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7D59535C-FCEB-42C0-AD27-3F6D7E138FEF}" xr6:coauthVersionLast="47" xr6:coauthVersionMax="47" xr10:uidLastSave="{00000000-0000-0000-0000-000000000000}"/>
  <bookViews>
    <workbookView xWindow="-20700" yWindow="-20490" windowWidth="40185" windowHeight="18525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78" i="7" l="1"/>
  <c r="N379" i="7"/>
  <c r="N380" i="7"/>
  <c r="N381" i="7"/>
  <c r="N382" i="7"/>
  <c r="N383" i="7"/>
  <c r="N384" i="7"/>
  <c r="N385" i="7"/>
  <c r="N386" i="7"/>
  <c r="N387" i="7"/>
  <c r="N388" i="7"/>
  <c r="N389" i="7"/>
  <c r="N4" i="7" s="1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374" i="7"/>
  <c r="N375" i="7"/>
  <c r="N376" i="7"/>
  <c r="N377" i="7"/>
  <c r="L264" i="7"/>
  <c r="M264" i="7"/>
  <c r="N264" i="7"/>
  <c r="C387" i="10"/>
  <c r="B387" i="10"/>
  <c r="C386" i="10"/>
  <c r="B386" i="10"/>
  <c r="C385" i="10"/>
  <c r="B385" i="10"/>
  <c r="C384" i="10"/>
  <c r="B384" i="10"/>
  <c r="C383" i="10"/>
  <c r="B383" i="10"/>
  <c r="C382" i="10"/>
  <c r="B382" i="10"/>
  <c r="C381" i="10"/>
  <c r="B381" i="10"/>
  <c r="C380" i="10"/>
  <c r="B380" i="10"/>
  <c r="C379" i="10"/>
  <c r="B379" i="10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388" i="9"/>
  <c r="B387" i="9"/>
  <c r="B386" i="9"/>
  <c r="B385" i="9"/>
  <c r="C386" i="9" s="1"/>
  <c r="B384" i="9"/>
  <c r="C385" i="9" s="1"/>
  <c r="B383" i="9"/>
  <c r="C384" i="9" s="1"/>
  <c r="B382" i="9"/>
  <c r="C383" i="9" s="1"/>
  <c r="B381" i="9"/>
  <c r="C382" i="9" s="1"/>
  <c r="B380" i="9"/>
  <c r="B379" i="9"/>
  <c r="C380" i="9" s="1"/>
  <c r="B378" i="9"/>
  <c r="C379" i="9" s="1"/>
  <c r="B377" i="9"/>
  <c r="C378" i="9" s="1"/>
  <c r="B376" i="9"/>
  <c r="C375" i="9"/>
  <c r="B375" i="9"/>
  <c r="B374" i="9"/>
  <c r="D386" i="9" s="1"/>
  <c r="B373" i="9"/>
  <c r="D385" i="9" s="1"/>
  <c r="B372" i="9"/>
  <c r="D384" i="9" s="1"/>
  <c r="B371" i="9"/>
  <c r="C372" i="9" s="1"/>
  <c r="B370" i="9"/>
  <c r="B369" i="9"/>
  <c r="D381" i="9" s="1"/>
  <c r="B368" i="9"/>
  <c r="D380" i="9" s="1"/>
  <c r="B367" i="9"/>
  <c r="C368" i="9" s="1"/>
  <c r="B366" i="9"/>
  <c r="D378" i="9" s="1"/>
  <c r="B365" i="9"/>
  <c r="D377" i="9" s="1"/>
  <c r="B364" i="9"/>
  <c r="B363" i="9"/>
  <c r="C364" i="9" s="1"/>
  <c r="B362" i="9"/>
  <c r="D374" i="9" s="1"/>
  <c r="B361" i="9"/>
  <c r="D373" i="9" s="1"/>
  <c r="B360" i="9"/>
  <c r="D372" i="9" s="1"/>
  <c r="B359" i="9"/>
  <c r="C360" i="9" s="1"/>
  <c r="B358" i="9"/>
  <c r="C357" i="9"/>
  <c r="B357" i="9"/>
  <c r="B356" i="9"/>
  <c r="D368" i="9" s="1"/>
  <c r="C355" i="9"/>
  <c r="B355" i="9"/>
  <c r="C356" i="9" s="1"/>
  <c r="B354" i="9"/>
  <c r="B353" i="9"/>
  <c r="D352" i="9"/>
  <c r="B352" i="9"/>
  <c r="B351" i="9"/>
  <c r="C350" i="9"/>
  <c r="B350" i="9"/>
  <c r="D362" i="9" s="1"/>
  <c r="B349" i="9"/>
  <c r="B348" i="9"/>
  <c r="D347" i="9"/>
  <c r="C347" i="9"/>
  <c r="B347" i="9"/>
  <c r="D359" i="9" s="1"/>
  <c r="B346" i="9"/>
  <c r="C345" i="9"/>
  <c r="B345" i="9"/>
  <c r="C346" i="9" s="1"/>
  <c r="B344" i="9"/>
  <c r="D356" i="9" s="1"/>
  <c r="D343" i="9"/>
  <c r="C343" i="9"/>
  <c r="B343" i="9"/>
  <c r="C342" i="9"/>
  <c r="B342" i="9"/>
  <c r="D354" i="9" s="1"/>
  <c r="C341" i="9"/>
  <c r="B341" i="9"/>
  <c r="B340" i="9"/>
  <c r="B339" i="9"/>
  <c r="C338" i="9"/>
  <c r="B338" i="9"/>
  <c r="C337" i="9"/>
  <c r="B337" i="9"/>
  <c r="D349" i="9" s="1"/>
  <c r="B336" i="9"/>
  <c r="D348" i="9" s="1"/>
  <c r="D335" i="9"/>
  <c r="B335" i="9"/>
  <c r="C336" i="9" s="1"/>
  <c r="B334" i="9"/>
  <c r="B333" i="9"/>
  <c r="D332" i="9"/>
  <c r="B332" i="9"/>
  <c r="D344" i="9" s="1"/>
  <c r="C331" i="9"/>
  <c r="B331" i="9"/>
  <c r="C332" i="9" s="1"/>
  <c r="B330" i="9"/>
  <c r="B329" i="9"/>
  <c r="D328" i="9"/>
  <c r="B328" i="9"/>
  <c r="B327" i="9"/>
  <c r="C326" i="9"/>
  <c r="B326" i="9"/>
  <c r="C327" i="9" s="1"/>
  <c r="B325" i="9"/>
  <c r="B324" i="9"/>
  <c r="D323" i="9"/>
  <c r="C323" i="9"/>
  <c r="B323" i="9"/>
  <c r="B322" i="9"/>
  <c r="C321" i="9"/>
  <c r="B321" i="9"/>
  <c r="C322" i="9" s="1"/>
  <c r="B320" i="9"/>
  <c r="B319" i="9"/>
  <c r="C318" i="9"/>
  <c r="B318" i="9"/>
  <c r="D330" i="9" s="1"/>
  <c r="C317" i="9"/>
  <c r="B317" i="9"/>
  <c r="B316" i="9"/>
  <c r="B315" i="9"/>
  <c r="B314" i="9"/>
  <c r="C313" i="9"/>
  <c r="B313" i="9"/>
  <c r="D325" i="9" s="1"/>
  <c r="B312" i="9"/>
  <c r="D311" i="9"/>
  <c r="B311" i="9"/>
  <c r="C312" i="9" s="1"/>
  <c r="B310" i="9"/>
  <c r="C309" i="9"/>
  <c r="B309" i="9"/>
  <c r="D308" i="9"/>
  <c r="B308" i="9"/>
  <c r="D320" i="9" s="1"/>
  <c r="C307" i="9"/>
  <c r="B307" i="9"/>
  <c r="C308" i="9" s="1"/>
  <c r="B306" i="9"/>
  <c r="B305" i="9"/>
  <c r="B304" i="9"/>
  <c r="B303" i="9"/>
  <c r="D315" i="9" s="1"/>
  <c r="C302" i="9"/>
  <c r="B302" i="9"/>
  <c r="C303" i="9" s="1"/>
  <c r="B301" i="9"/>
  <c r="C300" i="9"/>
  <c r="B300" i="9"/>
  <c r="D299" i="9"/>
  <c r="C299" i="9"/>
  <c r="B299" i="9"/>
  <c r="B298" i="9"/>
  <c r="C297" i="9"/>
  <c r="B297" i="9"/>
  <c r="C298" i="9" s="1"/>
  <c r="B296" i="9"/>
  <c r="D295" i="9"/>
  <c r="B295" i="9"/>
  <c r="C294" i="9"/>
  <c r="B294" i="9"/>
  <c r="D306" i="9" s="1"/>
  <c r="B293" i="9"/>
  <c r="C293" i="9" s="1"/>
  <c r="B292" i="9"/>
  <c r="B291" i="9"/>
  <c r="B290" i="9"/>
  <c r="C289" i="9"/>
  <c r="B289" i="9"/>
  <c r="D301" i="9" s="1"/>
  <c r="B288" i="9"/>
  <c r="D300" i="9" s="1"/>
  <c r="D287" i="9"/>
  <c r="B287" i="9"/>
  <c r="C288" i="9" s="1"/>
  <c r="B286" i="9"/>
  <c r="B285" i="9"/>
  <c r="D284" i="9"/>
  <c r="B284" i="9"/>
  <c r="D296" i="9" s="1"/>
  <c r="C283" i="9"/>
  <c r="B283" i="9"/>
  <c r="C284" i="9" s="1"/>
  <c r="B282" i="9"/>
  <c r="B281" i="9"/>
  <c r="D280" i="9"/>
  <c r="B280" i="9"/>
  <c r="B279" i="9"/>
  <c r="D291" i="9" s="1"/>
  <c r="C278" i="9"/>
  <c r="B278" i="9"/>
  <c r="C279" i="9" s="1"/>
  <c r="B277" i="9"/>
  <c r="B276" i="9"/>
  <c r="D275" i="9"/>
  <c r="C275" i="9"/>
  <c r="B275" i="9"/>
  <c r="B274" i="9"/>
  <c r="C273" i="9"/>
  <c r="B273" i="9"/>
  <c r="C274" i="9" s="1"/>
  <c r="B272" i="9"/>
  <c r="C271" i="9"/>
  <c r="B271" i="9"/>
  <c r="C270" i="9"/>
  <c r="B270" i="9"/>
  <c r="D282" i="9" s="1"/>
  <c r="B269" i="9"/>
  <c r="C269" i="9" s="1"/>
  <c r="B268" i="9"/>
  <c r="B267" i="9"/>
  <c r="C266" i="9"/>
  <c r="B266" i="9"/>
  <c r="C265" i="9"/>
  <c r="B265" i="9"/>
  <c r="D277" i="9" s="1"/>
  <c r="B264" i="9"/>
  <c r="B263" i="9"/>
  <c r="C264" i="9" s="1"/>
  <c r="B262" i="9"/>
  <c r="B261" i="9"/>
  <c r="D260" i="9"/>
  <c r="B260" i="9"/>
  <c r="D272" i="9" s="1"/>
  <c r="B259" i="9"/>
  <c r="C259" i="9" s="1"/>
  <c r="B258" i="9"/>
  <c r="B257" i="9"/>
  <c r="D256" i="9"/>
  <c r="C256" i="9"/>
  <c r="B256" i="9"/>
  <c r="B255" i="9"/>
  <c r="B254" i="9"/>
  <c r="C255" i="9" s="1"/>
  <c r="B253" i="9"/>
  <c r="B252" i="9"/>
  <c r="D251" i="9"/>
  <c r="C251" i="9"/>
  <c r="B251" i="9"/>
  <c r="D263" i="9" s="1"/>
  <c r="B250" i="9"/>
  <c r="B249" i="9"/>
  <c r="C250" i="9" s="1"/>
  <c r="B248" i="9"/>
  <c r="C247" i="9"/>
  <c r="B247" i="9"/>
  <c r="C246" i="9"/>
  <c r="B246" i="9"/>
  <c r="D258" i="9" s="1"/>
  <c r="B245" i="9"/>
  <c r="C245" i="9" s="1"/>
  <c r="B244" i="9"/>
  <c r="B243" i="9"/>
  <c r="C242" i="9"/>
  <c r="B242" i="9"/>
  <c r="C241" i="9"/>
  <c r="B241" i="9"/>
  <c r="D253" i="9" s="1"/>
  <c r="B240" i="9"/>
  <c r="B239" i="9"/>
  <c r="C240" i="9" s="1"/>
  <c r="B238" i="9"/>
  <c r="B237" i="9"/>
  <c r="D236" i="9"/>
  <c r="C236" i="9"/>
  <c r="B236" i="9"/>
  <c r="D248" i="9" s="1"/>
  <c r="B235" i="9"/>
  <c r="B234" i="9"/>
  <c r="B233" i="9"/>
  <c r="D232" i="9"/>
  <c r="B232" i="9"/>
  <c r="B231" i="9"/>
  <c r="B230" i="9"/>
  <c r="C231" i="9" s="1"/>
  <c r="B229" i="9"/>
  <c r="B228" i="9"/>
  <c r="D227" i="9"/>
  <c r="C227" i="9"/>
  <c r="B227" i="9"/>
  <c r="D239" i="9" s="1"/>
  <c r="B226" i="9"/>
  <c r="B225" i="9"/>
  <c r="C226" i="9" s="1"/>
  <c r="B224" i="9"/>
  <c r="D223" i="9"/>
  <c r="C223" i="9"/>
  <c r="B223" i="9"/>
  <c r="C222" i="9"/>
  <c r="B222" i="9"/>
  <c r="D234" i="9" s="1"/>
  <c r="B221" i="9"/>
  <c r="C221" i="9" s="1"/>
  <c r="B220" i="9"/>
  <c r="B219" i="9"/>
  <c r="B218" i="9"/>
  <c r="C217" i="9"/>
  <c r="B217" i="9"/>
  <c r="D229" i="9" s="1"/>
  <c r="B216" i="9"/>
  <c r="B215" i="9"/>
  <c r="C216" i="9" s="1"/>
  <c r="B214" i="9"/>
  <c r="B213" i="9"/>
  <c r="D212" i="9"/>
  <c r="C212" i="9"/>
  <c r="B212" i="9"/>
  <c r="D224" i="9" s="1"/>
  <c r="B211" i="9"/>
  <c r="B210" i="9"/>
  <c r="B209" i="9"/>
  <c r="C208" i="9"/>
  <c r="B208" i="9"/>
  <c r="B207" i="9"/>
  <c r="B206" i="9"/>
  <c r="C207" i="9" s="1"/>
  <c r="B205" i="9"/>
  <c r="B204" i="9"/>
  <c r="D203" i="9"/>
  <c r="C203" i="9"/>
  <c r="B203" i="9"/>
  <c r="D215" i="9" s="1"/>
  <c r="B202" i="9"/>
  <c r="B201" i="9"/>
  <c r="C202" i="9" s="1"/>
  <c r="B200" i="9"/>
  <c r="B199" i="9"/>
  <c r="C198" i="9"/>
  <c r="B198" i="9"/>
  <c r="D210" i="9" s="1"/>
  <c r="B197" i="9"/>
  <c r="C197" i="9" s="1"/>
  <c r="B196" i="9"/>
  <c r="B195" i="9"/>
  <c r="B194" i="9"/>
  <c r="C194" i="9" s="1"/>
  <c r="C193" i="9"/>
  <c r="B193" i="9"/>
  <c r="D205" i="9" s="1"/>
  <c r="B192" i="9"/>
  <c r="B191" i="9"/>
  <c r="C192" i="9" s="1"/>
  <c r="B190" i="9"/>
  <c r="C189" i="9"/>
  <c r="B189" i="9"/>
  <c r="D188" i="9"/>
  <c r="C188" i="9"/>
  <c r="B188" i="9"/>
  <c r="D200" i="9" s="1"/>
  <c r="B187" i="9"/>
  <c r="B186" i="9"/>
  <c r="B185" i="9"/>
  <c r="D184" i="9"/>
  <c r="C184" i="9"/>
  <c r="B184" i="9"/>
  <c r="B183" i="9"/>
  <c r="D195" i="9" s="1"/>
  <c r="B182" i="9"/>
  <c r="C183" i="9" s="1"/>
  <c r="B181" i="9"/>
  <c r="C180" i="9"/>
  <c r="B180" i="9"/>
  <c r="D179" i="9"/>
  <c r="C179" i="9"/>
  <c r="B179" i="9"/>
  <c r="D191" i="9" s="1"/>
  <c r="B178" i="9"/>
  <c r="B177" i="9"/>
  <c r="C178" i="9" s="1"/>
  <c r="B176" i="9"/>
  <c r="B175" i="9"/>
  <c r="C174" i="9"/>
  <c r="B174" i="9"/>
  <c r="D186" i="9" s="1"/>
  <c r="B173" i="9"/>
  <c r="C173" i="9" s="1"/>
  <c r="B172" i="9"/>
  <c r="B171" i="9"/>
  <c r="C170" i="9"/>
  <c r="B170" i="9"/>
  <c r="C169" i="9"/>
  <c r="B169" i="9"/>
  <c r="D181" i="9" s="1"/>
  <c r="B168" i="9"/>
  <c r="B167" i="9"/>
  <c r="C168" i="9" s="1"/>
  <c r="B166" i="9"/>
  <c r="B165" i="9"/>
  <c r="C165" i="9" s="1"/>
  <c r="D164" i="9"/>
  <c r="C164" i="9"/>
  <c r="B164" i="9"/>
  <c r="D176" i="9" s="1"/>
  <c r="B163" i="9"/>
  <c r="B162" i="9"/>
  <c r="B161" i="9"/>
  <c r="B160" i="9"/>
  <c r="B159" i="9"/>
  <c r="D171" i="9" s="1"/>
  <c r="B158" i="9"/>
  <c r="C159" i="9" s="1"/>
  <c r="B157" i="9"/>
  <c r="C156" i="9"/>
  <c r="B156" i="9"/>
  <c r="D155" i="9"/>
  <c r="C155" i="9"/>
  <c r="B155" i="9"/>
  <c r="D167" i="9" s="1"/>
  <c r="B154" i="9"/>
  <c r="B153" i="9"/>
  <c r="C154" i="9" s="1"/>
  <c r="B152" i="9"/>
  <c r="B151" i="9"/>
  <c r="C151" i="9" s="1"/>
  <c r="C150" i="9"/>
  <c r="B150" i="9"/>
  <c r="D162" i="9" s="1"/>
  <c r="B149" i="9"/>
  <c r="C149" i="9" s="1"/>
  <c r="B148" i="9"/>
  <c r="B147" i="9"/>
  <c r="B146" i="9"/>
  <c r="C145" i="9"/>
  <c r="B145" i="9"/>
  <c r="D157" i="9" s="1"/>
  <c r="B144" i="9"/>
  <c r="D156" i="9" s="1"/>
  <c r="B143" i="9"/>
  <c r="C144" i="9" s="1"/>
  <c r="B142" i="9"/>
  <c r="B141" i="9"/>
  <c r="D140" i="9"/>
  <c r="C140" i="9"/>
  <c r="B140" i="9"/>
  <c r="D152" i="9" s="1"/>
  <c r="B139" i="9"/>
  <c r="B138" i="9"/>
  <c r="B137" i="9"/>
  <c r="B136" i="9"/>
  <c r="B135" i="9"/>
  <c r="D147" i="9" s="1"/>
  <c r="B134" i="9"/>
  <c r="C135" i="9" s="1"/>
  <c r="B133" i="9"/>
  <c r="B132" i="9"/>
  <c r="D131" i="9"/>
  <c r="C131" i="9"/>
  <c r="B131" i="9"/>
  <c r="D143" i="9" s="1"/>
  <c r="B130" i="9"/>
  <c r="B129" i="9"/>
  <c r="C130" i="9" s="1"/>
  <c r="B128" i="9"/>
  <c r="B127" i="9"/>
  <c r="C126" i="9"/>
  <c r="B126" i="9"/>
  <c r="D138" i="9" s="1"/>
  <c r="B125" i="9"/>
  <c r="C125" i="9" s="1"/>
  <c r="B124" i="9"/>
  <c r="B123" i="9"/>
  <c r="C122" i="9"/>
  <c r="B122" i="9"/>
  <c r="C121" i="9"/>
  <c r="B121" i="9"/>
  <c r="D133" i="9" s="1"/>
  <c r="B120" i="9"/>
  <c r="D132" i="9" s="1"/>
  <c r="B119" i="9"/>
  <c r="C120" i="9" s="1"/>
  <c r="B118" i="9"/>
  <c r="C117" i="9"/>
  <c r="B117" i="9"/>
  <c r="D116" i="9"/>
  <c r="C116" i="9"/>
  <c r="B116" i="9"/>
  <c r="D128" i="9" s="1"/>
  <c r="B115" i="9"/>
  <c r="B114" i="9"/>
  <c r="B113" i="9"/>
  <c r="B112" i="9"/>
  <c r="B111" i="9"/>
  <c r="D123" i="9" s="1"/>
  <c r="B110" i="9"/>
  <c r="C111" i="9" s="1"/>
  <c r="B109" i="9"/>
  <c r="B108" i="9"/>
  <c r="C108" i="9" s="1"/>
  <c r="D107" i="9"/>
  <c r="C107" i="9"/>
  <c r="B107" i="9"/>
  <c r="D119" i="9" s="1"/>
  <c r="B106" i="9"/>
  <c r="B105" i="9"/>
  <c r="C106" i="9" s="1"/>
  <c r="B104" i="9"/>
  <c r="C105" i="9" s="1"/>
  <c r="B103" i="9"/>
  <c r="C102" i="9"/>
  <c r="B102" i="9"/>
  <c r="D114" i="9" s="1"/>
  <c r="B101" i="9"/>
  <c r="C101" i="9" s="1"/>
  <c r="B100" i="9"/>
  <c r="B99" i="9"/>
  <c r="B98" i="9"/>
  <c r="B97" i="9"/>
  <c r="B96" i="9"/>
  <c r="D108" i="9" s="1"/>
  <c r="B95" i="9"/>
  <c r="C96" i="9" s="1"/>
  <c r="B94" i="9"/>
  <c r="B93" i="9"/>
  <c r="D92" i="9"/>
  <c r="C92" i="9"/>
  <c r="B92" i="9"/>
  <c r="D104" i="9" s="1"/>
  <c r="C91" i="9"/>
  <c r="B91" i="9"/>
  <c r="B90" i="9"/>
  <c r="B89" i="9"/>
  <c r="C88" i="9"/>
  <c r="B88" i="9"/>
  <c r="D88" i="9" s="1"/>
  <c r="B87" i="9"/>
  <c r="D99" i="9" s="1"/>
  <c r="C86" i="9"/>
  <c r="B86" i="9"/>
  <c r="C87" i="9" s="1"/>
  <c r="B85" i="9"/>
  <c r="B84" i="9"/>
  <c r="B83" i="9"/>
  <c r="B82" i="9"/>
  <c r="C81" i="9"/>
  <c r="B81" i="9"/>
  <c r="C82" i="9" s="1"/>
  <c r="B80" i="9"/>
  <c r="D79" i="9"/>
  <c r="B79" i="9"/>
  <c r="C78" i="9"/>
  <c r="B78" i="9"/>
  <c r="D90" i="9" s="1"/>
  <c r="B77" i="9"/>
  <c r="C77" i="9" s="1"/>
  <c r="D76" i="9"/>
  <c r="B76" i="9"/>
  <c r="B75" i="9"/>
  <c r="C74" i="9"/>
  <c r="B74" i="9"/>
  <c r="B73" i="9"/>
  <c r="D85" i="9" s="1"/>
  <c r="B72" i="9"/>
  <c r="D84" i="9" s="1"/>
  <c r="B71" i="9"/>
  <c r="C72" i="9" s="1"/>
  <c r="B70" i="9"/>
  <c r="B69" i="9"/>
  <c r="D68" i="9"/>
  <c r="C68" i="9"/>
  <c r="B68" i="9"/>
  <c r="D80" i="9" s="1"/>
  <c r="C67" i="9"/>
  <c r="B67" i="9"/>
  <c r="B66" i="9"/>
  <c r="B65" i="9"/>
  <c r="C64" i="9"/>
  <c r="B64" i="9"/>
  <c r="B63" i="9"/>
  <c r="C62" i="9"/>
  <c r="B62" i="9"/>
  <c r="C63" i="9" s="1"/>
  <c r="B61" i="9"/>
  <c r="C60" i="9"/>
  <c r="B60" i="9"/>
  <c r="D59" i="9"/>
  <c r="C59" i="9"/>
  <c r="B59" i="9"/>
  <c r="D71" i="9" s="1"/>
  <c r="B58" i="9"/>
  <c r="C57" i="9"/>
  <c r="B57" i="9"/>
  <c r="C58" i="9" s="1"/>
  <c r="B56" i="9"/>
  <c r="B55" i="9"/>
  <c r="C54" i="9"/>
  <c r="B54" i="9"/>
  <c r="D66" i="9" s="1"/>
  <c r="B53" i="9"/>
  <c r="C53" i="9" s="1"/>
  <c r="D52" i="9"/>
  <c r="B52" i="9"/>
  <c r="B51" i="9"/>
  <c r="C52" i="9" s="1"/>
  <c r="B50" i="9"/>
  <c r="C49" i="9"/>
  <c r="B49" i="9"/>
  <c r="C48" i="9"/>
  <c r="B48" i="9"/>
  <c r="B47" i="9"/>
  <c r="D46" i="9"/>
  <c r="C46" i="9"/>
  <c r="B46" i="9"/>
  <c r="D45" i="9"/>
  <c r="C45" i="9"/>
  <c r="B45" i="9"/>
  <c r="C44" i="9"/>
  <c r="B44" i="9"/>
  <c r="D56" i="9" s="1"/>
  <c r="B43" i="9"/>
  <c r="D42" i="9"/>
  <c r="C42" i="9"/>
  <c r="B42" i="9"/>
  <c r="D41" i="9"/>
  <c r="C41" i="9"/>
  <c r="B41" i="9"/>
  <c r="C40" i="9"/>
  <c r="B40" i="9"/>
  <c r="B39" i="9"/>
  <c r="B38" i="9"/>
  <c r="C38" i="9" s="1"/>
  <c r="D37" i="9"/>
  <c r="C37" i="9"/>
  <c r="B37" i="9"/>
  <c r="D49" i="9" s="1"/>
  <c r="C36" i="9"/>
  <c r="B36" i="9"/>
  <c r="D48" i="9" s="1"/>
  <c r="B35" i="9"/>
  <c r="D47" i="9" s="1"/>
  <c r="C34" i="9"/>
  <c r="B34" i="9"/>
  <c r="C35" i="9" s="1"/>
  <c r="D33" i="9"/>
  <c r="C33" i="9"/>
  <c r="B33" i="9"/>
  <c r="C32" i="9"/>
  <c r="B32" i="9"/>
  <c r="D44" i="9" s="1"/>
  <c r="B31" i="9"/>
  <c r="D43" i="9" s="1"/>
  <c r="D30" i="9"/>
  <c r="C30" i="9"/>
  <c r="B30" i="9"/>
  <c r="C31" i="9" s="1"/>
  <c r="D29" i="9"/>
  <c r="C29" i="9"/>
  <c r="B29" i="9"/>
  <c r="C28" i="9"/>
  <c r="B28" i="9"/>
  <c r="D40" i="9" s="1"/>
  <c r="B27" i="9"/>
  <c r="D39" i="9" s="1"/>
  <c r="D26" i="9"/>
  <c r="C26" i="9"/>
  <c r="B26" i="9"/>
  <c r="C27" i="9" s="1"/>
  <c r="C25" i="9"/>
  <c r="B25" i="9"/>
  <c r="C24" i="9"/>
  <c r="B24" i="9"/>
  <c r="D36" i="9" s="1"/>
  <c r="B23" i="9"/>
  <c r="D35" i="9" s="1"/>
  <c r="C22" i="9"/>
  <c r="B22" i="9"/>
  <c r="D21" i="9"/>
  <c r="C21" i="9"/>
  <c r="B21" i="9"/>
  <c r="C20" i="9"/>
  <c r="B20" i="9"/>
  <c r="D32" i="9" s="1"/>
  <c r="B19" i="9"/>
  <c r="D31" i="9" s="1"/>
  <c r="C18" i="9"/>
  <c r="B18" i="9"/>
  <c r="C19" i="9" s="1"/>
  <c r="B17" i="9"/>
  <c r="B16" i="9"/>
  <c r="B15" i="9"/>
  <c r="D27" i="9" s="1"/>
  <c r="B14" i="9"/>
  <c r="C15" i="9" s="1"/>
  <c r="B13" i="9"/>
  <c r="C14" i="9" s="1"/>
  <c r="B12" i="9"/>
  <c r="D24" i="9" s="1"/>
  <c r="B11" i="9"/>
  <c r="D23" i="9" s="1"/>
  <c r="B10" i="9"/>
  <c r="C10" i="9" s="1"/>
  <c r="B9" i="9"/>
  <c r="B8" i="9"/>
  <c r="D20" i="9" s="1"/>
  <c r="B7" i="9"/>
  <c r="B6" i="9"/>
  <c r="D18" i="9" s="1"/>
  <c r="B5" i="9"/>
  <c r="D17" i="9" s="1"/>
  <c r="O1" i="9"/>
  <c r="G1" i="9" s="1"/>
  <c r="P396" i="8"/>
  <c r="N396" i="8"/>
  <c r="G396" i="8"/>
  <c r="F396" i="8"/>
  <c r="E396" i="8"/>
  <c r="D396" i="8"/>
  <c r="C396" i="8"/>
  <c r="B396" i="8"/>
  <c r="P395" i="8"/>
  <c r="N395" i="8"/>
  <c r="G395" i="8"/>
  <c r="F395" i="8"/>
  <c r="E395" i="8"/>
  <c r="D395" i="8"/>
  <c r="C395" i="8"/>
  <c r="B395" i="8"/>
  <c r="P394" i="8"/>
  <c r="N394" i="8"/>
  <c r="G394" i="8"/>
  <c r="F394" i="8"/>
  <c r="E394" i="8"/>
  <c r="D394" i="8"/>
  <c r="C394" i="8"/>
  <c r="B394" i="8"/>
  <c r="P393" i="8"/>
  <c r="N393" i="8"/>
  <c r="G393" i="8"/>
  <c r="F393" i="8"/>
  <c r="E393" i="8"/>
  <c r="D393" i="8"/>
  <c r="C393" i="8"/>
  <c r="B393" i="8"/>
  <c r="P392" i="8"/>
  <c r="N392" i="8"/>
  <c r="G392" i="8"/>
  <c r="F392" i="8"/>
  <c r="E392" i="8"/>
  <c r="D392" i="8"/>
  <c r="C392" i="8"/>
  <c r="B392" i="8"/>
  <c r="P391" i="8"/>
  <c r="N391" i="8"/>
  <c r="G391" i="8"/>
  <c r="F391" i="8"/>
  <c r="E391" i="8"/>
  <c r="D391" i="8"/>
  <c r="C391" i="8"/>
  <c r="B391" i="8"/>
  <c r="P390" i="8"/>
  <c r="N390" i="8"/>
  <c r="G390" i="8"/>
  <c r="F390" i="8"/>
  <c r="E390" i="8"/>
  <c r="D390" i="8"/>
  <c r="C390" i="8"/>
  <c r="B390" i="8"/>
  <c r="P389" i="8"/>
  <c r="N389" i="8"/>
  <c r="G389" i="8"/>
  <c r="F389" i="8"/>
  <c r="E389" i="8"/>
  <c r="D389" i="8"/>
  <c r="C389" i="8"/>
  <c r="B389" i="8"/>
  <c r="P388" i="8"/>
  <c r="N388" i="8"/>
  <c r="G388" i="8"/>
  <c r="F388" i="8"/>
  <c r="E388" i="8"/>
  <c r="D388" i="8"/>
  <c r="C388" i="8"/>
  <c r="B388" i="8"/>
  <c r="P387" i="8"/>
  <c r="N387" i="8"/>
  <c r="G387" i="8"/>
  <c r="F387" i="8"/>
  <c r="E387" i="8"/>
  <c r="D387" i="8"/>
  <c r="C387" i="8"/>
  <c r="B387" i="8"/>
  <c r="P386" i="8"/>
  <c r="N386" i="8"/>
  <c r="G386" i="8"/>
  <c r="F386" i="8"/>
  <c r="E386" i="8"/>
  <c r="D386" i="8"/>
  <c r="C386" i="8"/>
  <c r="B386" i="8"/>
  <c r="P385" i="8"/>
  <c r="N385" i="8"/>
  <c r="G385" i="8"/>
  <c r="F385" i="8"/>
  <c r="E385" i="8"/>
  <c r="D385" i="8"/>
  <c r="C385" i="8"/>
  <c r="B385" i="8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K271" i="8"/>
  <c r="G271" i="8"/>
  <c r="F271" i="8"/>
  <c r="E271" i="8"/>
  <c r="D271" i="8"/>
  <c r="C271" i="8"/>
  <c r="B271" i="8"/>
  <c r="P270" i="8"/>
  <c r="N270" i="8"/>
  <c r="G270" i="8"/>
  <c r="F270" i="8"/>
  <c r="E270" i="8"/>
  <c r="K270" i="8" s="1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O254" i="8" s="1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Q245" i="8" s="1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Q233" i="8" s="1"/>
  <c r="N233" i="8"/>
  <c r="G233" i="8"/>
  <c r="F233" i="8"/>
  <c r="E233" i="8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I229" i="8" s="1"/>
  <c r="B229" i="8"/>
  <c r="P228" i="8"/>
  <c r="N228" i="8"/>
  <c r="G228" i="8"/>
  <c r="F228" i="8"/>
  <c r="E228" i="8"/>
  <c r="D228" i="8"/>
  <c r="C228" i="8"/>
  <c r="B228" i="8"/>
  <c r="P227" i="8"/>
  <c r="N227" i="8"/>
  <c r="L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Q221" i="8" s="1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Q218" i="8" s="1"/>
  <c r="N218" i="8"/>
  <c r="G218" i="8"/>
  <c r="F218" i="8"/>
  <c r="E218" i="8"/>
  <c r="D218" i="8"/>
  <c r="C218" i="8"/>
  <c r="B218" i="8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D210" i="8"/>
  <c r="C210" i="8"/>
  <c r="B210" i="8"/>
  <c r="P209" i="8"/>
  <c r="Q209" i="8" s="1"/>
  <c r="N209" i="8"/>
  <c r="G209" i="8"/>
  <c r="F209" i="8"/>
  <c r="E209" i="8"/>
  <c r="D209" i="8"/>
  <c r="C209" i="8"/>
  <c r="B209" i="8"/>
  <c r="P208" i="8"/>
  <c r="N208" i="8"/>
  <c r="H208" i="8"/>
  <c r="G208" i="8"/>
  <c r="M208" i="8" s="1"/>
  <c r="F208" i="8"/>
  <c r="E208" i="8"/>
  <c r="D208" i="8"/>
  <c r="C208" i="8"/>
  <c r="B208" i="8"/>
  <c r="P207" i="8"/>
  <c r="N207" i="8"/>
  <c r="G207" i="8"/>
  <c r="F207" i="8"/>
  <c r="E207" i="8"/>
  <c r="D207" i="8"/>
  <c r="C207" i="8"/>
  <c r="B207" i="8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E204" i="8"/>
  <c r="D204" i="8"/>
  <c r="J204" i="8" s="1"/>
  <c r="C204" i="8"/>
  <c r="B204" i="8"/>
  <c r="P203" i="8"/>
  <c r="N203" i="8"/>
  <c r="G203" i="8"/>
  <c r="F203" i="8"/>
  <c r="E203" i="8"/>
  <c r="D203" i="8"/>
  <c r="C203" i="8"/>
  <c r="B203" i="8"/>
  <c r="P202" i="8"/>
  <c r="N202" i="8"/>
  <c r="O202" i="8" s="1"/>
  <c r="G202" i="8"/>
  <c r="F202" i="8"/>
  <c r="E202" i="8"/>
  <c r="D202" i="8"/>
  <c r="C202" i="8"/>
  <c r="B202" i="8"/>
  <c r="P201" i="8"/>
  <c r="N201" i="8"/>
  <c r="K201" i="8"/>
  <c r="G201" i="8"/>
  <c r="F201" i="8"/>
  <c r="E201" i="8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B199" i="8"/>
  <c r="P198" i="8"/>
  <c r="N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B195" i="8"/>
  <c r="P194" i="8"/>
  <c r="N194" i="8"/>
  <c r="G194" i="8"/>
  <c r="F194" i="8"/>
  <c r="E194" i="8"/>
  <c r="D194" i="8"/>
  <c r="C194" i="8"/>
  <c r="I194" i="8" s="1"/>
  <c r="B194" i="8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C192" i="8"/>
  <c r="B192" i="8"/>
  <c r="P191" i="8"/>
  <c r="N191" i="8"/>
  <c r="G191" i="8"/>
  <c r="F191" i="8"/>
  <c r="E191" i="8"/>
  <c r="D191" i="8"/>
  <c r="C191" i="8"/>
  <c r="B191" i="8"/>
  <c r="P190" i="8"/>
  <c r="Q190" i="8" s="1"/>
  <c r="N190" i="8"/>
  <c r="G190" i="8"/>
  <c r="F190" i="8"/>
  <c r="E190" i="8"/>
  <c r="D190" i="8"/>
  <c r="C190" i="8"/>
  <c r="B190" i="8"/>
  <c r="P189" i="8"/>
  <c r="N189" i="8"/>
  <c r="G189" i="8"/>
  <c r="F189" i="8"/>
  <c r="E189" i="8"/>
  <c r="K189" i="8" s="1"/>
  <c r="D189" i="8"/>
  <c r="C189" i="8"/>
  <c r="B189" i="8"/>
  <c r="P188" i="8"/>
  <c r="N188" i="8"/>
  <c r="G188" i="8"/>
  <c r="F188" i="8"/>
  <c r="E188" i="8"/>
  <c r="D188" i="8"/>
  <c r="C188" i="8"/>
  <c r="I188" i="8" s="1"/>
  <c r="B188" i="8"/>
  <c r="P187" i="8"/>
  <c r="N187" i="8"/>
  <c r="G187" i="8"/>
  <c r="F187" i="8"/>
  <c r="E187" i="8"/>
  <c r="K187" i="8" s="1"/>
  <c r="D187" i="8"/>
  <c r="C187" i="8"/>
  <c r="B187" i="8"/>
  <c r="P186" i="8"/>
  <c r="N186" i="8"/>
  <c r="G186" i="8"/>
  <c r="F186" i="8"/>
  <c r="E186" i="8"/>
  <c r="D186" i="8"/>
  <c r="C186" i="8"/>
  <c r="B186" i="8"/>
  <c r="P185" i="8"/>
  <c r="N185" i="8"/>
  <c r="G185" i="8"/>
  <c r="M185" i="8" s="1"/>
  <c r="F185" i="8"/>
  <c r="E185" i="8"/>
  <c r="D185" i="8"/>
  <c r="C185" i="8"/>
  <c r="B185" i="8"/>
  <c r="P184" i="8"/>
  <c r="N184" i="8"/>
  <c r="G184" i="8"/>
  <c r="F184" i="8"/>
  <c r="E184" i="8"/>
  <c r="D184" i="8"/>
  <c r="J184" i="8" s="1"/>
  <c r="C184" i="8"/>
  <c r="B184" i="8"/>
  <c r="P183" i="8"/>
  <c r="N183" i="8"/>
  <c r="G183" i="8"/>
  <c r="F183" i="8"/>
  <c r="E183" i="8"/>
  <c r="K183" i="8" s="1"/>
  <c r="D183" i="8"/>
  <c r="C183" i="8"/>
  <c r="B183" i="8"/>
  <c r="P182" i="8"/>
  <c r="Q182" i="8" s="1"/>
  <c r="N182" i="8"/>
  <c r="H182" i="8"/>
  <c r="G182" i="8"/>
  <c r="F182" i="8"/>
  <c r="E182" i="8"/>
  <c r="D182" i="8"/>
  <c r="C182" i="8"/>
  <c r="B182" i="8"/>
  <c r="P181" i="8"/>
  <c r="N181" i="8"/>
  <c r="G181" i="8"/>
  <c r="M181" i="8" s="1"/>
  <c r="F181" i="8"/>
  <c r="E181" i="8"/>
  <c r="D181" i="8"/>
  <c r="C181" i="8"/>
  <c r="B181" i="8"/>
  <c r="P180" i="8"/>
  <c r="N180" i="8"/>
  <c r="K180" i="8"/>
  <c r="G180" i="8"/>
  <c r="F180" i="8"/>
  <c r="E180" i="8"/>
  <c r="D180" i="8"/>
  <c r="C180" i="8"/>
  <c r="I180" i="8" s="1"/>
  <c r="B180" i="8"/>
  <c r="P179" i="8"/>
  <c r="N179" i="8"/>
  <c r="G179" i="8"/>
  <c r="F179" i="8"/>
  <c r="E179" i="8"/>
  <c r="D179" i="8"/>
  <c r="C179" i="8"/>
  <c r="I179" i="8" s="1"/>
  <c r="B179" i="8"/>
  <c r="H179" i="8" s="1"/>
  <c r="P178" i="8"/>
  <c r="N178" i="8"/>
  <c r="G178" i="8"/>
  <c r="F178" i="8"/>
  <c r="E178" i="8"/>
  <c r="K178" i="8" s="1"/>
  <c r="D178" i="8"/>
  <c r="C178" i="8"/>
  <c r="B178" i="8"/>
  <c r="P177" i="8"/>
  <c r="N177" i="8"/>
  <c r="O177" i="8" s="1"/>
  <c r="G177" i="8"/>
  <c r="F177" i="8"/>
  <c r="E177" i="8"/>
  <c r="K177" i="8" s="1"/>
  <c r="D177" i="8"/>
  <c r="C177" i="8"/>
  <c r="B177" i="8"/>
  <c r="P176" i="8"/>
  <c r="N176" i="8"/>
  <c r="G176" i="8"/>
  <c r="F176" i="8"/>
  <c r="E176" i="8"/>
  <c r="D176" i="8"/>
  <c r="C176" i="8"/>
  <c r="B176" i="8"/>
  <c r="P175" i="8"/>
  <c r="N175" i="8"/>
  <c r="G175" i="8"/>
  <c r="F175" i="8"/>
  <c r="E175" i="8"/>
  <c r="D175" i="8"/>
  <c r="C175" i="8"/>
  <c r="B175" i="8"/>
  <c r="H175" i="8" s="1"/>
  <c r="P174" i="8"/>
  <c r="N174" i="8"/>
  <c r="G174" i="8"/>
  <c r="F174" i="8"/>
  <c r="E174" i="8"/>
  <c r="K174" i="8" s="1"/>
  <c r="D174" i="8"/>
  <c r="C174" i="8"/>
  <c r="B174" i="8"/>
  <c r="P173" i="8"/>
  <c r="Q173" i="8" s="1"/>
  <c r="N173" i="8"/>
  <c r="G173" i="8"/>
  <c r="F173" i="8"/>
  <c r="E173" i="8"/>
  <c r="D173" i="8"/>
  <c r="C173" i="8"/>
  <c r="B173" i="8"/>
  <c r="P172" i="8"/>
  <c r="N172" i="8"/>
  <c r="G172" i="8"/>
  <c r="F172" i="8"/>
  <c r="E172" i="8"/>
  <c r="K172" i="8" s="1"/>
  <c r="D172" i="8"/>
  <c r="C172" i="8"/>
  <c r="B172" i="8"/>
  <c r="P171" i="8"/>
  <c r="N171" i="8"/>
  <c r="G171" i="8"/>
  <c r="F171" i="8"/>
  <c r="E171" i="8"/>
  <c r="K171" i="8" s="1"/>
  <c r="D171" i="8"/>
  <c r="C171" i="8"/>
  <c r="B171" i="8"/>
  <c r="H171" i="8" s="1"/>
  <c r="P170" i="8"/>
  <c r="N170" i="8"/>
  <c r="G170" i="8"/>
  <c r="F170" i="8"/>
  <c r="E170" i="8"/>
  <c r="D170" i="8"/>
  <c r="C170" i="8"/>
  <c r="B170" i="8"/>
  <c r="P169" i="8"/>
  <c r="N169" i="8"/>
  <c r="O169" i="8" s="1"/>
  <c r="G169" i="8"/>
  <c r="F169" i="8"/>
  <c r="L169" i="8" s="1"/>
  <c r="E169" i="8"/>
  <c r="K169" i="8" s="1"/>
  <c r="D169" i="8"/>
  <c r="C169" i="8"/>
  <c r="B169" i="8"/>
  <c r="P168" i="8"/>
  <c r="Q168" i="8" s="1"/>
  <c r="N168" i="8"/>
  <c r="G168" i="8"/>
  <c r="F168" i="8"/>
  <c r="E168" i="8"/>
  <c r="D168" i="8"/>
  <c r="J168" i="8" s="1"/>
  <c r="C168" i="8"/>
  <c r="B168" i="8"/>
  <c r="P167" i="8"/>
  <c r="N167" i="8"/>
  <c r="G167" i="8"/>
  <c r="F167" i="8"/>
  <c r="E167" i="8"/>
  <c r="D167" i="8"/>
  <c r="C167" i="8"/>
  <c r="B167" i="8"/>
  <c r="P166" i="8"/>
  <c r="N166" i="8"/>
  <c r="I166" i="8"/>
  <c r="H166" i="8"/>
  <c r="G166" i="8"/>
  <c r="F166" i="8"/>
  <c r="E166" i="8"/>
  <c r="D166" i="8"/>
  <c r="C166" i="8"/>
  <c r="B166" i="8"/>
  <c r="P165" i="8"/>
  <c r="N165" i="8"/>
  <c r="K165" i="8"/>
  <c r="G165" i="8"/>
  <c r="F165" i="8"/>
  <c r="E165" i="8"/>
  <c r="D165" i="8"/>
  <c r="C165" i="8"/>
  <c r="B165" i="8"/>
  <c r="P164" i="8"/>
  <c r="Q164" i="8" s="1"/>
  <c r="N164" i="8"/>
  <c r="G164" i="8"/>
  <c r="F164" i="8"/>
  <c r="E164" i="8"/>
  <c r="D164" i="8"/>
  <c r="C164" i="8"/>
  <c r="I164" i="8" s="1"/>
  <c r="B164" i="8"/>
  <c r="P163" i="8"/>
  <c r="N163" i="8"/>
  <c r="G163" i="8"/>
  <c r="F163" i="8"/>
  <c r="E163" i="8"/>
  <c r="K163" i="8" s="1"/>
  <c r="D163" i="8"/>
  <c r="C163" i="8"/>
  <c r="B163" i="8"/>
  <c r="P162" i="8"/>
  <c r="Q162" i="8" s="1"/>
  <c r="N162" i="8"/>
  <c r="L162" i="8"/>
  <c r="G162" i="8"/>
  <c r="F162" i="8"/>
  <c r="E162" i="8"/>
  <c r="D162" i="8"/>
  <c r="C162" i="8"/>
  <c r="B162" i="8"/>
  <c r="P161" i="8"/>
  <c r="N161" i="8"/>
  <c r="J161" i="8"/>
  <c r="I161" i="8"/>
  <c r="G161" i="8"/>
  <c r="F161" i="8"/>
  <c r="E161" i="8"/>
  <c r="D161" i="8"/>
  <c r="C161" i="8"/>
  <c r="B161" i="8"/>
  <c r="P160" i="8"/>
  <c r="N160" i="8"/>
  <c r="L160" i="8"/>
  <c r="G160" i="8"/>
  <c r="F160" i="8"/>
  <c r="E160" i="8"/>
  <c r="K160" i="8" s="1"/>
  <c r="D160" i="8"/>
  <c r="C160" i="8"/>
  <c r="B160" i="8"/>
  <c r="Q159" i="8"/>
  <c r="P159" i="8"/>
  <c r="N159" i="8"/>
  <c r="G159" i="8"/>
  <c r="F159" i="8"/>
  <c r="E159" i="8"/>
  <c r="D159" i="8"/>
  <c r="J159" i="8" s="1"/>
  <c r="C159" i="8"/>
  <c r="B159" i="8"/>
  <c r="P158" i="8"/>
  <c r="N158" i="8"/>
  <c r="K158" i="8"/>
  <c r="G158" i="8"/>
  <c r="F158" i="8"/>
  <c r="E158" i="8"/>
  <c r="D158" i="8"/>
  <c r="C158" i="8"/>
  <c r="B158" i="8"/>
  <c r="H158" i="8" s="1"/>
  <c r="P157" i="8"/>
  <c r="Q157" i="8" s="1"/>
  <c r="N157" i="8"/>
  <c r="K157" i="8"/>
  <c r="G157" i="8"/>
  <c r="F157" i="8"/>
  <c r="E157" i="8"/>
  <c r="D157" i="8"/>
  <c r="C157" i="8"/>
  <c r="B157" i="8"/>
  <c r="H157" i="8" s="1"/>
  <c r="P156" i="8"/>
  <c r="O156" i="8"/>
  <c r="N156" i="8"/>
  <c r="G156" i="8"/>
  <c r="F156" i="8"/>
  <c r="E156" i="8"/>
  <c r="K156" i="8" s="1"/>
  <c r="D156" i="8"/>
  <c r="C156" i="8"/>
  <c r="I156" i="8" s="1"/>
  <c r="B156" i="8"/>
  <c r="P155" i="8"/>
  <c r="N155" i="8"/>
  <c r="K155" i="8"/>
  <c r="J155" i="8"/>
  <c r="G155" i="8"/>
  <c r="M155" i="8" s="1"/>
  <c r="F155" i="8"/>
  <c r="E155" i="8"/>
  <c r="D155" i="8"/>
  <c r="C155" i="8"/>
  <c r="B155" i="8"/>
  <c r="P154" i="8"/>
  <c r="Q154" i="8" s="1"/>
  <c r="N154" i="8"/>
  <c r="K154" i="8"/>
  <c r="J154" i="8"/>
  <c r="G154" i="8"/>
  <c r="F154" i="8"/>
  <c r="L154" i="8" s="1"/>
  <c r="E154" i="8"/>
  <c r="D154" i="8"/>
  <c r="C154" i="8"/>
  <c r="B154" i="8"/>
  <c r="P153" i="8"/>
  <c r="N153" i="8"/>
  <c r="G153" i="8"/>
  <c r="F153" i="8"/>
  <c r="E153" i="8"/>
  <c r="K153" i="8" s="1"/>
  <c r="D153" i="8"/>
  <c r="C153" i="8"/>
  <c r="I153" i="8" s="1"/>
  <c r="B153" i="8"/>
  <c r="P152" i="8"/>
  <c r="N152" i="8"/>
  <c r="K152" i="8"/>
  <c r="G152" i="8"/>
  <c r="F152" i="8"/>
  <c r="E152" i="8"/>
  <c r="D152" i="8"/>
  <c r="C152" i="8"/>
  <c r="B152" i="8"/>
  <c r="H152" i="8" s="1"/>
  <c r="P151" i="8"/>
  <c r="Q151" i="8" s="1"/>
  <c r="N151" i="8"/>
  <c r="K151" i="8"/>
  <c r="G151" i="8"/>
  <c r="F151" i="8"/>
  <c r="E151" i="8"/>
  <c r="D151" i="8"/>
  <c r="C151" i="8"/>
  <c r="B151" i="8"/>
  <c r="H151" i="8" s="1"/>
  <c r="P150" i="8"/>
  <c r="N150" i="8"/>
  <c r="G150" i="8"/>
  <c r="F150" i="8"/>
  <c r="E150" i="8"/>
  <c r="K150" i="8" s="1"/>
  <c r="D150" i="8"/>
  <c r="C150" i="8"/>
  <c r="I150" i="8" s="1"/>
  <c r="B150" i="8"/>
  <c r="P149" i="8"/>
  <c r="N149" i="8"/>
  <c r="K149" i="8"/>
  <c r="J149" i="8"/>
  <c r="G149" i="8"/>
  <c r="M149" i="8" s="1"/>
  <c r="F149" i="8"/>
  <c r="E149" i="8"/>
  <c r="D149" i="8"/>
  <c r="C149" i="8"/>
  <c r="B149" i="8"/>
  <c r="P148" i="8"/>
  <c r="Q148" i="8" s="1"/>
  <c r="N148" i="8"/>
  <c r="K148" i="8"/>
  <c r="J148" i="8"/>
  <c r="G148" i="8"/>
  <c r="F148" i="8"/>
  <c r="L148" i="8" s="1"/>
  <c r="E148" i="8"/>
  <c r="D148" i="8"/>
  <c r="C148" i="8"/>
  <c r="B148" i="8"/>
  <c r="P147" i="8"/>
  <c r="N147" i="8"/>
  <c r="G147" i="8"/>
  <c r="F147" i="8"/>
  <c r="L147" i="8" s="1"/>
  <c r="E147" i="8"/>
  <c r="K147" i="8" s="1"/>
  <c r="D147" i="8"/>
  <c r="C147" i="8"/>
  <c r="I147" i="8" s="1"/>
  <c r="B147" i="8"/>
  <c r="H147" i="8" s="1"/>
  <c r="P146" i="8"/>
  <c r="N146" i="8"/>
  <c r="K146" i="8"/>
  <c r="G146" i="8"/>
  <c r="F146" i="8"/>
  <c r="E146" i="8"/>
  <c r="D146" i="8"/>
  <c r="C146" i="8"/>
  <c r="B146" i="8"/>
  <c r="P145" i="8"/>
  <c r="N145" i="8"/>
  <c r="K145" i="8"/>
  <c r="G145" i="8"/>
  <c r="F145" i="8"/>
  <c r="E145" i="8"/>
  <c r="D145" i="8"/>
  <c r="J145" i="8" s="1"/>
  <c r="C145" i="8"/>
  <c r="I145" i="8" s="1"/>
  <c r="B145" i="8"/>
  <c r="H145" i="8" s="1"/>
  <c r="P144" i="8"/>
  <c r="N144" i="8"/>
  <c r="G144" i="8"/>
  <c r="F144" i="8"/>
  <c r="E144" i="8"/>
  <c r="K144" i="8" s="1"/>
  <c r="D144" i="8"/>
  <c r="C144" i="8"/>
  <c r="B144" i="8"/>
  <c r="H144" i="8" s="1"/>
  <c r="P143" i="8"/>
  <c r="Q143" i="8" s="1"/>
  <c r="N143" i="8"/>
  <c r="K143" i="8"/>
  <c r="G143" i="8"/>
  <c r="F143" i="8"/>
  <c r="L143" i="8" s="1"/>
  <c r="E143" i="8"/>
  <c r="D143" i="8"/>
  <c r="C143" i="8"/>
  <c r="B143" i="8"/>
  <c r="P142" i="8"/>
  <c r="Q142" i="8" s="1"/>
  <c r="N142" i="8"/>
  <c r="O142" i="8" s="1"/>
  <c r="K142" i="8"/>
  <c r="G142" i="8"/>
  <c r="F142" i="8"/>
  <c r="E142" i="8"/>
  <c r="D142" i="8"/>
  <c r="J142" i="8" s="1"/>
  <c r="C142" i="8"/>
  <c r="I142" i="8" s="1"/>
  <c r="B142" i="8"/>
  <c r="P141" i="8"/>
  <c r="N141" i="8"/>
  <c r="O141" i="8" s="1"/>
  <c r="J141" i="8"/>
  <c r="G141" i="8"/>
  <c r="F141" i="8"/>
  <c r="E141" i="8"/>
  <c r="K141" i="8" s="1"/>
  <c r="D141" i="8"/>
  <c r="C141" i="8"/>
  <c r="I141" i="8" s="1"/>
  <c r="B141" i="8"/>
  <c r="H141" i="8" s="1"/>
  <c r="P140" i="8"/>
  <c r="N140" i="8"/>
  <c r="L140" i="8"/>
  <c r="K140" i="8"/>
  <c r="J140" i="8"/>
  <c r="G140" i="8"/>
  <c r="F140" i="8"/>
  <c r="E140" i="8"/>
  <c r="D140" i="8"/>
  <c r="C140" i="8"/>
  <c r="B140" i="8"/>
  <c r="H140" i="8" s="1"/>
  <c r="P139" i="8"/>
  <c r="Q139" i="8" s="1"/>
  <c r="N139" i="8"/>
  <c r="O139" i="8" s="1"/>
  <c r="K139" i="8"/>
  <c r="J139" i="8"/>
  <c r="G139" i="8"/>
  <c r="F139" i="8"/>
  <c r="E139" i="8"/>
  <c r="D139" i="8"/>
  <c r="C139" i="8"/>
  <c r="I139" i="8" s="1"/>
  <c r="B139" i="8"/>
  <c r="P138" i="8"/>
  <c r="N138" i="8"/>
  <c r="H138" i="8"/>
  <c r="G138" i="8"/>
  <c r="M138" i="8" s="1"/>
  <c r="F138" i="8"/>
  <c r="L138" i="8" s="1"/>
  <c r="E138" i="8"/>
  <c r="K138" i="8" s="1"/>
  <c r="D138" i="8"/>
  <c r="C138" i="8"/>
  <c r="B138" i="8"/>
  <c r="P137" i="8"/>
  <c r="Q137" i="8" s="1"/>
  <c r="N137" i="8"/>
  <c r="K137" i="8"/>
  <c r="G137" i="8"/>
  <c r="M137" i="8" s="1"/>
  <c r="F137" i="8"/>
  <c r="L137" i="8" s="1"/>
  <c r="E137" i="8"/>
  <c r="D137" i="8"/>
  <c r="C137" i="8"/>
  <c r="B137" i="8"/>
  <c r="P136" i="8"/>
  <c r="Q136" i="8" s="1"/>
  <c r="N136" i="8"/>
  <c r="O136" i="8" s="1"/>
  <c r="K136" i="8"/>
  <c r="G136" i="8"/>
  <c r="F136" i="8"/>
  <c r="L136" i="8" s="1"/>
  <c r="E136" i="8"/>
  <c r="D136" i="8"/>
  <c r="J136" i="8" s="1"/>
  <c r="C136" i="8"/>
  <c r="I136" i="8" s="1"/>
  <c r="B136" i="8"/>
  <c r="P135" i="8"/>
  <c r="N135" i="8"/>
  <c r="O135" i="8" s="1"/>
  <c r="G135" i="8"/>
  <c r="F135" i="8"/>
  <c r="E135" i="8"/>
  <c r="K135" i="8" s="1"/>
  <c r="D135" i="8"/>
  <c r="C135" i="8"/>
  <c r="I135" i="8" s="1"/>
  <c r="B135" i="8"/>
  <c r="H135" i="8" s="1"/>
  <c r="P134" i="8"/>
  <c r="N134" i="8"/>
  <c r="K134" i="8"/>
  <c r="G134" i="8"/>
  <c r="F134" i="8"/>
  <c r="E134" i="8"/>
  <c r="D134" i="8"/>
  <c r="C134" i="8"/>
  <c r="B134" i="8"/>
  <c r="H134" i="8" s="1"/>
  <c r="P133" i="8"/>
  <c r="Q133" i="8" s="1"/>
  <c r="N133" i="8"/>
  <c r="K133" i="8"/>
  <c r="G133" i="8"/>
  <c r="F133" i="8"/>
  <c r="E133" i="8"/>
  <c r="D133" i="8"/>
  <c r="C133" i="8"/>
  <c r="I133" i="8" s="1"/>
  <c r="B133" i="8"/>
  <c r="H133" i="8" s="1"/>
  <c r="P132" i="8"/>
  <c r="N132" i="8"/>
  <c r="G132" i="8"/>
  <c r="F132" i="8"/>
  <c r="E132" i="8"/>
  <c r="K132" i="8" s="1"/>
  <c r="D132" i="8"/>
  <c r="C132" i="8"/>
  <c r="B132" i="8"/>
  <c r="H132" i="8" s="1"/>
  <c r="P131" i="8"/>
  <c r="Q131" i="8" s="1"/>
  <c r="N131" i="8"/>
  <c r="O131" i="8" s="1"/>
  <c r="K131" i="8"/>
  <c r="G131" i="8"/>
  <c r="F131" i="8"/>
  <c r="L131" i="8" s="1"/>
  <c r="E131" i="8"/>
  <c r="D131" i="8"/>
  <c r="C131" i="8"/>
  <c r="B131" i="8"/>
  <c r="P130" i="8"/>
  <c r="Q130" i="8" s="1"/>
  <c r="N130" i="8"/>
  <c r="O130" i="8" s="1"/>
  <c r="K130" i="8"/>
  <c r="G130" i="8"/>
  <c r="F130" i="8"/>
  <c r="E130" i="8"/>
  <c r="D130" i="8"/>
  <c r="J130" i="8" s="1"/>
  <c r="C130" i="8"/>
  <c r="I130" i="8" s="1"/>
  <c r="B130" i="8"/>
  <c r="P129" i="8"/>
  <c r="N129" i="8"/>
  <c r="J129" i="8"/>
  <c r="G129" i="8"/>
  <c r="F129" i="8"/>
  <c r="E129" i="8"/>
  <c r="K129" i="8" s="1"/>
  <c r="D129" i="8"/>
  <c r="C129" i="8"/>
  <c r="I129" i="8" s="1"/>
  <c r="B129" i="8"/>
  <c r="H129" i="8" s="1"/>
  <c r="P128" i="8"/>
  <c r="N128" i="8"/>
  <c r="L128" i="8"/>
  <c r="K128" i="8"/>
  <c r="J128" i="8"/>
  <c r="G128" i="8"/>
  <c r="F128" i="8"/>
  <c r="E128" i="8"/>
  <c r="D128" i="8"/>
  <c r="C128" i="8"/>
  <c r="B128" i="8"/>
  <c r="H128" i="8" s="1"/>
  <c r="P127" i="8"/>
  <c r="Q127" i="8" s="1"/>
  <c r="N127" i="8"/>
  <c r="K127" i="8"/>
  <c r="J127" i="8"/>
  <c r="G127" i="8"/>
  <c r="F127" i="8"/>
  <c r="E127" i="8"/>
  <c r="D127" i="8"/>
  <c r="C127" i="8"/>
  <c r="I127" i="8" s="1"/>
  <c r="B127" i="8"/>
  <c r="H127" i="8" s="1"/>
  <c r="P126" i="8"/>
  <c r="N126" i="8"/>
  <c r="H126" i="8"/>
  <c r="G126" i="8"/>
  <c r="M126" i="8" s="1"/>
  <c r="F126" i="8"/>
  <c r="L126" i="8" s="1"/>
  <c r="E126" i="8"/>
  <c r="K126" i="8" s="1"/>
  <c r="D126" i="8"/>
  <c r="C126" i="8"/>
  <c r="I126" i="8" s="1"/>
  <c r="B126" i="8"/>
  <c r="P125" i="8"/>
  <c r="Q125" i="8" s="1"/>
  <c r="N125" i="8"/>
  <c r="K125" i="8"/>
  <c r="G125" i="8"/>
  <c r="M125" i="8" s="1"/>
  <c r="F125" i="8"/>
  <c r="L125" i="8" s="1"/>
  <c r="E125" i="8"/>
  <c r="D125" i="8"/>
  <c r="C125" i="8"/>
  <c r="B125" i="8"/>
  <c r="P124" i="8"/>
  <c r="Q124" i="8" s="1"/>
  <c r="N124" i="8"/>
  <c r="K124" i="8"/>
  <c r="G124" i="8"/>
  <c r="F124" i="8"/>
  <c r="L124" i="8" s="1"/>
  <c r="E124" i="8"/>
  <c r="D124" i="8"/>
  <c r="J124" i="8" s="1"/>
  <c r="C124" i="8"/>
  <c r="I124" i="8" s="1"/>
  <c r="B124" i="8"/>
  <c r="Q123" i="8"/>
  <c r="P123" i="8"/>
  <c r="N123" i="8"/>
  <c r="G123" i="8"/>
  <c r="M123" i="8" s="1"/>
  <c r="F123" i="8"/>
  <c r="L123" i="8" s="1"/>
  <c r="E123" i="8"/>
  <c r="K123" i="8" s="1"/>
  <c r="D123" i="8"/>
  <c r="C123" i="8"/>
  <c r="I123" i="8" s="1"/>
  <c r="B123" i="8"/>
  <c r="H123" i="8" s="1"/>
  <c r="P122" i="8"/>
  <c r="Q122" i="8" s="1"/>
  <c r="N122" i="8"/>
  <c r="K122" i="8"/>
  <c r="I122" i="8"/>
  <c r="G122" i="8"/>
  <c r="M122" i="8" s="1"/>
  <c r="F122" i="8"/>
  <c r="L122" i="8" s="1"/>
  <c r="E122" i="8"/>
  <c r="D122" i="8"/>
  <c r="C122" i="8"/>
  <c r="B122" i="8"/>
  <c r="P121" i="8"/>
  <c r="Q121" i="8" s="1"/>
  <c r="N121" i="8"/>
  <c r="O121" i="8" s="1"/>
  <c r="K121" i="8"/>
  <c r="G121" i="8"/>
  <c r="M121" i="8" s="1"/>
  <c r="F121" i="8"/>
  <c r="L121" i="8" s="1"/>
  <c r="E121" i="8"/>
  <c r="D121" i="8"/>
  <c r="J121" i="8" s="1"/>
  <c r="C121" i="8"/>
  <c r="I121" i="8" s="1"/>
  <c r="B121" i="8"/>
  <c r="Q120" i="8"/>
  <c r="P120" i="8"/>
  <c r="N120" i="8"/>
  <c r="H120" i="8"/>
  <c r="G120" i="8"/>
  <c r="M120" i="8" s="1"/>
  <c r="F120" i="8"/>
  <c r="L120" i="8" s="1"/>
  <c r="E120" i="8"/>
  <c r="K120" i="8" s="1"/>
  <c r="D120" i="8"/>
  <c r="C120" i="8"/>
  <c r="I120" i="8" s="1"/>
  <c r="B120" i="8"/>
  <c r="P119" i="8"/>
  <c r="Q119" i="8" s="1"/>
  <c r="N119" i="8"/>
  <c r="K119" i="8"/>
  <c r="J119" i="8"/>
  <c r="I119" i="8"/>
  <c r="G119" i="8"/>
  <c r="M119" i="8" s="1"/>
  <c r="F119" i="8"/>
  <c r="L119" i="8" s="1"/>
  <c r="E119" i="8"/>
  <c r="D119" i="8"/>
  <c r="C119" i="8"/>
  <c r="B119" i="8"/>
  <c r="H119" i="8" s="1"/>
  <c r="P118" i="8"/>
  <c r="Q118" i="8" s="1"/>
  <c r="N118" i="8"/>
  <c r="K118" i="8"/>
  <c r="J118" i="8"/>
  <c r="H118" i="8"/>
  <c r="G118" i="8"/>
  <c r="M118" i="8" s="1"/>
  <c r="F118" i="8"/>
  <c r="E118" i="8"/>
  <c r="D118" i="8"/>
  <c r="C118" i="8"/>
  <c r="I118" i="8" s="1"/>
  <c r="B118" i="8"/>
  <c r="Q117" i="8"/>
  <c r="P117" i="8"/>
  <c r="N117" i="8"/>
  <c r="L117" i="8"/>
  <c r="K117" i="8"/>
  <c r="H117" i="8"/>
  <c r="G117" i="8"/>
  <c r="F117" i="8"/>
  <c r="E117" i="8"/>
  <c r="D117" i="8"/>
  <c r="C117" i="8"/>
  <c r="I117" i="8" s="1"/>
  <c r="B117" i="8"/>
  <c r="P116" i="8"/>
  <c r="Q116" i="8" s="1"/>
  <c r="O116" i="8"/>
  <c r="N116" i="8"/>
  <c r="L116" i="8"/>
  <c r="K116" i="8"/>
  <c r="I116" i="8"/>
  <c r="G116" i="8"/>
  <c r="F116" i="8"/>
  <c r="E116" i="8"/>
  <c r="D116" i="8"/>
  <c r="J116" i="8" s="1"/>
  <c r="C116" i="8"/>
  <c r="B116" i="8"/>
  <c r="P115" i="8"/>
  <c r="Q115" i="8" s="1"/>
  <c r="O115" i="8"/>
  <c r="N115" i="8"/>
  <c r="K115" i="8"/>
  <c r="G115" i="8"/>
  <c r="M115" i="8" s="1"/>
  <c r="F115" i="8"/>
  <c r="L115" i="8" s="1"/>
  <c r="E115" i="8"/>
  <c r="D115" i="8"/>
  <c r="C115" i="8"/>
  <c r="I115" i="8" s="1"/>
  <c r="B115" i="8"/>
  <c r="H115" i="8" s="1"/>
  <c r="Q114" i="8"/>
  <c r="P114" i="8"/>
  <c r="N114" i="8"/>
  <c r="K114" i="8"/>
  <c r="G114" i="8"/>
  <c r="F114" i="8"/>
  <c r="E114" i="8"/>
  <c r="D114" i="8"/>
  <c r="C114" i="8"/>
  <c r="I114" i="8" s="1"/>
  <c r="B114" i="8"/>
  <c r="H114" i="8" s="1"/>
  <c r="P113" i="8"/>
  <c r="Q113" i="8" s="1"/>
  <c r="N113" i="8"/>
  <c r="K113" i="8"/>
  <c r="G113" i="8"/>
  <c r="F113" i="8"/>
  <c r="L113" i="8" s="1"/>
  <c r="E113" i="8"/>
  <c r="D113" i="8"/>
  <c r="J113" i="8" s="1"/>
  <c r="C113" i="8"/>
  <c r="I113" i="8" s="1"/>
  <c r="B113" i="8"/>
  <c r="H113" i="8" s="1"/>
  <c r="P112" i="8"/>
  <c r="Q112" i="8" s="1"/>
  <c r="N112" i="8"/>
  <c r="H112" i="8"/>
  <c r="G112" i="8"/>
  <c r="M112" i="8" s="1"/>
  <c r="F112" i="8"/>
  <c r="L112" i="8" s="1"/>
  <c r="E112" i="8"/>
  <c r="K112" i="8" s="1"/>
  <c r="D112" i="8"/>
  <c r="J112" i="8" s="1"/>
  <c r="C112" i="8"/>
  <c r="I112" i="8" s="1"/>
  <c r="B112" i="8"/>
  <c r="Q111" i="8"/>
  <c r="P111" i="8"/>
  <c r="N111" i="8"/>
  <c r="K111" i="8"/>
  <c r="J111" i="8"/>
  <c r="I111" i="8"/>
  <c r="G111" i="8"/>
  <c r="F111" i="8"/>
  <c r="L111" i="8" s="1"/>
  <c r="E111" i="8"/>
  <c r="D111" i="8"/>
  <c r="C111" i="8"/>
  <c r="B111" i="8"/>
  <c r="H111" i="8" s="1"/>
  <c r="P110" i="8"/>
  <c r="Q177" i="8" s="1"/>
  <c r="N110" i="8"/>
  <c r="O109" i="8" s="1"/>
  <c r="M110" i="8"/>
  <c r="L110" i="8"/>
  <c r="K110" i="8"/>
  <c r="I110" i="8"/>
  <c r="G110" i="8"/>
  <c r="M124" i="8" s="1"/>
  <c r="F110" i="8"/>
  <c r="L165" i="8" s="1"/>
  <c r="E110" i="8"/>
  <c r="K204" i="8" s="1"/>
  <c r="D110" i="8"/>
  <c r="J123" i="8" s="1"/>
  <c r="C110" i="8"/>
  <c r="B110" i="8"/>
  <c r="H162" i="8" s="1"/>
  <c r="P109" i="8"/>
  <c r="Q109" i="8" s="1"/>
  <c r="N109" i="8"/>
  <c r="K109" i="8"/>
  <c r="J109" i="8"/>
  <c r="G109" i="8"/>
  <c r="M109" i="8" s="1"/>
  <c r="F109" i="8"/>
  <c r="L109" i="8" s="1"/>
  <c r="E109" i="8"/>
  <c r="D109" i="8"/>
  <c r="C109" i="8"/>
  <c r="I109" i="8" s="1"/>
  <c r="B109" i="8"/>
  <c r="H109" i="8" s="1"/>
  <c r="Q108" i="8"/>
  <c r="P108" i="8"/>
  <c r="N108" i="8"/>
  <c r="J108" i="8"/>
  <c r="I108" i="8"/>
  <c r="G108" i="8"/>
  <c r="F108" i="8"/>
  <c r="L108" i="8" s="1"/>
  <c r="E108" i="8"/>
  <c r="K108" i="8" s="1"/>
  <c r="D108" i="8"/>
  <c r="C108" i="8"/>
  <c r="B108" i="8"/>
  <c r="H108" i="8" s="1"/>
  <c r="P107" i="8"/>
  <c r="Q107" i="8" s="1"/>
  <c r="N107" i="8"/>
  <c r="L107" i="8"/>
  <c r="K107" i="8"/>
  <c r="I107" i="8"/>
  <c r="H107" i="8"/>
  <c r="G107" i="8"/>
  <c r="M107" i="8" s="1"/>
  <c r="F107" i="8"/>
  <c r="E107" i="8"/>
  <c r="D107" i="8"/>
  <c r="J107" i="8" s="1"/>
  <c r="C107" i="8"/>
  <c r="B107" i="8"/>
  <c r="Q106" i="8"/>
  <c r="P106" i="8"/>
  <c r="N106" i="8"/>
  <c r="O106" i="8" s="1"/>
  <c r="M106" i="8"/>
  <c r="L106" i="8"/>
  <c r="K106" i="8"/>
  <c r="H106" i="8"/>
  <c r="G106" i="8"/>
  <c r="F106" i="8"/>
  <c r="E106" i="8"/>
  <c r="D106" i="8"/>
  <c r="J106" i="8" s="1"/>
  <c r="C106" i="8"/>
  <c r="I106" i="8" s="1"/>
  <c r="B106" i="8"/>
  <c r="P105" i="8"/>
  <c r="Q105" i="8" s="1"/>
  <c r="O105" i="8"/>
  <c r="N105" i="8"/>
  <c r="K105" i="8"/>
  <c r="G105" i="8"/>
  <c r="M105" i="8" s="1"/>
  <c r="F105" i="8"/>
  <c r="L105" i="8" s="1"/>
  <c r="E105" i="8"/>
  <c r="D105" i="8"/>
  <c r="C105" i="8"/>
  <c r="I105" i="8" s="1"/>
  <c r="B105" i="8"/>
  <c r="H105" i="8" s="1"/>
  <c r="P104" i="8"/>
  <c r="Q104" i="8" s="1"/>
  <c r="N104" i="8"/>
  <c r="K104" i="8"/>
  <c r="I104" i="8"/>
  <c r="G104" i="8"/>
  <c r="F104" i="8"/>
  <c r="L104" i="8" s="1"/>
  <c r="E104" i="8"/>
  <c r="D104" i="8"/>
  <c r="J104" i="8" s="1"/>
  <c r="C104" i="8"/>
  <c r="B104" i="8"/>
  <c r="H104" i="8" s="1"/>
  <c r="P103" i="8"/>
  <c r="Q103" i="8" s="1"/>
  <c r="N103" i="8"/>
  <c r="O103" i="8" s="1"/>
  <c r="M103" i="8"/>
  <c r="J103" i="8"/>
  <c r="I103" i="8"/>
  <c r="G103" i="8"/>
  <c r="F103" i="8"/>
  <c r="L103" i="8" s="1"/>
  <c r="E103" i="8"/>
  <c r="K103" i="8" s="1"/>
  <c r="D103" i="8"/>
  <c r="C103" i="8"/>
  <c r="B103" i="8"/>
  <c r="H103" i="8" s="1"/>
  <c r="Q102" i="8"/>
  <c r="P102" i="8"/>
  <c r="N102" i="8"/>
  <c r="O102" i="8" s="1"/>
  <c r="M102" i="8"/>
  <c r="L102" i="8"/>
  <c r="I102" i="8"/>
  <c r="G102" i="8"/>
  <c r="F102" i="8"/>
  <c r="E102" i="8"/>
  <c r="K102" i="8" s="1"/>
  <c r="D102" i="8"/>
  <c r="C102" i="8"/>
  <c r="B102" i="8"/>
  <c r="H102" i="8" s="1"/>
  <c r="Q101" i="8"/>
  <c r="P101" i="8"/>
  <c r="N101" i="8"/>
  <c r="J101" i="8"/>
  <c r="I101" i="8"/>
  <c r="G101" i="8"/>
  <c r="F101" i="8"/>
  <c r="L101" i="8" s="1"/>
  <c r="E101" i="8"/>
  <c r="K101" i="8" s="1"/>
  <c r="D101" i="8"/>
  <c r="C101" i="8"/>
  <c r="B101" i="8"/>
  <c r="H101" i="8" s="1"/>
  <c r="P100" i="8"/>
  <c r="Q100" i="8" s="1"/>
  <c r="N100" i="8"/>
  <c r="O100" i="8" s="1"/>
  <c r="M100" i="8"/>
  <c r="J100" i="8"/>
  <c r="I100" i="8"/>
  <c r="G100" i="8"/>
  <c r="F100" i="8"/>
  <c r="L100" i="8" s="1"/>
  <c r="E100" i="8"/>
  <c r="K100" i="8" s="1"/>
  <c r="D100" i="8"/>
  <c r="C100" i="8"/>
  <c r="B100" i="8"/>
  <c r="H100" i="8" s="1"/>
  <c r="Q99" i="8"/>
  <c r="P99" i="8"/>
  <c r="N99" i="8"/>
  <c r="O99" i="8" s="1"/>
  <c r="M99" i="8"/>
  <c r="L99" i="8"/>
  <c r="J99" i="8"/>
  <c r="I99" i="8"/>
  <c r="G99" i="8"/>
  <c r="F99" i="8"/>
  <c r="E99" i="8"/>
  <c r="K99" i="8" s="1"/>
  <c r="D99" i="8"/>
  <c r="C99" i="8"/>
  <c r="B99" i="8"/>
  <c r="H99" i="8" s="1"/>
  <c r="Q98" i="8"/>
  <c r="P98" i="8"/>
  <c r="N98" i="8"/>
  <c r="O98" i="8" s="1"/>
  <c r="J98" i="8"/>
  <c r="I98" i="8"/>
  <c r="G98" i="8"/>
  <c r="F98" i="8"/>
  <c r="L98" i="8" s="1"/>
  <c r="E98" i="8"/>
  <c r="K98" i="8" s="1"/>
  <c r="D98" i="8"/>
  <c r="C98" i="8"/>
  <c r="B98" i="8"/>
  <c r="H98" i="8" s="1"/>
  <c r="P97" i="8"/>
  <c r="Q97" i="8" s="1"/>
  <c r="N97" i="8"/>
  <c r="O97" i="8" s="1"/>
  <c r="M97" i="8"/>
  <c r="J97" i="8"/>
  <c r="I97" i="8"/>
  <c r="G97" i="8"/>
  <c r="F97" i="8"/>
  <c r="L97" i="8" s="1"/>
  <c r="E97" i="8"/>
  <c r="K97" i="8" s="1"/>
  <c r="D97" i="8"/>
  <c r="C97" i="8"/>
  <c r="B97" i="8"/>
  <c r="H97" i="8" s="1"/>
  <c r="Q96" i="8"/>
  <c r="P96" i="8"/>
  <c r="N96" i="8"/>
  <c r="O96" i="8" s="1"/>
  <c r="M96" i="8"/>
  <c r="L96" i="8"/>
  <c r="J96" i="8"/>
  <c r="I96" i="8"/>
  <c r="G96" i="8"/>
  <c r="F96" i="8"/>
  <c r="E96" i="8"/>
  <c r="K96" i="8" s="1"/>
  <c r="D96" i="8"/>
  <c r="C96" i="8"/>
  <c r="B96" i="8"/>
  <c r="H96" i="8" s="1"/>
  <c r="Q95" i="8"/>
  <c r="P95" i="8"/>
  <c r="N95" i="8"/>
  <c r="O95" i="8" s="1"/>
  <c r="J95" i="8"/>
  <c r="I95" i="8"/>
  <c r="G95" i="8"/>
  <c r="F95" i="8"/>
  <c r="L95" i="8" s="1"/>
  <c r="E95" i="8"/>
  <c r="K95" i="8" s="1"/>
  <c r="D95" i="8"/>
  <c r="C95" i="8"/>
  <c r="B95" i="8"/>
  <c r="H95" i="8" s="1"/>
  <c r="P94" i="8"/>
  <c r="Q94" i="8" s="1"/>
  <c r="N94" i="8"/>
  <c r="O94" i="8" s="1"/>
  <c r="M94" i="8"/>
  <c r="I94" i="8"/>
  <c r="G94" i="8"/>
  <c r="F94" i="8"/>
  <c r="L94" i="8" s="1"/>
  <c r="E94" i="8"/>
  <c r="K94" i="8" s="1"/>
  <c r="D94" i="8"/>
  <c r="J94" i="8" s="1"/>
  <c r="C94" i="8"/>
  <c r="B94" i="8"/>
  <c r="H94" i="8" s="1"/>
  <c r="Q93" i="8"/>
  <c r="P93" i="8"/>
  <c r="N93" i="8"/>
  <c r="O93" i="8" s="1"/>
  <c r="M93" i="8"/>
  <c r="L93" i="8"/>
  <c r="J93" i="8"/>
  <c r="I93" i="8"/>
  <c r="G93" i="8"/>
  <c r="F93" i="8"/>
  <c r="E93" i="8"/>
  <c r="K93" i="8" s="1"/>
  <c r="D93" i="8"/>
  <c r="C93" i="8"/>
  <c r="B93" i="8"/>
  <c r="H93" i="8" s="1"/>
  <c r="Q92" i="8"/>
  <c r="P92" i="8"/>
  <c r="N92" i="8"/>
  <c r="O92" i="8" s="1"/>
  <c r="I92" i="8"/>
  <c r="G92" i="8"/>
  <c r="F92" i="8"/>
  <c r="L92" i="8" s="1"/>
  <c r="E92" i="8"/>
  <c r="K92" i="8" s="1"/>
  <c r="D92" i="8"/>
  <c r="J92" i="8" s="1"/>
  <c r="C92" i="8"/>
  <c r="B92" i="8"/>
  <c r="H92" i="8" s="1"/>
  <c r="P91" i="8"/>
  <c r="Q91" i="8" s="1"/>
  <c r="N91" i="8"/>
  <c r="O91" i="8" s="1"/>
  <c r="M91" i="8"/>
  <c r="I91" i="8"/>
  <c r="G91" i="8"/>
  <c r="F91" i="8"/>
  <c r="L91" i="8" s="1"/>
  <c r="E91" i="8"/>
  <c r="K91" i="8" s="1"/>
  <c r="D91" i="8"/>
  <c r="J91" i="8" s="1"/>
  <c r="C91" i="8"/>
  <c r="B91" i="8"/>
  <c r="H91" i="8" s="1"/>
  <c r="Q90" i="8"/>
  <c r="P90" i="8"/>
  <c r="N90" i="8"/>
  <c r="O90" i="8" s="1"/>
  <c r="M90" i="8"/>
  <c r="J90" i="8"/>
  <c r="I90" i="8"/>
  <c r="G90" i="8"/>
  <c r="F90" i="8"/>
  <c r="L90" i="8" s="1"/>
  <c r="E90" i="8"/>
  <c r="K90" i="8" s="1"/>
  <c r="D90" i="8"/>
  <c r="C90" i="8"/>
  <c r="B90" i="8"/>
  <c r="H90" i="8" s="1"/>
  <c r="Q89" i="8"/>
  <c r="P89" i="8"/>
  <c r="N89" i="8"/>
  <c r="O89" i="8" s="1"/>
  <c r="M89" i="8"/>
  <c r="I89" i="8"/>
  <c r="G89" i="8"/>
  <c r="F89" i="8"/>
  <c r="L89" i="8" s="1"/>
  <c r="E89" i="8"/>
  <c r="K89" i="8" s="1"/>
  <c r="D89" i="8"/>
  <c r="J89" i="8" s="1"/>
  <c r="C89" i="8"/>
  <c r="B89" i="8"/>
  <c r="H89" i="8" s="1"/>
  <c r="P88" i="8"/>
  <c r="Q88" i="8" s="1"/>
  <c r="N88" i="8"/>
  <c r="O88" i="8" s="1"/>
  <c r="M88" i="8"/>
  <c r="I88" i="8"/>
  <c r="H88" i="8"/>
  <c r="G88" i="8"/>
  <c r="F88" i="8"/>
  <c r="L88" i="8" s="1"/>
  <c r="E88" i="8"/>
  <c r="K88" i="8" s="1"/>
  <c r="D88" i="8"/>
  <c r="J88" i="8" s="1"/>
  <c r="C88" i="8"/>
  <c r="B88" i="8"/>
  <c r="Q87" i="8"/>
  <c r="P87" i="8"/>
  <c r="N87" i="8"/>
  <c r="O87" i="8" s="1"/>
  <c r="M87" i="8"/>
  <c r="J87" i="8"/>
  <c r="I87" i="8"/>
  <c r="H87" i="8"/>
  <c r="G87" i="8"/>
  <c r="F87" i="8"/>
  <c r="L87" i="8" s="1"/>
  <c r="E87" i="8"/>
  <c r="K87" i="8" s="1"/>
  <c r="D87" i="8"/>
  <c r="C87" i="8"/>
  <c r="B87" i="8"/>
  <c r="P86" i="8"/>
  <c r="Q86" i="8" s="1"/>
  <c r="N86" i="8"/>
  <c r="O86" i="8" s="1"/>
  <c r="M86" i="8"/>
  <c r="L86" i="8"/>
  <c r="K86" i="8"/>
  <c r="J86" i="8"/>
  <c r="I86" i="8"/>
  <c r="G86" i="8"/>
  <c r="F86" i="8"/>
  <c r="E86" i="8"/>
  <c r="D86" i="8"/>
  <c r="C86" i="8"/>
  <c r="B86" i="8"/>
  <c r="H86" i="8" s="1"/>
  <c r="P85" i="8"/>
  <c r="Q85" i="8" s="1"/>
  <c r="N85" i="8"/>
  <c r="O85" i="8" s="1"/>
  <c r="M85" i="8"/>
  <c r="J85" i="8"/>
  <c r="I85" i="8"/>
  <c r="G85" i="8"/>
  <c r="F85" i="8"/>
  <c r="L85" i="8" s="1"/>
  <c r="E85" i="8"/>
  <c r="K85" i="8" s="1"/>
  <c r="D85" i="8"/>
  <c r="C85" i="8"/>
  <c r="B85" i="8"/>
  <c r="H85" i="8" s="1"/>
  <c r="Q84" i="8"/>
  <c r="P84" i="8"/>
  <c r="N84" i="8"/>
  <c r="O84" i="8" s="1"/>
  <c r="M84" i="8"/>
  <c r="L84" i="8"/>
  <c r="J84" i="8"/>
  <c r="I84" i="8"/>
  <c r="G84" i="8"/>
  <c r="F84" i="8"/>
  <c r="E84" i="8"/>
  <c r="K84" i="8" s="1"/>
  <c r="D84" i="8"/>
  <c r="C84" i="8"/>
  <c r="B84" i="8"/>
  <c r="H84" i="8" s="1"/>
  <c r="P83" i="8"/>
  <c r="Q83" i="8" s="1"/>
  <c r="N83" i="8"/>
  <c r="O83" i="8" s="1"/>
  <c r="M83" i="8"/>
  <c r="L83" i="8"/>
  <c r="I83" i="8"/>
  <c r="G83" i="8"/>
  <c r="F83" i="8"/>
  <c r="E83" i="8"/>
  <c r="K83" i="8" s="1"/>
  <c r="D83" i="8"/>
  <c r="J83" i="8" s="1"/>
  <c r="C83" i="8"/>
  <c r="B83" i="8"/>
  <c r="H83" i="8" s="1"/>
  <c r="P82" i="8"/>
  <c r="Q82" i="8" s="1"/>
  <c r="N82" i="8"/>
  <c r="O82" i="8" s="1"/>
  <c r="M82" i="8"/>
  <c r="G82" i="8"/>
  <c r="F82" i="8"/>
  <c r="L82" i="8" s="1"/>
  <c r="E82" i="8"/>
  <c r="K82" i="8" s="1"/>
  <c r="D82" i="8"/>
  <c r="J82" i="8" s="1"/>
  <c r="C82" i="8"/>
  <c r="I82" i="8" s="1"/>
  <c r="B82" i="8"/>
  <c r="H82" i="8" s="1"/>
  <c r="Q81" i="8"/>
  <c r="P81" i="8"/>
  <c r="N81" i="8"/>
  <c r="O81" i="8" s="1"/>
  <c r="J81" i="8"/>
  <c r="I81" i="8"/>
  <c r="H81" i="8"/>
  <c r="G81" i="8"/>
  <c r="M81" i="8" s="1"/>
  <c r="F81" i="8"/>
  <c r="L81" i="8" s="1"/>
  <c r="E81" i="8"/>
  <c r="K81" i="8" s="1"/>
  <c r="D81" i="8"/>
  <c r="C81" i="8"/>
  <c r="B81" i="8"/>
  <c r="P80" i="8"/>
  <c r="Q80" i="8" s="1"/>
  <c r="N80" i="8"/>
  <c r="O80" i="8" s="1"/>
  <c r="M80" i="8"/>
  <c r="K80" i="8"/>
  <c r="J80" i="8"/>
  <c r="I80" i="8"/>
  <c r="G80" i="8"/>
  <c r="F80" i="8"/>
  <c r="L80" i="8" s="1"/>
  <c r="E80" i="8"/>
  <c r="D80" i="8"/>
  <c r="C80" i="8"/>
  <c r="B80" i="8"/>
  <c r="H80" i="8" s="1"/>
  <c r="P79" i="8"/>
  <c r="Q79" i="8" s="1"/>
  <c r="N79" i="8"/>
  <c r="O79" i="8" s="1"/>
  <c r="M79" i="8"/>
  <c r="J79" i="8"/>
  <c r="I79" i="8"/>
  <c r="H79" i="8"/>
  <c r="G79" i="8"/>
  <c r="F79" i="8"/>
  <c r="L79" i="8" s="1"/>
  <c r="E79" i="8"/>
  <c r="K79" i="8" s="1"/>
  <c r="D79" i="8"/>
  <c r="C79" i="8"/>
  <c r="B79" i="8"/>
  <c r="Q78" i="8"/>
  <c r="P78" i="8"/>
  <c r="N78" i="8"/>
  <c r="O78" i="8" s="1"/>
  <c r="M78" i="8"/>
  <c r="L78" i="8"/>
  <c r="K78" i="8"/>
  <c r="J78" i="8"/>
  <c r="I78" i="8"/>
  <c r="G78" i="8"/>
  <c r="F78" i="8"/>
  <c r="E78" i="8"/>
  <c r="D78" i="8"/>
  <c r="C78" i="8"/>
  <c r="B78" i="8"/>
  <c r="H78" i="8" s="1"/>
  <c r="P77" i="8"/>
  <c r="Q77" i="8" s="1"/>
  <c r="O77" i="8"/>
  <c r="N77" i="8"/>
  <c r="M77" i="8"/>
  <c r="L77" i="8"/>
  <c r="G77" i="8"/>
  <c r="F77" i="8"/>
  <c r="E77" i="8"/>
  <c r="K77" i="8" s="1"/>
  <c r="D77" i="8"/>
  <c r="J77" i="8" s="1"/>
  <c r="C77" i="8"/>
  <c r="I77" i="8" s="1"/>
  <c r="B77" i="8"/>
  <c r="H77" i="8" s="1"/>
  <c r="Q76" i="8"/>
  <c r="P76" i="8"/>
  <c r="O76" i="8"/>
  <c r="N76" i="8"/>
  <c r="G76" i="8"/>
  <c r="M76" i="8" s="1"/>
  <c r="F76" i="8"/>
  <c r="L76" i="8" s="1"/>
  <c r="E76" i="8"/>
  <c r="K76" i="8" s="1"/>
  <c r="D76" i="8"/>
  <c r="J76" i="8" s="1"/>
  <c r="C76" i="8"/>
  <c r="I76" i="8" s="1"/>
  <c r="B76" i="8"/>
  <c r="H76" i="8" s="1"/>
  <c r="Q75" i="8"/>
  <c r="P75" i="8"/>
  <c r="N75" i="8"/>
  <c r="O75" i="8" s="1"/>
  <c r="J75" i="8"/>
  <c r="I75" i="8"/>
  <c r="H75" i="8"/>
  <c r="G75" i="8"/>
  <c r="M75" i="8" s="1"/>
  <c r="F75" i="8"/>
  <c r="L75" i="8" s="1"/>
  <c r="E75" i="8"/>
  <c r="K75" i="8" s="1"/>
  <c r="D75" i="8"/>
  <c r="C75" i="8"/>
  <c r="B75" i="8"/>
  <c r="P74" i="8"/>
  <c r="Q74" i="8" s="1"/>
  <c r="N74" i="8"/>
  <c r="O74" i="8" s="1"/>
  <c r="M74" i="8"/>
  <c r="L74" i="8"/>
  <c r="K74" i="8"/>
  <c r="J74" i="8"/>
  <c r="I74" i="8"/>
  <c r="G74" i="8"/>
  <c r="F74" i="8"/>
  <c r="E74" i="8"/>
  <c r="D74" i="8"/>
  <c r="C74" i="8"/>
  <c r="B74" i="8"/>
  <c r="H74" i="8" s="1"/>
  <c r="P73" i="8"/>
  <c r="Q73" i="8" s="1"/>
  <c r="N73" i="8"/>
  <c r="O73" i="8" s="1"/>
  <c r="M73" i="8"/>
  <c r="J73" i="8"/>
  <c r="G73" i="8"/>
  <c r="F73" i="8"/>
  <c r="L73" i="8" s="1"/>
  <c r="E73" i="8"/>
  <c r="K73" i="8" s="1"/>
  <c r="D73" i="8"/>
  <c r="C73" i="8"/>
  <c r="I73" i="8" s="1"/>
  <c r="B73" i="8"/>
  <c r="H73" i="8" s="1"/>
  <c r="Q72" i="8"/>
  <c r="P72" i="8"/>
  <c r="N72" i="8"/>
  <c r="O72" i="8" s="1"/>
  <c r="M72" i="8"/>
  <c r="J72" i="8"/>
  <c r="I72" i="8"/>
  <c r="G72" i="8"/>
  <c r="F72" i="8"/>
  <c r="L72" i="8" s="1"/>
  <c r="E72" i="8"/>
  <c r="K72" i="8" s="1"/>
  <c r="D72" i="8"/>
  <c r="C72" i="8"/>
  <c r="B72" i="8"/>
  <c r="H72" i="8" s="1"/>
  <c r="P71" i="8"/>
  <c r="Q71" i="8" s="1"/>
  <c r="N71" i="8"/>
  <c r="O71" i="8" s="1"/>
  <c r="M71" i="8"/>
  <c r="J71" i="8"/>
  <c r="I71" i="8"/>
  <c r="G71" i="8"/>
  <c r="F71" i="8"/>
  <c r="L71" i="8" s="1"/>
  <c r="E71" i="8"/>
  <c r="K71" i="8" s="1"/>
  <c r="D71" i="8"/>
  <c r="C71" i="8"/>
  <c r="B71" i="8"/>
  <c r="H71" i="8" s="1"/>
  <c r="Q70" i="8"/>
  <c r="P70" i="8"/>
  <c r="N70" i="8"/>
  <c r="O70" i="8" s="1"/>
  <c r="M70" i="8"/>
  <c r="J70" i="8"/>
  <c r="I70" i="8"/>
  <c r="H70" i="8"/>
  <c r="G70" i="8"/>
  <c r="F70" i="8"/>
  <c r="L70" i="8" s="1"/>
  <c r="E70" i="8"/>
  <c r="K70" i="8" s="1"/>
  <c r="D70" i="8"/>
  <c r="C70" i="8"/>
  <c r="B70" i="8"/>
  <c r="Q69" i="8"/>
  <c r="P69" i="8"/>
  <c r="N69" i="8"/>
  <c r="O69" i="8" s="1"/>
  <c r="M69" i="8"/>
  <c r="L69" i="8"/>
  <c r="K69" i="8"/>
  <c r="J69" i="8"/>
  <c r="I69" i="8"/>
  <c r="G69" i="8"/>
  <c r="F69" i="8"/>
  <c r="E69" i="8"/>
  <c r="D69" i="8"/>
  <c r="C69" i="8"/>
  <c r="B69" i="8"/>
  <c r="H69" i="8" s="1"/>
  <c r="P68" i="8"/>
  <c r="Q68" i="8" s="1"/>
  <c r="O68" i="8"/>
  <c r="N68" i="8"/>
  <c r="M68" i="8"/>
  <c r="L68" i="8"/>
  <c r="G68" i="8"/>
  <c r="F68" i="8"/>
  <c r="E68" i="8"/>
  <c r="K68" i="8" s="1"/>
  <c r="D68" i="8"/>
  <c r="J68" i="8" s="1"/>
  <c r="C68" i="8"/>
  <c r="I68" i="8" s="1"/>
  <c r="B68" i="8"/>
  <c r="H68" i="8" s="1"/>
  <c r="Q67" i="8"/>
  <c r="P67" i="8"/>
  <c r="O67" i="8"/>
  <c r="N67" i="8"/>
  <c r="G67" i="8"/>
  <c r="M67" i="8" s="1"/>
  <c r="F67" i="8"/>
  <c r="L67" i="8" s="1"/>
  <c r="E67" i="8"/>
  <c r="K67" i="8" s="1"/>
  <c r="D67" i="8"/>
  <c r="J67" i="8" s="1"/>
  <c r="C67" i="8"/>
  <c r="I67" i="8" s="1"/>
  <c r="B67" i="8"/>
  <c r="H67" i="8" s="1"/>
  <c r="Q66" i="8"/>
  <c r="P66" i="8"/>
  <c r="N66" i="8"/>
  <c r="O66" i="8" s="1"/>
  <c r="J66" i="8"/>
  <c r="I66" i="8"/>
  <c r="H66" i="8"/>
  <c r="G66" i="8"/>
  <c r="M66" i="8" s="1"/>
  <c r="F66" i="8"/>
  <c r="L66" i="8" s="1"/>
  <c r="E66" i="8"/>
  <c r="K66" i="8" s="1"/>
  <c r="D66" i="8"/>
  <c r="C66" i="8"/>
  <c r="B66" i="8"/>
  <c r="Q65" i="8"/>
  <c r="P65" i="8"/>
  <c r="N65" i="8"/>
  <c r="O65" i="8" s="1"/>
  <c r="M65" i="8"/>
  <c r="L65" i="8"/>
  <c r="K65" i="8"/>
  <c r="J65" i="8"/>
  <c r="I65" i="8"/>
  <c r="G65" i="8"/>
  <c r="F65" i="8"/>
  <c r="E65" i="8"/>
  <c r="D65" i="8"/>
  <c r="C65" i="8"/>
  <c r="B65" i="8"/>
  <c r="H65" i="8" s="1"/>
  <c r="P64" i="8"/>
  <c r="Q64" i="8" s="1"/>
  <c r="N64" i="8"/>
  <c r="O64" i="8" s="1"/>
  <c r="M64" i="8"/>
  <c r="J64" i="8"/>
  <c r="G64" i="8"/>
  <c r="F64" i="8"/>
  <c r="L64" i="8" s="1"/>
  <c r="E64" i="8"/>
  <c r="K64" i="8" s="1"/>
  <c r="D64" i="8"/>
  <c r="C64" i="8"/>
  <c r="I64" i="8" s="1"/>
  <c r="B64" i="8"/>
  <c r="H64" i="8" s="1"/>
  <c r="Q63" i="8"/>
  <c r="P63" i="8"/>
  <c r="N63" i="8"/>
  <c r="O63" i="8" s="1"/>
  <c r="M63" i="8"/>
  <c r="J63" i="8"/>
  <c r="I63" i="8"/>
  <c r="G63" i="8"/>
  <c r="F63" i="8"/>
  <c r="L63" i="8" s="1"/>
  <c r="E63" i="8"/>
  <c r="K63" i="8" s="1"/>
  <c r="D63" i="8"/>
  <c r="C63" i="8"/>
  <c r="B63" i="8"/>
  <c r="H63" i="8" s="1"/>
  <c r="P62" i="8"/>
  <c r="Q62" i="8" s="1"/>
  <c r="N62" i="8"/>
  <c r="O62" i="8" s="1"/>
  <c r="M62" i="8"/>
  <c r="J62" i="8"/>
  <c r="I62" i="8"/>
  <c r="G62" i="8"/>
  <c r="F62" i="8"/>
  <c r="L62" i="8" s="1"/>
  <c r="E62" i="8"/>
  <c r="K62" i="8" s="1"/>
  <c r="D62" i="8"/>
  <c r="C62" i="8"/>
  <c r="B62" i="8"/>
  <c r="H62" i="8" s="1"/>
  <c r="Q61" i="8"/>
  <c r="P61" i="8"/>
  <c r="N61" i="8"/>
  <c r="O61" i="8" s="1"/>
  <c r="M61" i="8"/>
  <c r="J61" i="8"/>
  <c r="I61" i="8"/>
  <c r="H61" i="8"/>
  <c r="G61" i="8"/>
  <c r="F61" i="8"/>
  <c r="L61" i="8" s="1"/>
  <c r="E61" i="8"/>
  <c r="K61" i="8" s="1"/>
  <c r="D61" i="8"/>
  <c r="C61" i="8"/>
  <c r="B61" i="8"/>
  <c r="Q60" i="8"/>
  <c r="P60" i="8"/>
  <c r="N60" i="8"/>
  <c r="O60" i="8" s="1"/>
  <c r="M60" i="8"/>
  <c r="L60" i="8"/>
  <c r="K60" i="8"/>
  <c r="J60" i="8"/>
  <c r="I60" i="8"/>
  <c r="G60" i="8"/>
  <c r="F60" i="8"/>
  <c r="E60" i="8"/>
  <c r="D60" i="8"/>
  <c r="C60" i="8"/>
  <c r="B60" i="8"/>
  <c r="H60" i="8" s="1"/>
  <c r="P59" i="8"/>
  <c r="Q59" i="8" s="1"/>
  <c r="O59" i="8"/>
  <c r="N59" i="8"/>
  <c r="M59" i="8"/>
  <c r="L59" i="8"/>
  <c r="G59" i="8"/>
  <c r="F59" i="8"/>
  <c r="E59" i="8"/>
  <c r="K59" i="8" s="1"/>
  <c r="D59" i="8"/>
  <c r="J59" i="8" s="1"/>
  <c r="C59" i="8"/>
  <c r="I59" i="8" s="1"/>
  <c r="B59" i="8"/>
  <c r="H59" i="8" s="1"/>
  <c r="Q58" i="8"/>
  <c r="P58" i="8"/>
  <c r="O58" i="8"/>
  <c r="N58" i="8"/>
  <c r="G58" i="8"/>
  <c r="M58" i="8" s="1"/>
  <c r="F58" i="8"/>
  <c r="L58" i="8" s="1"/>
  <c r="E58" i="8"/>
  <c r="K58" i="8" s="1"/>
  <c r="D58" i="8"/>
  <c r="J58" i="8" s="1"/>
  <c r="C58" i="8"/>
  <c r="I58" i="8" s="1"/>
  <c r="B58" i="8"/>
  <c r="H58" i="8" s="1"/>
  <c r="Q57" i="8"/>
  <c r="P57" i="8"/>
  <c r="N57" i="8"/>
  <c r="O57" i="8" s="1"/>
  <c r="J57" i="8"/>
  <c r="I57" i="8"/>
  <c r="H57" i="8"/>
  <c r="G57" i="8"/>
  <c r="M57" i="8" s="1"/>
  <c r="F57" i="8"/>
  <c r="L57" i="8" s="1"/>
  <c r="E57" i="8"/>
  <c r="K57" i="8" s="1"/>
  <c r="D57" i="8"/>
  <c r="C57" i="8"/>
  <c r="B57" i="8"/>
  <c r="Q56" i="8"/>
  <c r="P56" i="8"/>
  <c r="N56" i="8"/>
  <c r="O56" i="8" s="1"/>
  <c r="M56" i="8"/>
  <c r="L56" i="8"/>
  <c r="K56" i="8"/>
  <c r="J56" i="8"/>
  <c r="I56" i="8"/>
  <c r="G56" i="8"/>
  <c r="F56" i="8"/>
  <c r="E56" i="8"/>
  <c r="D56" i="8"/>
  <c r="C56" i="8"/>
  <c r="B56" i="8"/>
  <c r="H56" i="8" s="1"/>
  <c r="P55" i="8"/>
  <c r="Q55" i="8" s="1"/>
  <c r="N55" i="8"/>
  <c r="O55" i="8" s="1"/>
  <c r="M55" i="8"/>
  <c r="J55" i="8"/>
  <c r="G55" i="8"/>
  <c r="F55" i="8"/>
  <c r="L55" i="8" s="1"/>
  <c r="E55" i="8"/>
  <c r="K55" i="8" s="1"/>
  <c r="D55" i="8"/>
  <c r="C55" i="8"/>
  <c r="I55" i="8" s="1"/>
  <c r="B55" i="8"/>
  <c r="H55" i="8" s="1"/>
  <c r="Q54" i="8"/>
  <c r="P54" i="8"/>
  <c r="N54" i="8"/>
  <c r="O54" i="8" s="1"/>
  <c r="M54" i="8"/>
  <c r="J54" i="8"/>
  <c r="I54" i="8"/>
  <c r="G54" i="8"/>
  <c r="F54" i="8"/>
  <c r="L54" i="8" s="1"/>
  <c r="E54" i="8"/>
  <c r="K54" i="8" s="1"/>
  <c r="D54" i="8"/>
  <c r="C54" i="8"/>
  <c r="B54" i="8"/>
  <c r="H54" i="8" s="1"/>
  <c r="P53" i="8"/>
  <c r="Q53" i="8" s="1"/>
  <c r="N53" i="8"/>
  <c r="O53" i="8" s="1"/>
  <c r="M53" i="8"/>
  <c r="J53" i="8"/>
  <c r="I53" i="8"/>
  <c r="G53" i="8"/>
  <c r="F53" i="8"/>
  <c r="L53" i="8" s="1"/>
  <c r="E53" i="8"/>
  <c r="K53" i="8" s="1"/>
  <c r="D53" i="8"/>
  <c r="C53" i="8"/>
  <c r="B53" i="8"/>
  <c r="H53" i="8" s="1"/>
  <c r="Q52" i="8"/>
  <c r="P52" i="8"/>
  <c r="N52" i="8"/>
  <c r="O52" i="8" s="1"/>
  <c r="M52" i="8"/>
  <c r="J52" i="8"/>
  <c r="I52" i="8"/>
  <c r="H52" i="8"/>
  <c r="G52" i="8"/>
  <c r="F52" i="8"/>
  <c r="L52" i="8" s="1"/>
  <c r="E52" i="8"/>
  <c r="K52" i="8" s="1"/>
  <c r="D52" i="8"/>
  <c r="C52" i="8"/>
  <c r="B52" i="8"/>
  <c r="Q51" i="8"/>
  <c r="P51" i="8"/>
  <c r="N51" i="8"/>
  <c r="O51" i="8" s="1"/>
  <c r="M51" i="8"/>
  <c r="L51" i="8"/>
  <c r="K51" i="8"/>
  <c r="J51" i="8"/>
  <c r="I51" i="8"/>
  <c r="G51" i="8"/>
  <c r="F51" i="8"/>
  <c r="E51" i="8"/>
  <c r="D51" i="8"/>
  <c r="C51" i="8"/>
  <c r="B51" i="8"/>
  <c r="H51" i="8" s="1"/>
  <c r="P50" i="8"/>
  <c r="Q50" i="8" s="1"/>
  <c r="O50" i="8"/>
  <c r="N50" i="8"/>
  <c r="M50" i="8"/>
  <c r="L50" i="8"/>
  <c r="G50" i="8"/>
  <c r="F50" i="8"/>
  <c r="E50" i="8"/>
  <c r="K50" i="8" s="1"/>
  <c r="D50" i="8"/>
  <c r="J50" i="8" s="1"/>
  <c r="C50" i="8"/>
  <c r="I50" i="8" s="1"/>
  <c r="B50" i="8"/>
  <c r="H50" i="8" s="1"/>
  <c r="Q49" i="8"/>
  <c r="P49" i="8"/>
  <c r="O49" i="8"/>
  <c r="N49" i="8"/>
  <c r="G49" i="8"/>
  <c r="M49" i="8" s="1"/>
  <c r="F49" i="8"/>
  <c r="L49" i="8" s="1"/>
  <c r="E49" i="8"/>
  <c r="K49" i="8" s="1"/>
  <c r="D49" i="8"/>
  <c r="J49" i="8" s="1"/>
  <c r="C49" i="8"/>
  <c r="I49" i="8" s="1"/>
  <c r="B49" i="8"/>
  <c r="H49" i="8" s="1"/>
  <c r="Q48" i="8"/>
  <c r="P48" i="8"/>
  <c r="N48" i="8"/>
  <c r="O48" i="8" s="1"/>
  <c r="J48" i="8"/>
  <c r="I48" i="8"/>
  <c r="H48" i="8"/>
  <c r="G48" i="8"/>
  <c r="M48" i="8" s="1"/>
  <c r="F48" i="8"/>
  <c r="L48" i="8" s="1"/>
  <c r="E48" i="8"/>
  <c r="K48" i="8" s="1"/>
  <c r="D48" i="8"/>
  <c r="C48" i="8"/>
  <c r="B48" i="8"/>
  <c r="Q47" i="8"/>
  <c r="P47" i="8"/>
  <c r="N47" i="8"/>
  <c r="O47" i="8" s="1"/>
  <c r="M47" i="8"/>
  <c r="L47" i="8"/>
  <c r="K47" i="8"/>
  <c r="J47" i="8"/>
  <c r="I47" i="8"/>
  <c r="G47" i="8"/>
  <c r="F47" i="8"/>
  <c r="E47" i="8"/>
  <c r="D47" i="8"/>
  <c r="C47" i="8"/>
  <c r="B47" i="8"/>
  <c r="H47" i="8" s="1"/>
  <c r="P46" i="8"/>
  <c r="Q46" i="8" s="1"/>
  <c r="N46" i="8"/>
  <c r="O46" i="8" s="1"/>
  <c r="M46" i="8"/>
  <c r="K46" i="8"/>
  <c r="G46" i="8"/>
  <c r="F46" i="8"/>
  <c r="L46" i="8" s="1"/>
  <c r="E46" i="8"/>
  <c r="D46" i="8"/>
  <c r="J46" i="8" s="1"/>
  <c r="C46" i="8"/>
  <c r="I46" i="8" s="1"/>
  <c r="B46" i="8"/>
  <c r="H46" i="8" s="1"/>
  <c r="Q45" i="8"/>
  <c r="P45" i="8"/>
  <c r="N45" i="8"/>
  <c r="O45" i="8" s="1"/>
  <c r="J45" i="8"/>
  <c r="H45" i="8"/>
  <c r="G45" i="8"/>
  <c r="M45" i="8" s="1"/>
  <c r="F45" i="8"/>
  <c r="L45" i="8" s="1"/>
  <c r="E45" i="8"/>
  <c r="K45" i="8" s="1"/>
  <c r="D45" i="8"/>
  <c r="C45" i="8"/>
  <c r="I45" i="8" s="1"/>
  <c r="B45" i="8"/>
  <c r="P44" i="8"/>
  <c r="Q44" i="8" s="1"/>
  <c r="O44" i="8"/>
  <c r="N44" i="8"/>
  <c r="L44" i="8"/>
  <c r="K44" i="8"/>
  <c r="J44" i="8"/>
  <c r="I44" i="8"/>
  <c r="G44" i="8"/>
  <c r="M44" i="8" s="1"/>
  <c r="F44" i="8"/>
  <c r="E44" i="8"/>
  <c r="D44" i="8"/>
  <c r="C44" i="8"/>
  <c r="B44" i="8"/>
  <c r="H44" i="8" s="1"/>
  <c r="P43" i="8"/>
  <c r="Q43" i="8" s="1"/>
  <c r="N43" i="8"/>
  <c r="O43" i="8" s="1"/>
  <c r="M43" i="8"/>
  <c r="K43" i="8"/>
  <c r="J43" i="8"/>
  <c r="I43" i="8"/>
  <c r="G43" i="8"/>
  <c r="F43" i="8"/>
  <c r="L43" i="8" s="1"/>
  <c r="E43" i="8"/>
  <c r="D43" i="8"/>
  <c r="C43" i="8"/>
  <c r="B43" i="8"/>
  <c r="H43" i="8" s="1"/>
  <c r="Q42" i="8"/>
  <c r="P42" i="8"/>
  <c r="O42" i="8"/>
  <c r="N42" i="8"/>
  <c r="M42" i="8"/>
  <c r="J42" i="8"/>
  <c r="G42" i="8"/>
  <c r="F42" i="8"/>
  <c r="L42" i="8" s="1"/>
  <c r="E42" i="8"/>
  <c r="K42" i="8" s="1"/>
  <c r="D42" i="8"/>
  <c r="C42" i="8"/>
  <c r="I42" i="8" s="1"/>
  <c r="B42" i="8"/>
  <c r="H42" i="8" s="1"/>
  <c r="P41" i="8"/>
  <c r="Q41" i="8" s="1"/>
  <c r="N41" i="8"/>
  <c r="O41" i="8" s="1"/>
  <c r="J41" i="8"/>
  <c r="I41" i="8"/>
  <c r="G41" i="8"/>
  <c r="M41" i="8" s="1"/>
  <c r="F41" i="8"/>
  <c r="L41" i="8" s="1"/>
  <c r="E41" i="8"/>
  <c r="K41" i="8" s="1"/>
  <c r="D41" i="8"/>
  <c r="C41" i="8"/>
  <c r="B41" i="8"/>
  <c r="H41" i="8" s="1"/>
  <c r="Q40" i="8"/>
  <c r="P40" i="8"/>
  <c r="N40" i="8"/>
  <c r="O40" i="8" s="1"/>
  <c r="M40" i="8"/>
  <c r="K40" i="8"/>
  <c r="J40" i="8"/>
  <c r="I40" i="8"/>
  <c r="H40" i="8"/>
  <c r="G40" i="8"/>
  <c r="F40" i="8"/>
  <c r="L40" i="8" s="1"/>
  <c r="E40" i="8"/>
  <c r="D40" i="8"/>
  <c r="C40" i="8"/>
  <c r="B40" i="8"/>
  <c r="Q39" i="8"/>
  <c r="P39" i="8"/>
  <c r="N39" i="8"/>
  <c r="O39" i="8" s="1"/>
  <c r="M39" i="8"/>
  <c r="L39" i="8"/>
  <c r="K39" i="8"/>
  <c r="J39" i="8"/>
  <c r="G39" i="8"/>
  <c r="F39" i="8"/>
  <c r="E39" i="8"/>
  <c r="D39" i="8"/>
  <c r="C39" i="8"/>
  <c r="I39" i="8" s="1"/>
  <c r="B39" i="8"/>
  <c r="H39" i="8" s="1"/>
  <c r="Q38" i="8"/>
  <c r="P38" i="8"/>
  <c r="N38" i="8"/>
  <c r="O38" i="8" s="1"/>
  <c r="G38" i="8"/>
  <c r="M38" i="8" s="1"/>
  <c r="F38" i="8"/>
  <c r="L38" i="8" s="1"/>
  <c r="E38" i="8"/>
  <c r="K38" i="8" s="1"/>
  <c r="D38" i="8"/>
  <c r="J38" i="8" s="1"/>
  <c r="C38" i="8"/>
  <c r="I38" i="8" s="1"/>
  <c r="B38" i="8"/>
  <c r="H38" i="8" s="1"/>
  <c r="Q37" i="8"/>
  <c r="P37" i="8"/>
  <c r="O37" i="8"/>
  <c r="N37" i="8"/>
  <c r="J37" i="8"/>
  <c r="I37" i="8"/>
  <c r="H37" i="8"/>
  <c r="G37" i="8"/>
  <c r="M37" i="8" s="1"/>
  <c r="F37" i="8"/>
  <c r="L37" i="8" s="1"/>
  <c r="E37" i="8"/>
  <c r="K37" i="8" s="1"/>
  <c r="D37" i="8"/>
  <c r="C37" i="8"/>
  <c r="B37" i="8"/>
  <c r="Q36" i="8"/>
  <c r="P36" i="8"/>
  <c r="N36" i="8"/>
  <c r="O36" i="8" s="1"/>
  <c r="M36" i="8"/>
  <c r="L36" i="8"/>
  <c r="K36" i="8"/>
  <c r="J36" i="8"/>
  <c r="I36" i="8"/>
  <c r="G36" i="8"/>
  <c r="F36" i="8"/>
  <c r="E36" i="8"/>
  <c r="D36" i="8"/>
  <c r="C36" i="8"/>
  <c r="B36" i="8"/>
  <c r="H36" i="8" s="1"/>
  <c r="P35" i="8"/>
  <c r="Q35" i="8" s="1"/>
  <c r="O35" i="8"/>
  <c r="N35" i="8"/>
  <c r="M35" i="8"/>
  <c r="L35" i="8"/>
  <c r="G35" i="8"/>
  <c r="F35" i="8"/>
  <c r="E35" i="8"/>
  <c r="K35" i="8" s="1"/>
  <c r="D35" i="8"/>
  <c r="J35" i="8" s="1"/>
  <c r="C35" i="8"/>
  <c r="I35" i="8" s="1"/>
  <c r="B35" i="8"/>
  <c r="H35" i="8" s="1"/>
  <c r="Q34" i="8"/>
  <c r="P34" i="8"/>
  <c r="O34" i="8"/>
  <c r="N34" i="8"/>
  <c r="H34" i="8"/>
  <c r="G34" i="8"/>
  <c r="M34" i="8" s="1"/>
  <c r="F34" i="8"/>
  <c r="L34" i="8" s="1"/>
  <c r="E34" i="8"/>
  <c r="K34" i="8" s="1"/>
  <c r="D34" i="8"/>
  <c r="J34" i="8" s="1"/>
  <c r="C34" i="8"/>
  <c r="I34" i="8" s="1"/>
  <c r="B34" i="8"/>
  <c r="Q33" i="8"/>
  <c r="P33" i="8"/>
  <c r="O33" i="8"/>
  <c r="N33" i="8"/>
  <c r="L33" i="8"/>
  <c r="K33" i="8"/>
  <c r="J33" i="8"/>
  <c r="I33" i="8"/>
  <c r="H33" i="8"/>
  <c r="G33" i="8"/>
  <c r="M33" i="8" s="1"/>
  <c r="F33" i="8"/>
  <c r="E33" i="8"/>
  <c r="D33" i="8"/>
  <c r="C33" i="8"/>
  <c r="B33" i="8"/>
  <c r="P32" i="8"/>
  <c r="Q32" i="8" s="1"/>
  <c r="N32" i="8"/>
  <c r="O32" i="8" s="1"/>
  <c r="M32" i="8"/>
  <c r="L32" i="8"/>
  <c r="K32" i="8"/>
  <c r="J32" i="8"/>
  <c r="G32" i="8"/>
  <c r="F32" i="8"/>
  <c r="E32" i="8"/>
  <c r="D32" i="8"/>
  <c r="C32" i="8"/>
  <c r="I32" i="8" s="1"/>
  <c r="B32" i="8"/>
  <c r="H32" i="8" s="1"/>
  <c r="P31" i="8"/>
  <c r="Q31" i="8" s="1"/>
  <c r="O31" i="8"/>
  <c r="N31" i="8"/>
  <c r="M31" i="8"/>
  <c r="G31" i="8"/>
  <c r="F31" i="8"/>
  <c r="L31" i="8" s="1"/>
  <c r="E31" i="8"/>
  <c r="K31" i="8" s="1"/>
  <c r="D31" i="8"/>
  <c r="J31" i="8" s="1"/>
  <c r="C31" i="8"/>
  <c r="I31" i="8" s="1"/>
  <c r="B31" i="8"/>
  <c r="H31" i="8" s="1"/>
  <c r="Q30" i="8"/>
  <c r="P30" i="8"/>
  <c r="N30" i="8"/>
  <c r="O30" i="8" s="1"/>
  <c r="J30" i="8"/>
  <c r="I30" i="8"/>
  <c r="H30" i="8"/>
  <c r="G30" i="8"/>
  <c r="M30" i="8" s="1"/>
  <c r="F30" i="8"/>
  <c r="L30" i="8" s="1"/>
  <c r="E30" i="8"/>
  <c r="K30" i="8" s="1"/>
  <c r="D30" i="8"/>
  <c r="C30" i="8"/>
  <c r="B30" i="8"/>
  <c r="Q29" i="8"/>
  <c r="P29" i="8"/>
  <c r="N29" i="8"/>
  <c r="O29" i="8" s="1"/>
  <c r="M29" i="8"/>
  <c r="L29" i="8"/>
  <c r="K29" i="8"/>
  <c r="J29" i="8"/>
  <c r="I29" i="8"/>
  <c r="G29" i="8"/>
  <c r="F29" i="8"/>
  <c r="E29" i="8"/>
  <c r="D29" i="8"/>
  <c r="C29" i="8"/>
  <c r="B29" i="8"/>
  <c r="H29" i="8" s="1"/>
  <c r="P28" i="8"/>
  <c r="Q28" i="8" s="1"/>
  <c r="N28" i="8"/>
  <c r="O28" i="8" s="1"/>
  <c r="M28" i="8"/>
  <c r="K28" i="8"/>
  <c r="G28" i="8"/>
  <c r="F28" i="8"/>
  <c r="L28" i="8" s="1"/>
  <c r="E28" i="8"/>
  <c r="D28" i="8"/>
  <c r="J28" i="8" s="1"/>
  <c r="C28" i="8"/>
  <c r="I28" i="8" s="1"/>
  <c r="B28" i="8"/>
  <c r="H28" i="8" s="1"/>
  <c r="Q27" i="8"/>
  <c r="P27" i="8"/>
  <c r="N27" i="8"/>
  <c r="O27" i="8" s="1"/>
  <c r="J27" i="8"/>
  <c r="H27" i="8"/>
  <c r="G27" i="8"/>
  <c r="M27" i="8" s="1"/>
  <c r="F27" i="8"/>
  <c r="L27" i="8" s="1"/>
  <c r="E27" i="8"/>
  <c r="K27" i="8" s="1"/>
  <c r="D27" i="8"/>
  <c r="C27" i="8"/>
  <c r="I27" i="8" s="1"/>
  <c r="B27" i="8"/>
  <c r="P26" i="8"/>
  <c r="Q26" i="8" s="1"/>
  <c r="O26" i="8"/>
  <c r="N26" i="8"/>
  <c r="L26" i="8"/>
  <c r="K26" i="8"/>
  <c r="J26" i="8"/>
  <c r="I26" i="8"/>
  <c r="G26" i="8"/>
  <c r="M26" i="8" s="1"/>
  <c r="F26" i="8"/>
  <c r="E26" i="8"/>
  <c r="D26" i="8"/>
  <c r="C26" i="8"/>
  <c r="B26" i="8"/>
  <c r="H26" i="8" s="1"/>
  <c r="P25" i="8"/>
  <c r="Q25" i="8" s="1"/>
  <c r="N25" i="8"/>
  <c r="O25" i="8" s="1"/>
  <c r="M25" i="8"/>
  <c r="K25" i="8"/>
  <c r="J25" i="8"/>
  <c r="I25" i="8"/>
  <c r="G25" i="8"/>
  <c r="F25" i="8"/>
  <c r="L25" i="8" s="1"/>
  <c r="E25" i="8"/>
  <c r="D25" i="8"/>
  <c r="C25" i="8"/>
  <c r="B25" i="8"/>
  <c r="H25" i="8" s="1"/>
  <c r="Q24" i="8"/>
  <c r="P24" i="8"/>
  <c r="O24" i="8"/>
  <c r="N24" i="8"/>
  <c r="M24" i="8"/>
  <c r="J24" i="8"/>
  <c r="G24" i="8"/>
  <c r="F24" i="8"/>
  <c r="L24" i="8" s="1"/>
  <c r="E24" i="8"/>
  <c r="K24" i="8" s="1"/>
  <c r="D24" i="8"/>
  <c r="C24" i="8"/>
  <c r="I24" i="8" s="1"/>
  <c r="B24" i="8"/>
  <c r="H24" i="8" s="1"/>
  <c r="P23" i="8"/>
  <c r="Q23" i="8" s="1"/>
  <c r="N23" i="8"/>
  <c r="O23" i="8" s="1"/>
  <c r="J23" i="8"/>
  <c r="I23" i="8"/>
  <c r="G23" i="8"/>
  <c r="M23" i="8" s="1"/>
  <c r="F23" i="8"/>
  <c r="L23" i="8" s="1"/>
  <c r="E23" i="8"/>
  <c r="K23" i="8" s="1"/>
  <c r="D23" i="8"/>
  <c r="C23" i="8"/>
  <c r="B23" i="8"/>
  <c r="H23" i="8" s="1"/>
  <c r="Q22" i="8"/>
  <c r="P22" i="8"/>
  <c r="N22" i="8"/>
  <c r="O22" i="8" s="1"/>
  <c r="M22" i="8"/>
  <c r="L22" i="8"/>
  <c r="K22" i="8"/>
  <c r="J22" i="8"/>
  <c r="I22" i="8"/>
  <c r="H22" i="8"/>
  <c r="G22" i="8"/>
  <c r="F22" i="8"/>
  <c r="E22" i="8"/>
  <c r="D22" i="8"/>
  <c r="C22" i="8"/>
  <c r="B22" i="8"/>
  <c r="P21" i="8"/>
  <c r="Q21" i="8" s="1"/>
  <c r="N21" i="8"/>
  <c r="O21" i="8" s="1"/>
  <c r="M21" i="8"/>
  <c r="L21" i="8"/>
  <c r="G21" i="8"/>
  <c r="F21" i="8"/>
  <c r="E21" i="8"/>
  <c r="K21" i="8" s="1"/>
  <c r="D21" i="8"/>
  <c r="J21" i="8" s="1"/>
  <c r="C21" i="8"/>
  <c r="I21" i="8" s="1"/>
  <c r="B21" i="8"/>
  <c r="H21" i="8" s="1"/>
  <c r="Q20" i="8"/>
  <c r="P20" i="8"/>
  <c r="O20" i="8"/>
  <c r="N20" i="8"/>
  <c r="I20" i="8"/>
  <c r="H20" i="8"/>
  <c r="G20" i="8"/>
  <c r="M20" i="8" s="1"/>
  <c r="F20" i="8"/>
  <c r="L20" i="8" s="1"/>
  <c r="E20" i="8"/>
  <c r="K20" i="8" s="1"/>
  <c r="D20" i="8"/>
  <c r="J20" i="8" s="1"/>
  <c r="C20" i="8"/>
  <c r="B20" i="8"/>
  <c r="Q19" i="8"/>
  <c r="P19" i="8"/>
  <c r="N19" i="8"/>
  <c r="O19" i="8" s="1"/>
  <c r="M19" i="8"/>
  <c r="L19" i="8"/>
  <c r="K19" i="8"/>
  <c r="J19" i="8"/>
  <c r="I19" i="8"/>
  <c r="H19" i="8"/>
  <c r="G19" i="8"/>
  <c r="F19" i="8"/>
  <c r="E19" i="8"/>
  <c r="D19" i="8"/>
  <c r="C19" i="8"/>
  <c r="B19" i="8"/>
  <c r="P18" i="8"/>
  <c r="Q18" i="8" s="1"/>
  <c r="N18" i="8"/>
  <c r="O18" i="8" s="1"/>
  <c r="M18" i="8"/>
  <c r="L18" i="8"/>
  <c r="G18" i="8"/>
  <c r="F18" i="8"/>
  <c r="E18" i="8"/>
  <c r="K18" i="8" s="1"/>
  <c r="D18" i="8"/>
  <c r="J18" i="8" s="1"/>
  <c r="C18" i="8"/>
  <c r="I18" i="8" s="1"/>
  <c r="B18" i="8"/>
  <c r="H18" i="8" s="1"/>
  <c r="Q17" i="8"/>
  <c r="P17" i="8"/>
  <c r="O17" i="8"/>
  <c r="N17" i="8"/>
  <c r="I17" i="8"/>
  <c r="H17" i="8"/>
  <c r="G17" i="8"/>
  <c r="M17" i="8" s="1"/>
  <c r="F17" i="8"/>
  <c r="L17" i="8" s="1"/>
  <c r="E17" i="8"/>
  <c r="K17" i="8" s="1"/>
  <c r="D17" i="8"/>
  <c r="J17" i="8" s="1"/>
  <c r="C17" i="8"/>
  <c r="B17" i="8"/>
  <c r="Q16" i="8"/>
  <c r="P16" i="8"/>
  <c r="N16" i="8"/>
  <c r="O16" i="8" s="1"/>
  <c r="M16" i="8"/>
  <c r="L16" i="8"/>
  <c r="K16" i="8"/>
  <c r="J16" i="8"/>
  <c r="I16" i="8"/>
  <c r="H16" i="8"/>
  <c r="G16" i="8"/>
  <c r="F16" i="8"/>
  <c r="E16" i="8"/>
  <c r="D16" i="8"/>
  <c r="C16" i="8"/>
  <c r="B16" i="8"/>
  <c r="P15" i="8"/>
  <c r="Q15" i="8" s="1"/>
  <c r="N15" i="8"/>
  <c r="O15" i="8" s="1"/>
  <c r="M15" i="8"/>
  <c r="L15" i="8"/>
  <c r="G15" i="8"/>
  <c r="F15" i="8"/>
  <c r="E15" i="8"/>
  <c r="K15" i="8" s="1"/>
  <c r="D15" i="8"/>
  <c r="J15" i="8" s="1"/>
  <c r="C15" i="8"/>
  <c r="I15" i="8" s="1"/>
  <c r="B15" i="8"/>
  <c r="H15" i="8" s="1"/>
  <c r="Q14" i="8"/>
  <c r="P14" i="8"/>
  <c r="O14" i="8"/>
  <c r="N14" i="8"/>
  <c r="I14" i="8"/>
  <c r="H14" i="8"/>
  <c r="G14" i="8"/>
  <c r="M14" i="8" s="1"/>
  <c r="F14" i="8"/>
  <c r="L14" i="8" s="1"/>
  <c r="E14" i="8"/>
  <c r="K14" i="8" s="1"/>
  <c r="D14" i="8"/>
  <c r="J14" i="8" s="1"/>
  <c r="C14" i="8"/>
  <c r="B14" i="8"/>
  <c r="Q13" i="8"/>
  <c r="P13" i="8"/>
  <c r="N13" i="8"/>
  <c r="O13" i="8" s="1"/>
  <c r="M13" i="8"/>
  <c r="L13" i="8"/>
  <c r="K13" i="8"/>
  <c r="J13" i="8"/>
  <c r="I13" i="8"/>
  <c r="H13" i="8"/>
  <c r="G13" i="8"/>
  <c r="F13" i="8"/>
  <c r="E13" i="8"/>
  <c r="D13" i="8"/>
  <c r="C13" i="8"/>
  <c r="B13" i="8"/>
  <c r="P12" i="8"/>
  <c r="Q12" i="8" s="1"/>
  <c r="N12" i="8"/>
  <c r="O12" i="8" s="1"/>
  <c r="M12" i="8"/>
  <c r="L12" i="8"/>
  <c r="G12" i="8"/>
  <c r="F12" i="8"/>
  <c r="E12" i="8"/>
  <c r="K12" i="8" s="1"/>
  <c r="D12" i="8"/>
  <c r="J12" i="8" s="1"/>
  <c r="C12" i="8"/>
  <c r="I12" i="8" s="1"/>
  <c r="B12" i="8"/>
  <c r="H12" i="8" s="1"/>
  <c r="Q11" i="8"/>
  <c r="P11" i="8"/>
  <c r="O11" i="8"/>
  <c r="N11" i="8"/>
  <c r="I11" i="8"/>
  <c r="H11" i="8"/>
  <c r="G11" i="8"/>
  <c r="M11" i="8" s="1"/>
  <c r="F11" i="8"/>
  <c r="L11" i="8" s="1"/>
  <c r="E11" i="8"/>
  <c r="K11" i="8" s="1"/>
  <c r="D11" i="8"/>
  <c r="J11" i="8" s="1"/>
  <c r="C11" i="8"/>
  <c r="B11" i="8"/>
  <c r="Q10" i="8"/>
  <c r="P10" i="8"/>
  <c r="N10" i="8"/>
  <c r="O10" i="8" s="1"/>
  <c r="M10" i="8"/>
  <c r="L10" i="8"/>
  <c r="K10" i="8"/>
  <c r="J10" i="8"/>
  <c r="I10" i="8"/>
  <c r="H10" i="8"/>
  <c r="G10" i="8"/>
  <c r="F10" i="8"/>
  <c r="E10" i="8"/>
  <c r="D10" i="8"/>
  <c r="C10" i="8"/>
  <c r="B10" i="8"/>
  <c r="P9" i="8"/>
  <c r="Q9" i="8" s="1"/>
  <c r="N9" i="8"/>
  <c r="O9" i="8" s="1"/>
  <c r="M9" i="8"/>
  <c r="L9" i="8"/>
  <c r="G9" i="8"/>
  <c r="F9" i="8"/>
  <c r="E9" i="8"/>
  <c r="K9" i="8" s="1"/>
  <c r="D9" i="8"/>
  <c r="J9" i="8" s="1"/>
  <c r="C9" i="8"/>
  <c r="I9" i="8" s="1"/>
  <c r="B9" i="8"/>
  <c r="H9" i="8" s="1"/>
  <c r="Q8" i="8"/>
  <c r="P8" i="8"/>
  <c r="O8" i="8"/>
  <c r="N8" i="8"/>
  <c r="I8" i="8"/>
  <c r="H8" i="8"/>
  <c r="G8" i="8"/>
  <c r="M8" i="8" s="1"/>
  <c r="F8" i="8"/>
  <c r="L8" i="8" s="1"/>
  <c r="E8" i="8"/>
  <c r="K8" i="8" s="1"/>
  <c r="D8" i="8"/>
  <c r="J8" i="8" s="1"/>
  <c r="C8" i="8"/>
  <c r="B8" i="8"/>
  <c r="Q7" i="8"/>
  <c r="P7" i="8"/>
  <c r="N7" i="8"/>
  <c r="O7" i="8" s="1"/>
  <c r="M7" i="8"/>
  <c r="L7" i="8"/>
  <c r="K7" i="8"/>
  <c r="J7" i="8"/>
  <c r="I7" i="8"/>
  <c r="H7" i="8"/>
  <c r="G7" i="8"/>
  <c r="F7" i="8"/>
  <c r="E7" i="8"/>
  <c r="D7" i="8"/>
  <c r="C7" i="8"/>
  <c r="B7" i="8"/>
  <c r="P6" i="8"/>
  <c r="Q6" i="8" s="1"/>
  <c r="N6" i="8"/>
  <c r="O6" i="8" s="1"/>
  <c r="M6" i="8"/>
  <c r="L6" i="8"/>
  <c r="G6" i="8"/>
  <c r="F6" i="8"/>
  <c r="E6" i="8"/>
  <c r="K6" i="8" s="1"/>
  <c r="D6" i="8"/>
  <c r="J6" i="8" s="1"/>
  <c r="C6" i="8"/>
  <c r="I6" i="8" s="1"/>
  <c r="B6" i="8"/>
  <c r="H6" i="8" s="1"/>
  <c r="Q5" i="8"/>
  <c r="P5" i="8"/>
  <c r="O5" i="8"/>
  <c r="N5" i="8"/>
  <c r="I5" i="8"/>
  <c r="H5" i="8"/>
  <c r="G5" i="8"/>
  <c r="M5" i="8" s="1"/>
  <c r="F5" i="8"/>
  <c r="L5" i="8" s="1"/>
  <c r="E5" i="8"/>
  <c r="K5" i="8" s="1"/>
  <c r="D5" i="8"/>
  <c r="J5" i="8" s="1"/>
  <c r="C5" i="8"/>
  <c r="B5" i="8"/>
  <c r="Q4" i="8"/>
  <c r="P4" i="8"/>
  <c r="N4" i="8"/>
  <c r="O4" i="8" s="1"/>
  <c r="M4" i="8"/>
  <c r="L4" i="8"/>
  <c r="K4" i="8"/>
  <c r="J4" i="8"/>
  <c r="I4" i="8"/>
  <c r="H4" i="8"/>
  <c r="G4" i="8"/>
  <c r="F4" i="8"/>
  <c r="E4" i="8"/>
  <c r="D4" i="8"/>
  <c r="C4" i="8"/>
  <c r="B4" i="8"/>
  <c r="P3" i="8"/>
  <c r="Q3" i="8" s="1"/>
  <c r="N3" i="8"/>
  <c r="O3" i="8" s="1"/>
  <c r="M3" i="8"/>
  <c r="L3" i="8"/>
  <c r="G3" i="8"/>
  <c r="F3" i="8"/>
  <c r="E3" i="8"/>
  <c r="K3" i="8" s="1"/>
  <c r="D3" i="8"/>
  <c r="J3" i="8" s="1"/>
  <c r="C3" i="8"/>
  <c r="I3" i="8" s="1"/>
  <c r="B3" i="8"/>
  <c r="H3" i="8" s="1"/>
  <c r="Q2" i="8"/>
  <c r="P2" i="8"/>
  <c r="O2" i="8"/>
  <c r="N2" i="8"/>
  <c r="I2" i="8"/>
  <c r="H2" i="8"/>
  <c r="G2" i="8"/>
  <c r="M2" i="8" s="1"/>
  <c r="F2" i="8"/>
  <c r="L2" i="8" s="1"/>
  <c r="E2" i="8"/>
  <c r="K2" i="8" s="1"/>
  <c r="D2" i="8"/>
  <c r="J2" i="8" s="1"/>
  <c r="C2" i="8"/>
  <c r="B2" i="8"/>
  <c r="V418" i="7"/>
  <c r="U418" i="7"/>
  <c r="T418" i="7"/>
  <c r="S418" i="7"/>
  <c r="R418" i="7"/>
  <c r="Q418" i="7"/>
  <c r="P418" i="7"/>
  <c r="O418" i="7"/>
  <c r="K418" i="7"/>
  <c r="J418" i="7"/>
  <c r="I418" i="7"/>
  <c r="H418" i="7"/>
  <c r="G418" i="7"/>
  <c r="F418" i="7"/>
  <c r="E418" i="7"/>
  <c r="D418" i="7"/>
  <c r="C418" i="7"/>
  <c r="V417" i="7"/>
  <c r="U417" i="7"/>
  <c r="T417" i="7"/>
  <c r="S417" i="7"/>
  <c r="R417" i="7"/>
  <c r="Q417" i="7"/>
  <c r="P417" i="7"/>
  <c r="O417" i="7"/>
  <c r="K417" i="7"/>
  <c r="J417" i="7"/>
  <c r="I417" i="7"/>
  <c r="H417" i="7"/>
  <c r="G417" i="7"/>
  <c r="F417" i="7"/>
  <c r="E417" i="7"/>
  <c r="D417" i="7"/>
  <c r="C417" i="7"/>
  <c r="V416" i="7"/>
  <c r="U416" i="7"/>
  <c r="T416" i="7"/>
  <c r="S416" i="7"/>
  <c r="R416" i="7"/>
  <c r="Q416" i="7"/>
  <c r="P416" i="7"/>
  <c r="O416" i="7"/>
  <c r="K416" i="7"/>
  <c r="J416" i="7"/>
  <c r="I416" i="7"/>
  <c r="H416" i="7"/>
  <c r="G416" i="7"/>
  <c r="F416" i="7"/>
  <c r="E416" i="7"/>
  <c r="D416" i="7"/>
  <c r="C416" i="7"/>
  <c r="V415" i="7"/>
  <c r="U415" i="7"/>
  <c r="T415" i="7"/>
  <c r="S415" i="7"/>
  <c r="R415" i="7"/>
  <c r="Q415" i="7"/>
  <c r="P415" i="7"/>
  <c r="O415" i="7"/>
  <c r="K415" i="7"/>
  <c r="J415" i="7"/>
  <c r="I415" i="7"/>
  <c r="H415" i="7"/>
  <c r="G415" i="7"/>
  <c r="F415" i="7"/>
  <c r="E415" i="7"/>
  <c r="D415" i="7"/>
  <c r="C415" i="7"/>
  <c r="V414" i="7"/>
  <c r="U414" i="7"/>
  <c r="T414" i="7"/>
  <c r="S414" i="7"/>
  <c r="R414" i="7"/>
  <c r="Q414" i="7"/>
  <c r="P414" i="7"/>
  <c r="O414" i="7"/>
  <c r="K414" i="7"/>
  <c r="J414" i="7"/>
  <c r="I414" i="7"/>
  <c r="H414" i="7"/>
  <c r="G414" i="7"/>
  <c r="F414" i="7"/>
  <c r="E414" i="7"/>
  <c r="D414" i="7"/>
  <c r="C414" i="7"/>
  <c r="V413" i="7"/>
  <c r="U413" i="7"/>
  <c r="T413" i="7"/>
  <c r="S413" i="7"/>
  <c r="R413" i="7"/>
  <c r="Q413" i="7"/>
  <c r="P413" i="7"/>
  <c r="O413" i="7"/>
  <c r="K413" i="7"/>
  <c r="J413" i="7"/>
  <c r="I413" i="7"/>
  <c r="H413" i="7"/>
  <c r="G413" i="7"/>
  <c r="F413" i="7"/>
  <c r="E413" i="7"/>
  <c r="D413" i="7"/>
  <c r="C413" i="7"/>
  <c r="V412" i="7"/>
  <c r="U412" i="7"/>
  <c r="T412" i="7"/>
  <c r="S412" i="7"/>
  <c r="R412" i="7"/>
  <c r="Q412" i="7"/>
  <c r="P412" i="7"/>
  <c r="O412" i="7"/>
  <c r="K412" i="7"/>
  <c r="J412" i="7"/>
  <c r="I412" i="7"/>
  <c r="H412" i="7"/>
  <c r="G412" i="7"/>
  <c r="F412" i="7"/>
  <c r="E412" i="7"/>
  <c r="D412" i="7"/>
  <c r="C412" i="7"/>
  <c r="V411" i="7"/>
  <c r="U411" i="7"/>
  <c r="T411" i="7"/>
  <c r="S411" i="7"/>
  <c r="R411" i="7"/>
  <c r="Q411" i="7"/>
  <c r="P411" i="7"/>
  <c r="O411" i="7"/>
  <c r="K411" i="7"/>
  <c r="J411" i="7"/>
  <c r="I411" i="7"/>
  <c r="H411" i="7"/>
  <c r="G411" i="7"/>
  <c r="F411" i="7"/>
  <c r="E411" i="7"/>
  <c r="D411" i="7"/>
  <c r="C411" i="7"/>
  <c r="V410" i="7"/>
  <c r="U410" i="7"/>
  <c r="T410" i="7"/>
  <c r="S410" i="7"/>
  <c r="R410" i="7"/>
  <c r="Q410" i="7"/>
  <c r="P410" i="7"/>
  <c r="O410" i="7"/>
  <c r="K410" i="7"/>
  <c r="J410" i="7"/>
  <c r="I410" i="7"/>
  <c r="H410" i="7"/>
  <c r="G410" i="7"/>
  <c r="F410" i="7"/>
  <c r="E410" i="7"/>
  <c r="D410" i="7"/>
  <c r="C410" i="7"/>
  <c r="V409" i="7"/>
  <c r="U409" i="7"/>
  <c r="T409" i="7"/>
  <c r="S409" i="7"/>
  <c r="R409" i="7"/>
  <c r="Q409" i="7"/>
  <c r="P409" i="7"/>
  <c r="O409" i="7"/>
  <c r="K409" i="7"/>
  <c r="J409" i="7"/>
  <c r="I409" i="7"/>
  <c r="H409" i="7"/>
  <c r="G409" i="7"/>
  <c r="F409" i="7"/>
  <c r="E409" i="7"/>
  <c r="D409" i="7"/>
  <c r="C409" i="7"/>
  <c r="V408" i="7"/>
  <c r="U408" i="7"/>
  <c r="T408" i="7"/>
  <c r="S408" i="7"/>
  <c r="R408" i="7"/>
  <c r="Q408" i="7"/>
  <c r="P408" i="7"/>
  <c r="O408" i="7"/>
  <c r="K408" i="7"/>
  <c r="J408" i="7"/>
  <c r="I408" i="7"/>
  <c r="H408" i="7"/>
  <c r="G408" i="7"/>
  <c r="F408" i="7"/>
  <c r="E408" i="7"/>
  <c r="D408" i="7"/>
  <c r="C408" i="7"/>
  <c r="V407" i="7"/>
  <c r="U407" i="7"/>
  <c r="T407" i="7"/>
  <c r="S407" i="7"/>
  <c r="R407" i="7"/>
  <c r="Q407" i="7"/>
  <c r="P407" i="7"/>
  <c r="O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O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J6" i="7" s="1"/>
  <c r="J7" i="7" s="1"/>
  <c r="I380" i="7"/>
  <c r="H380" i="7"/>
  <c r="G380" i="7"/>
  <c r="F380" i="7"/>
  <c r="E380" i="7"/>
  <c r="D380" i="7"/>
  <c r="C380" i="7"/>
  <c r="V379" i="7"/>
  <c r="U379" i="7"/>
  <c r="T379" i="7"/>
  <c r="S379" i="7"/>
  <c r="R379" i="7"/>
  <c r="R5" i="7" s="1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U6" i="7" s="1"/>
  <c r="U7" i="7" s="1"/>
  <c r="T376" i="7"/>
  <c r="S376" i="7"/>
  <c r="R376" i="7"/>
  <c r="Q376" i="7"/>
  <c r="P376" i="7"/>
  <c r="O376" i="7"/>
  <c r="K376" i="7"/>
  <c r="J376" i="7"/>
  <c r="I376" i="7"/>
  <c r="H376" i="7"/>
  <c r="G376" i="7"/>
  <c r="F376" i="7"/>
  <c r="F5" i="7" s="1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E5" i="7" s="1"/>
  <c r="D374" i="7"/>
  <c r="C374" i="7"/>
  <c r="V373" i="7"/>
  <c r="U373" i="7"/>
  <c r="T373" i="7"/>
  <c r="S373" i="7"/>
  <c r="R373" i="7"/>
  <c r="Q373" i="7"/>
  <c r="P373" i="7"/>
  <c r="O373" i="7"/>
  <c r="N373" i="7"/>
  <c r="M373" i="7"/>
  <c r="M4" i="7" s="1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V6" i="7" s="1"/>
  <c r="V7" i="7" s="1"/>
  <c r="U370" i="7"/>
  <c r="T370" i="7"/>
  <c r="S370" i="7"/>
  <c r="R370" i="7"/>
  <c r="Q370" i="7"/>
  <c r="P370" i="7"/>
  <c r="O370" i="7"/>
  <c r="N370" i="7"/>
  <c r="M370" i="7"/>
  <c r="K370" i="7"/>
  <c r="J370" i="7"/>
  <c r="I370" i="7"/>
  <c r="I6" i="7" s="1"/>
  <c r="I7" i="7" s="1"/>
  <c r="H370" i="7"/>
  <c r="G370" i="7"/>
  <c r="F370" i="7"/>
  <c r="E370" i="7"/>
  <c r="D370" i="7"/>
  <c r="C370" i="7"/>
  <c r="V369" i="7"/>
  <c r="U369" i="7"/>
  <c r="T369" i="7"/>
  <c r="S369" i="7"/>
  <c r="R369" i="7"/>
  <c r="Q369" i="7"/>
  <c r="Q5" i="7" s="1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V5" i="7" s="1"/>
  <c r="U26" i="7"/>
  <c r="U5" i="7" s="1"/>
  <c r="T26" i="7"/>
  <c r="S26" i="7"/>
  <c r="R26" i="7"/>
  <c r="Q26" i="7"/>
  <c r="P26" i="7"/>
  <c r="O26" i="7"/>
  <c r="N26" i="7"/>
  <c r="M26" i="7"/>
  <c r="L26" i="7"/>
  <c r="L6" i="7" s="1"/>
  <c r="L7" i="7" s="1"/>
  <c r="K26" i="7"/>
  <c r="J26" i="7"/>
  <c r="J5" i="7" s="1"/>
  <c r="I26" i="7"/>
  <c r="H26" i="7"/>
  <c r="G26" i="7"/>
  <c r="F26" i="7"/>
  <c r="E26" i="7"/>
  <c r="D26" i="7"/>
  <c r="C26" i="7"/>
  <c r="V25" i="7"/>
  <c r="V4" i="7" s="1"/>
  <c r="U25" i="7"/>
  <c r="U4" i="7" s="1"/>
  <c r="T25" i="7"/>
  <c r="T6" i="7" s="1"/>
  <c r="T7" i="7" s="1"/>
  <c r="S25" i="7"/>
  <c r="S4" i="7" s="1"/>
  <c r="R25" i="7"/>
  <c r="R4" i="7" s="1"/>
  <c r="Q25" i="7"/>
  <c r="P25" i="7"/>
  <c r="O25" i="7"/>
  <c r="N25" i="7"/>
  <c r="M25" i="7"/>
  <c r="L25" i="7"/>
  <c r="K25" i="7"/>
  <c r="J25" i="7"/>
  <c r="J4" i="7" s="1"/>
  <c r="I25" i="7"/>
  <c r="I4" i="7" s="1"/>
  <c r="H25" i="7"/>
  <c r="H4" i="7" s="1"/>
  <c r="G25" i="7"/>
  <c r="G4" i="7" s="1"/>
  <c r="F25" i="7"/>
  <c r="F4" i="7" s="1"/>
  <c r="E25" i="7"/>
  <c r="D25" i="7"/>
  <c r="C25" i="7"/>
  <c r="V24" i="7"/>
  <c r="U24" i="7"/>
  <c r="T24" i="7"/>
  <c r="S24" i="7"/>
  <c r="R24" i="7"/>
  <c r="R6" i="7" s="1"/>
  <c r="R7" i="7" s="1"/>
  <c r="Q24" i="7"/>
  <c r="Q6" i="7" s="1"/>
  <c r="Q7" i="7" s="1"/>
  <c r="P24" i="7"/>
  <c r="P5" i="7" s="1"/>
  <c r="O24" i="7"/>
  <c r="O6" i="7" s="1"/>
  <c r="O7" i="7" s="1"/>
  <c r="N24" i="7"/>
  <c r="N5" i="7" s="1"/>
  <c r="M24" i="7"/>
  <c r="M5" i="7" s="1"/>
  <c r="L24" i="7"/>
  <c r="L5" i="7" s="1"/>
  <c r="K24" i="7"/>
  <c r="K4" i="7" s="1"/>
  <c r="J24" i="7"/>
  <c r="I24" i="7"/>
  <c r="H24" i="7"/>
  <c r="G24" i="7"/>
  <c r="F24" i="7"/>
  <c r="F6" i="7" s="1"/>
  <c r="F7" i="7" s="1"/>
  <c r="E24" i="7"/>
  <c r="E6" i="7" s="1"/>
  <c r="E7" i="7" s="1"/>
  <c r="D24" i="7"/>
  <c r="D6" i="7" s="1"/>
  <c r="D7" i="7" s="1"/>
  <c r="C24" i="7"/>
  <c r="C6" i="7" s="1"/>
  <c r="C7" i="7" s="1"/>
  <c r="S9" i="7"/>
  <c r="L9" i="7"/>
  <c r="K9" i="7"/>
  <c r="H9" i="7"/>
  <c r="G9" i="7"/>
  <c r="L8" i="7"/>
  <c r="K8" i="7"/>
  <c r="J8" i="7"/>
  <c r="I8" i="7"/>
  <c r="K6" i="7"/>
  <c r="K7" i="7" s="1"/>
  <c r="S5" i="7"/>
  <c r="G5" i="7"/>
  <c r="Z4" i="7"/>
  <c r="N8" i="7" s="1"/>
  <c r="Q4" i="7"/>
  <c r="E4" i="7"/>
  <c r="Z3" i="7"/>
  <c r="U9" i="7" s="1"/>
  <c r="D28" i="6"/>
  <c r="D23" i="6" s="1"/>
  <c r="F26" i="6"/>
  <c r="E26" i="6"/>
  <c r="F25" i="6"/>
  <c r="E25" i="6"/>
  <c r="F24" i="6"/>
  <c r="E24" i="6"/>
  <c r="F23" i="6"/>
  <c r="E23" i="6"/>
  <c r="F22" i="6"/>
  <c r="E22" i="6"/>
  <c r="F21" i="6"/>
  <c r="E21" i="6"/>
  <c r="F20" i="6"/>
  <c r="E20" i="6"/>
  <c r="F19" i="6"/>
  <c r="E19" i="6"/>
  <c r="F18" i="6"/>
  <c r="E18" i="6"/>
  <c r="F17" i="6"/>
  <c r="E17" i="6"/>
  <c r="F16" i="6"/>
  <c r="E16" i="6"/>
  <c r="F15" i="6"/>
  <c r="E15" i="6"/>
  <c r="D15" i="6"/>
  <c r="F14" i="6"/>
  <c r="E14" i="6"/>
  <c r="F13" i="6"/>
  <c r="E13" i="6"/>
  <c r="F12" i="6"/>
  <c r="E12" i="6"/>
  <c r="F11" i="6"/>
  <c r="E11" i="6"/>
  <c r="D11" i="6"/>
  <c r="F10" i="6"/>
  <c r="E10" i="6"/>
  <c r="F9" i="6"/>
  <c r="E9" i="6"/>
  <c r="F8" i="6"/>
  <c r="E8" i="6"/>
  <c r="Q8" i="7" l="1"/>
  <c r="E8" i="7"/>
  <c r="T9" i="7"/>
  <c r="R8" i="7"/>
  <c r="P8" i="7"/>
  <c r="C8" i="7"/>
  <c r="S8" i="7"/>
  <c r="F8" i="7"/>
  <c r="T8" i="7"/>
  <c r="D8" i="7"/>
  <c r="G8" i="7"/>
  <c r="U8" i="7"/>
  <c r="O8" i="7"/>
  <c r="H8" i="7"/>
  <c r="V8" i="7"/>
  <c r="L4" i="7"/>
  <c r="C5" i="7"/>
  <c r="O5" i="7"/>
  <c r="G6" i="7"/>
  <c r="G7" i="7" s="1"/>
  <c r="S6" i="7"/>
  <c r="S7" i="7" s="1"/>
  <c r="D29" i="6"/>
  <c r="D5" i="7"/>
  <c r="H6" i="7"/>
  <c r="H7" i="7" s="1"/>
  <c r="D8" i="6"/>
  <c r="D12" i="6"/>
  <c r="D16" i="6"/>
  <c r="D20" i="6"/>
  <c r="D24" i="6"/>
  <c r="C4" i="7"/>
  <c r="O4" i="7"/>
  <c r="J9" i="7"/>
  <c r="V9" i="7"/>
  <c r="O127" i="8"/>
  <c r="O145" i="8"/>
  <c r="O162" i="8"/>
  <c r="D4" i="7"/>
  <c r="P4" i="7"/>
  <c r="D13" i="6"/>
  <c r="D21" i="6"/>
  <c r="C388" i="9"/>
  <c r="D387" i="9"/>
  <c r="C387" i="9"/>
  <c r="T5" i="7"/>
  <c r="M9" i="7"/>
  <c r="H5" i="7"/>
  <c r="N9" i="7"/>
  <c r="D9" i="7"/>
  <c r="P9" i="7"/>
  <c r="O112" i="8"/>
  <c r="O186" i="8"/>
  <c r="D9" i="6"/>
  <c r="D17" i="6"/>
  <c r="D25" i="6"/>
  <c r="I5" i="7"/>
  <c r="M6" i="7"/>
  <c r="M7" i="7" s="1"/>
  <c r="T4" i="7"/>
  <c r="K5" i="7"/>
  <c r="D10" i="6"/>
  <c r="D18" i="6"/>
  <c r="D26" i="6"/>
  <c r="P6" i="7"/>
  <c r="P7" i="7" s="1"/>
  <c r="M8" i="7"/>
  <c r="E9" i="7"/>
  <c r="Q9" i="7"/>
  <c r="O143" i="8"/>
  <c r="O189" i="8"/>
  <c r="N6" i="7"/>
  <c r="N7" i="7" s="1"/>
  <c r="C9" i="7"/>
  <c r="O9" i="7"/>
  <c r="D14" i="6"/>
  <c r="D22" i="6"/>
  <c r="F9" i="7"/>
  <c r="R9" i="7"/>
  <c r="O124" i="8"/>
  <c r="D19" i="6"/>
  <c r="O394" i="8"/>
  <c r="O391" i="8"/>
  <c r="O387" i="8"/>
  <c r="O373" i="8"/>
  <c r="O360" i="8"/>
  <c r="O357" i="8"/>
  <c r="O354" i="8"/>
  <c r="O351" i="8"/>
  <c r="O348" i="8"/>
  <c r="O345" i="8"/>
  <c r="O342" i="8"/>
  <c r="O339" i="8"/>
  <c r="O336" i="8"/>
  <c r="O333" i="8"/>
  <c r="O330" i="8"/>
  <c r="O327" i="8"/>
  <c r="O376" i="8"/>
  <c r="O379" i="8"/>
  <c r="O366" i="8"/>
  <c r="O386" i="8"/>
  <c r="O385" i="8"/>
  <c r="O389" i="8"/>
  <c r="O388" i="8"/>
  <c r="O381" i="8"/>
  <c r="O377" i="8"/>
  <c r="O367" i="8"/>
  <c r="O370" i="8"/>
  <c r="O378" i="8"/>
  <c r="O331" i="8"/>
  <c r="O319" i="8"/>
  <c r="O383" i="8"/>
  <c r="O361" i="8"/>
  <c r="O352" i="8"/>
  <c r="O343" i="8"/>
  <c r="O318" i="8"/>
  <c r="O310" i="8"/>
  <c r="O306" i="8"/>
  <c r="O299" i="8"/>
  <c r="O296" i="8"/>
  <c r="O293" i="8"/>
  <c r="O290" i="8"/>
  <c r="O287" i="8"/>
  <c r="O392" i="8"/>
  <c r="O358" i="8"/>
  <c r="O395" i="8"/>
  <c r="O382" i="8"/>
  <c r="O275" i="8"/>
  <c r="O266" i="8"/>
  <c r="O260" i="8"/>
  <c r="O265" i="8"/>
  <c r="O259" i="8"/>
  <c r="O247" i="8"/>
  <c r="O235" i="8"/>
  <c r="O223" i="8"/>
  <c r="O211" i="8"/>
  <c r="O346" i="8"/>
  <c r="O374" i="8"/>
  <c r="O312" i="8"/>
  <c r="O301" i="8"/>
  <c r="O281" i="8"/>
  <c r="O364" i="8"/>
  <c r="O284" i="8"/>
  <c r="O280" i="8"/>
  <c r="O278" i="8"/>
  <c r="O199" i="8"/>
  <c r="O263" i="8"/>
  <c r="O229" i="8"/>
  <c r="O269" i="8"/>
  <c r="O264" i="8"/>
  <c r="O258" i="8"/>
  <c r="O222" i="8"/>
  <c r="O324" i="8"/>
  <c r="O238" i="8"/>
  <c r="O205" i="8"/>
  <c r="O270" i="8"/>
  <c r="O253" i="8"/>
  <c r="O210" i="8"/>
  <c r="O206" i="8"/>
  <c r="O234" i="8"/>
  <c r="O218" i="8"/>
  <c r="O201" i="8"/>
  <c r="O268" i="8"/>
  <c r="O262" i="8"/>
  <c r="O198" i="8"/>
  <c r="O182" i="8"/>
  <c r="O355" i="8"/>
  <c r="O226" i="8"/>
  <c r="O180" i="8"/>
  <c r="O241" i="8"/>
  <c r="O217" i="8"/>
  <c r="O179" i="8"/>
  <c r="O185" i="8"/>
  <c r="O173" i="8"/>
  <c r="O168" i="8"/>
  <c r="O159" i="8"/>
  <c r="O107" i="8"/>
  <c r="O164" i="8"/>
  <c r="O153" i="8"/>
  <c r="O147" i="8"/>
  <c r="O123" i="8"/>
  <c r="O120" i="8"/>
  <c r="O119" i="8"/>
  <c r="O154" i="8"/>
  <c r="O148" i="8"/>
  <c r="O138" i="8"/>
  <c r="O126" i="8"/>
  <c r="O118" i="8"/>
  <c r="O111" i="8"/>
  <c r="O214" i="8"/>
  <c r="O161" i="8"/>
  <c r="O110" i="8"/>
  <c r="O190" i="8"/>
  <c r="O157" i="8"/>
  <c r="O151" i="8"/>
  <c r="O132" i="8"/>
  <c r="O114" i="8"/>
  <c r="O104" i="8"/>
  <c r="O101" i="8"/>
  <c r="O144" i="8"/>
  <c r="O133" i="8"/>
  <c r="O113" i="8"/>
  <c r="O108" i="8"/>
  <c r="O129" i="8"/>
  <c r="O117" i="8"/>
  <c r="O150" i="8"/>
  <c r="I9" i="7"/>
  <c r="J102" i="8"/>
  <c r="J110" i="8"/>
  <c r="M111" i="8"/>
  <c r="L118" i="8"/>
  <c r="M129" i="8"/>
  <c r="Q134" i="8"/>
  <c r="H136" i="8"/>
  <c r="M141" i="8"/>
  <c r="Q145" i="8"/>
  <c r="M150" i="8"/>
  <c r="M156" i="8"/>
  <c r="J160" i="8"/>
  <c r="L161" i="8"/>
  <c r="J165" i="8"/>
  <c r="O167" i="8"/>
  <c r="J169" i="8"/>
  <c r="M170" i="8"/>
  <c r="Q171" i="8"/>
  <c r="M174" i="8"/>
  <c r="Q175" i="8"/>
  <c r="M178" i="8"/>
  <c r="Q183" i="8"/>
  <c r="I192" i="8"/>
  <c r="I195" i="8"/>
  <c r="J117" i="8"/>
  <c r="L127" i="8"/>
  <c r="M128" i="8"/>
  <c r="L139" i="8"/>
  <c r="M140" i="8"/>
  <c r="H146" i="8"/>
  <c r="L149" i="8"/>
  <c r="H153" i="8"/>
  <c r="L155" i="8"/>
  <c r="I159" i="8"/>
  <c r="H164" i="8"/>
  <c r="Q167" i="8"/>
  <c r="O170" i="8"/>
  <c r="L173" i="8"/>
  <c r="O174" i="8"/>
  <c r="M182" i="8"/>
  <c r="H188" i="8"/>
  <c r="L189" i="8"/>
  <c r="J195" i="8"/>
  <c r="O196" i="8"/>
  <c r="H229" i="8"/>
  <c r="Q291" i="8"/>
  <c r="M108" i="8"/>
  <c r="H391" i="8"/>
  <c r="H382" i="8"/>
  <c r="H361" i="8"/>
  <c r="H388" i="8"/>
  <c r="H364" i="8"/>
  <c r="H367" i="8"/>
  <c r="H394" i="8"/>
  <c r="H369" i="8"/>
  <c r="H392" i="8"/>
  <c r="H376" i="8"/>
  <c r="H360" i="8"/>
  <c r="H351" i="8"/>
  <c r="H342" i="8"/>
  <c r="H330" i="8"/>
  <c r="H395" i="8"/>
  <c r="H396" i="8"/>
  <c r="H370" i="8"/>
  <c r="H333" i="8"/>
  <c r="H380" i="8"/>
  <c r="H379" i="8"/>
  <c r="H354" i="8"/>
  <c r="H345" i="8"/>
  <c r="H386" i="8"/>
  <c r="H385" i="8"/>
  <c r="H366" i="8"/>
  <c r="H339" i="8"/>
  <c r="H327" i="8"/>
  <c r="H309" i="8"/>
  <c r="H305" i="8"/>
  <c r="H357" i="8"/>
  <c r="H318" i="8"/>
  <c r="H303" i="8"/>
  <c r="H302" i="8"/>
  <c r="H293" i="8"/>
  <c r="H373" i="8"/>
  <c r="H281" i="8"/>
  <c r="H284" i="8"/>
  <c r="H296" i="8"/>
  <c r="H287" i="8"/>
  <c r="H336" i="8"/>
  <c r="H315" i="8"/>
  <c r="H299" i="8"/>
  <c r="H290" i="8"/>
  <c r="H259" i="8"/>
  <c r="H255" i="8"/>
  <c r="H251" i="8"/>
  <c r="H247" i="8"/>
  <c r="H243" i="8"/>
  <c r="H239" i="8"/>
  <c r="H235" i="8"/>
  <c r="H231" i="8"/>
  <c r="H227" i="8"/>
  <c r="H223" i="8"/>
  <c r="H219" i="8"/>
  <c r="H215" i="8"/>
  <c r="H211" i="8"/>
  <c r="H207" i="8"/>
  <c r="H271" i="8"/>
  <c r="H264" i="8"/>
  <c r="H275" i="8"/>
  <c r="H228" i="8"/>
  <c r="H220" i="8"/>
  <c r="H387" i="8"/>
  <c r="H306" i="8"/>
  <c r="H236" i="8"/>
  <c r="H244" i="8"/>
  <c r="H363" i="8"/>
  <c r="H252" i="8"/>
  <c r="H266" i="8"/>
  <c r="H265" i="8"/>
  <c r="H260" i="8"/>
  <c r="H224" i="8"/>
  <c r="H274" i="8"/>
  <c r="H248" i="8"/>
  <c r="H256" i="8"/>
  <c r="H216" i="8"/>
  <c r="H203" i="8"/>
  <c r="H272" i="8"/>
  <c r="H204" i="8"/>
  <c r="H191" i="8"/>
  <c r="H190" i="8"/>
  <c r="H174" i="8"/>
  <c r="H160" i="8"/>
  <c r="H232" i="8"/>
  <c r="H178" i="8"/>
  <c r="H348" i="8"/>
  <c r="H196" i="8"/>
  <c r="H195" i="8"/>
  <c r="H194" i="8"/>
  <c r="H184" i="8"/>
  <c r="H240" i="8"/>
  <c r="H212" i="8"/>
  <c r="H177" i="8"/>
  <c r="H168" i="8"/>
  <c r="H163" i="8"/>
  <c r="H199" i="8"/>
  <c r="H183" i="8"/>
  <c r="H172" i="8"/>
  <c r="H176" i="8"/>
  <c r="H110" i="8"/>
  <c r="H116" i="8"/>
  <c r="J120" i="8"/>
  <c r="J125" i="8"/>
  <c r="J126" i="8"/>
  <c r="O128" i="8"/>
  <c r="H131" i="8"/>
  <c r="I132" i="8"/>
  <c r="L135" i="8"/>
  <c r="J137" i="8"/>
  <c r="J138" i="8"/>
  <c r="O140" i="8"/>
  <c r="H143" i="8"/>
  <c r="I144" i="8"/>
  <c r="M147" i="8"/>
  <c r="O149" i="8"/>
  <c r="I151" i="8"/>
  <c r="L153" i="8"/>
  <c r="O155" i="8"/>
  <c r="I157" i="8"/>
  <c r="M159" i="8"/>
  <c r="M160" i="8"/>
  <c r="Q166" i="8"/>
  <c r="Q169" i="8"/>
  <c r="L172" i="8"/>
  <c r="L176" i="8"/>
  <c r="L180" i="8"/>
  <c r="H181" i="8"/>
  <c r="Q189" i="8"/>
  <c r="J197" i="8"/>
  <c r="I380" i="8"/>
  <c r="I370" i="8"/>
  <c r="I372" i="8"/>
  <c r="I362" i="8"/>
  <c r="I359" i="8"/>
  <c r="I356" i="8"/>
  <c r="I353" i="8"/>
  <c r="I350" i="8"/>
  <c r="I347" i="8"/>
  <c r="I344" i="8"/>
  <c r="I341" i="8"/>
  <c r="I338" i="8"/>
  <c r="I335" i="8"/>
  <c r="I332" i="8"/>
  <c r="I329" i="8"/>
  <c r="I360" i="8"/>
  <c r="I351" i="8"/>
  <c r="I342" i="8"/>
  <c r="I330" i="8"/>
  <c r="I313" i="8"/>
  <c r="I308" i="8"/>
  <c r="I323" i="8"/>
  <c r="I394" i="8"/>
  <c r="I369" i="8"/>
  <c r="I333" i="8"/>
  <c r="I379" i="8"/>
  <c r="I354" i="8"/>
  <c r="I345" i="8"/>
  <c r="I320" i="8"/>
  <c r="I311" i="8"/>
  <c r="I385" i="8"/>
  <c r="I363" i="8"/>
  <c r="I373" i="8"/>
  <c r="I314" i="8"/>
  <c r="I305" i="8"/>
  <c r="I376" i="8"/>
  <c r="I326" i="8"/>
  <c r="I317" i="8"/>
  <c r="I309" i="8"/>
  <c r="I302" i="8"/>
  <c r="I293" i="8"/>
  <c r="I310" i="8"/>
  <c r="I327" i="8"/>
  <c r="I366" i="8"/>
  <c r="I339" i="8"/>
  <c r="I296" i="8"/>
  <c r="I287" i="8"/>
  <c r="I306" i="8"/>
  <c r="I357" i="8"/>
  <c r="I336" i="8"/>
  <c r="I227" i="8"/>
  <c r="I220" i="8"/>
  <c r="I215" i="8"/>
  <c r="I191" i="8"/>
  <c r="I236" i="8"/>
  <c r="I244" i="8"/>
  <c r="I235" i="8"/>
  <c r="I299" i="8"/>
  <c r="I200" i="8"/>
  <c r="I251" i="8"/>
  <c r="I266" i="8"/>
  <c r="I260" i="8"/>
  <c r="I224" i="8"/>
  <c r="I259" i="8"/>
  <c r="I232" i="8"/>
  <c r="I223" i="8"/>
  <c r="I208" i="8"/>
  <c r="I181" i="8"/>
  <c r="I163" i="8"/>
  <c r="I256" i="8"/>
  <c r="I247" i="8"/>
  <c r="I187" i="8"/>
  <c r="I160" i="8"/>
  <c r="I186" i="8"/>
  <c r="I178" i="8"/>
  <c r="I169" i="8"/>
  <c r="I205" i="8"/>
  <c r="I185" i="8"/>
  <c r="I348" i="8"/>
  <c r="I239" i="8"/>
  <c r="I184" i="8"/>
  <c r="I212" i="8"/>
  <c r="I211" i="8"/>
  <c r="I177" i="8"/>
  <c r="I168" i="8"/>
  <c r="I183" i="8"/>
  <c r="I172" i="8"/>
  <c r="I248" i="8"/>
  <c r="I176" i="8"/>
  <c r="I158" i="8"/>
  <c r="I155" i="8"/>
  <c r="I152" i="8"/>
  <c r="I149" i="8"/>
  <c r="I146" i="8"/>
  <c r="I143" i="8"/>
  <c r="I140" i="8"/>
  <c r="I137" i="8"/>
  <c r="I134" i="8"/>
  <c r="I131" i="8"/>
  <c r="I128" i="8"/>
  <c r="I125" i="8"/>
  <c r="I315" i="8"/>
  <c r="I290" i="8"/>
  <c r="I272" i="8"/>
  <c r="I209" i="8"/>
  <c r="I165" i="8"/>
  <c r="Q366" i="8"/>
  <c r="Q372" i="8"/>
  <c r="Q359" i="8"/>
  <c r="Q356" i="8"/>
  <c r="Q353" i="8"/>
  <c r="Q350" i="8"/>
  <c r="Q347" i="8"/>
  <c r="Q344" i="8"/>
  <c r="Q341" i="8"/>
  <c r="Q338" i="8"/>
  <c r="Q335" i="8"/>
  <c r="Q332" i="8"/>
  <c r="Q329" i="8"/>
  <c r="Q326" i="8"/>
  <c r="Q323" i="8"/>
  <c r="Q320" i="8"/>
  <c r="Q317" i="8"/>
  <c r="Q314" i="8"/>
  <c r="Q373" i="8"/>
  <c r="Q360" i="8"/>
  <c r="Q357" i="8"/>
  <c r="Q354" i="8"/>
  <c r="Q351" i="8"/>
  <c r="Q348" i="8"/>
  <c r="Q345" i="8"/>
  <c r="Q342" i="8"/>
  <c r="Q339" i="8"/>
  <c r="Q336" i="8"/>
  <c r="Q333" i="8"/>
  <c r="Q330" i="8"/>
  <c r="Q327" i="8"/>
  <c r="Q370" i="8"/>
  <c r="Q318" i="8"/>
  <c r="Q389" i="8"/>
  <c r="Q371" i="8"/>
  <c r="Q334" i="8"/>
  <c r="Q316" i="8"/>
  <c r="Q315" i="8"/>
  <c r="Q309" i="8"/>
  <c r="Q305" i="8"/>
  <c r="Q308" i="8"/>
  <c r="Q311" i="8"/>
  <c r="Q255" i="8"/>
  <c r="Q251" i="8"/>
  <c r="Q243" i="8"/>
  <c r="Q239" i="8"/>
  <c r="Q231" i="8"/>
  <c r="Q227" i="8"/>
  <c r="Q367" i="8"/>
  <c r="Q328" i="8"/>
  <c r="Q312" i="8"/>
  <c r="Q340" i="8"/>
  <c r="Q267" i="8"/>
  <c r="Q261" i="8"/>
  <c r="Q321" i="8"/>
  <c r="Q282" i="8"/>
  <c r="Q279" i="8"/>
  <c r="Q252" i="8"/>
  <c r="Q248" i="8"/>
  <c r="Q240" i="8"/>
  <c r="Q236" i="8"/>
  <c r="Q228" i="8"/>
  <c r="Q224" i="8"/>
  <c r="Q324" i="8"/>
  <c r="Q300" i="8"/>
  <c r="Q237" i="8"/>
  <c r="Q207" i="8"/>
  <c r="Q198" i="8"/>
  <c r="Q204" i="8"/>
  <c r="Q203" i="8"/>
  <c r="Q325" i="8"/>
  <c r="Q212" i="8"/>
  <c r="Q215" i="8"/>
  <c r="Q249" i="8"/>
  <c r="Q219" i="8"/>
  <c r="Q197" i="8"/>
  <c r="Q216" i="8"/>
  <c r="Q349" i="8"/>
  <c r="Q200" i="8"/>
  <c r="Q165" i="8"/>
  <c r="Q213" i="8"/>
  <c r="Q174" i="8"/>
  <c r="Q170" i="8"/>
  <c r="Q160" i="8"/>
  <c r="Q178" i="8"/>
  <c r="Q156" i="8"/>
  <c r="Q153" i="8"/>
  <c r="Q150" i="8"/>
  <c r="Q147" i="8"/>
  <c r="Q144" i="8"/>
  <c r="Q141" i="8"/>
  <c r="Q138" i="8"/>
  <c r="Q135" i="8"/>
  <c r="Q132" i="8"/>
  <c r="Q129" i="8"/>
  <c r="Q126" i="8"/>
  <c r="Q172" i="8"/>
  <c r="Q163" i="8"/>
  <c r="Q155" i="8"/>
  <c r="Q152" i="8"/>
  <c r="Q110" i="8"/>
  <c r="Q195" i="8"/>
  <c r="J122" i="8"/>
  <c r="Q128" i="8"/>
  <c r="H130" i="8"/>
  <c r="M135" i="8"/>
  <c r="Q140" i="8"/>
  <c r="H142" i="8"/>
  <c r="L145" i="8"/>
  <c r="M146" i="8"/>
  <c r="Q149" i="8"/>
  <c r="M153" i="8"/>
  <c r="H159" i="8"/>
  <c r="M164" i="8"/>
  <c r="H170" i="8"/>
  <c r="M176" i="8"/>
  <c r="M184" i="8"/>
  <c r="Q185" i="8"/>
  <c r="Q192" i="8"/>
  <c r="J387" i="8"/>
  <c r="J373" i="8"/>
  <c r="J360" i="8"/>
  <c r="J357" i="8"/>
  <c r="J354" i="8"/>
  <c r="J351" i="8"/>
  <c r="J348" i="8"/>
  <c r="J345" i="8"/>
  <c r="J342" i="8"/>
  <c r="J391" i="8"/>
  <c r="J384" i="8"/>
  <c r="J375" i="8"/>
  <c r="J323" i="8"/>
  <c r="J312" i="8"/>
  <c r="J394" i="8"/>
  <c r="J359" i="8"/>
  <c r="J350" i="8"/>
  <c r="J341" i="8"/>
  <c r="J329" i="8"/>
  <c r="J321" i="8"/>
  <c r="J369" i="8"/>
  <c r="J333" i="8"/>
  <c r="J379" i="8"/>
  <c r="J320" i="8"/>
  <c r="J311" i="8"/>
  <c r="J385" i="8"/>
  <c r="J363" i="8"/>
  <c r="J332" i="8"/>
  <c r="J318" i="8"/>
  <c r="J353" i="8"/>
  <c r="J344" i="8"/>
  <c r="J336" i="8"/>
  <c r="J376" i="8"/>
  <c r="J338" i="8"/>
  <c r="J326" i="8"/>
  <c r="J324" i="8"/>
  <c r="J330" i="8"/>
  <c r="J313" i="8"/>
  <c r="J308" i="8"/>
  <c r="J301" i="8"/>
  <c r="J298" i="8"/>
  <c r="J295" i="8"/>
  <c r="J292" i="8"/>
  <c r="J289" i="8"/>
  <c r="J286" i="8"/>
  <c r="J372" i="8"/>
  <c r="J356" i="8"/>
  <c r="J309" i="8"/>
  <c r="J302" i="8"/>
  <c r="J293" i="8"/>
  <c r="J270" i="8"/>
  <c r="J258" i="8"/>
  <c r="J246" i="8"/>
  <c r="J310" i="8"/>
  <c r="J281" i="8"/>
  <c r="J327" i="8"/>
  <c r="J284" i="8"/>
  <c r="J366" i="8"/>
  <c r="J339" i="8"/>
  <c r="J280" i="8"/>
  <c r="J296" i="8"/>
  <c r="J287" i="8"/>
  <c r="J283" i="8"/>
  <c r="J277" i="8"/>
  <c r="J306" i="8"/>
  <c r="J314" i="8"/>
  <c r="J271" i="8"/>
  <c r="J317" i="8"/>
  <c r="J316" i="8"/>
  <c r="J269" i="8"/>
  <c r="J263" i="8"/>
  <c r="J254" i="8"/>
  <c r="J250" i="8"/>
  <c r="J242" i="8"/>
  <c r="J238" i="8"/>
  <c r="J230" i="8"/>
  <c r="J226" i="8"/>
  <c r="J214" i="8"/>
  <c r="J196" i="8"/>
  <c r="J235" i="8"/>
  <c r="J218" i="8"/>
  <c r="J299" i="8"/>
  <c r="J221" i="8"/>
  <c r="J219" i="8"/>
  <c r="J201" i="8"/>
  <c r="J252" i="8"/>
  <c r="J251" i="8"/>
  <c r="J243" i="8"/>
  <c r="J265" i="8"/>
  <c r="J259" i="8"/>
  <c r="J223" i="8"/>
  <c r="J199" i="8"/>
  <c r="J347" i="8"/>
  <c r="J272" i="8"/>
  <c r="J335" i="8"/>
  <c r="J216" i="8"/>
  <c r="J192" i="8"/>
  <c r="J305" i="8"/>
  <c r="J255" i="8"/>
  <c r="J228" i="8"/>
  <c r="J227" i="8"/>
  <c r="J203" i="8"/>
  <c r="J205" i="8"/>
  <c r="J185" i="8"/>
  <c r="J173" i="8"/>
  <c r="J164" i="8"/>
  <c r="J156" i="8"/>
  <c r="J153" i="8"/>
  <c r="J150" i="8"/>
  <c r="J147" i="8"/>
  <c r="J144" i="8"/>
  <c r="J273" i="8"/>
  <c r="J239" i="8"/>
  <c r="J211" i="8"/>
  <c r="J194" i="8"/>
  <c r="J274" i="8"/>
  <c r="J240" i="8"/>
  <c r="J206" i="8"/>
  <c r="J172" i="8"/>
  <c r="J247" i="8"/>
  <c r="J176" i="8"/>
  <c r="J158" i="8"/>
  <c r="J315" i="8"/>
  <c r="J290" i="8"/>
  <c r="J207" i="8"/>
  <c r="J198" i="8"/>
  <c r="J167" i="8"/>
  <c r="J162" i="8"/>
  <c r="J181" i="8"/>
  <c r="J231" i="8"/>
  <c r="J187" i="8"/>
  <c r="M114" i="8"/>
  <c r="L133" i="8"/>
  <c r="M134" i="8"/>
  <c r="J146" i="8"/>
  <c r="H150" i="8"/>
  <c r="L152" i="8"/>
  <c r="H156" i="8"/>
  <c r="L158" i="8"/>
  <c r="J163" i="8"/>
  <c r="I167" i="8"/>
  <c r="I170" i="8"/>
  <c r="J180" i="8"/>
  <c r="O188" i="8"/>
  <c r="O256" i="8"/>
  <c r="J264" i="8"/>
  <c r="O125" i="8"/>
  <c r="L132" i="8"/>
  <c r="J134" i="8"/>
  <c r="J135" i="8"/>
  <c r="O137" i="8"/>
  <c r="L144" i="8"/>
  <c r="L151" i="8"/>
  <c r="M152" i="8"/>
  <c r="L157" i="8"/>
  <c r="M158" i="8"/>
  <c r="H161" i="8"/>
  <c r="I162" i="8"/>
  <c r="J174" i="8"/>
  <c r="Q176" i="8"/>
  <c r="J178" i="8"/>
  <c r="Q188" i="8"/>
  <c r="J190" i="8"/>
  <c r="I193" i="8"/>
  <c r="I196" i="8"/>
  <c r="Q201" i="8"/>
  <c r="M210" i="8"/>
  <c r="L389" i="8"/>
  <c r="L381" i="8"/>
  <c r="L387" i="8"/>
  <c r="L363" i="8"/>
  <c r="L385" i="8"/>
  <c r="L379" i="8"/>
  <c r="L366" i="8"/>
  <c r="L392" i="8"/>
  <c r="L382" i="8"/>
  <c r="L368" i="8"/>
  <c r="L390" i="8"/>
  <c r="L371" i="8"/>
  <c r="L369" i="8"/>
  <c r="L396" i="8"/>
  <c r="L395" i="8"/>
  <c r="L393" i="8"/>
  <c r="L332" i="8"/>
  <c r="L353" i="8"/>
  <c r="L344" i="8"/>
  <c r="L384" i="8"/>
  <c r="L378" i="8"/>
  <c r="L362" i="8"/>
  <c r="L372" i="8"/>
  <c r="L335" i="8"/>
  <c r="L310" i="8"/>
  <c r="L375" i="8"/>
  <c r="L394" i="8"/>
  <c r="L359" i="8"/>
  <c r="L350" i="8"/>
  <c r="L341" i="8"/>
  <c r="L329" i="8"/>
  <c r="L304" i="8"/>
  <c r="L326" i="8"/>
  <c r="L301" i="8"/>
  <c r="L292" i="8"/>
  <c r="L338" i="8"/>
  <c r="L280" i="8"/>
  <c r="L279" i="8"/>
  <c r="L365" i="8"/>
  <c r="L283" i="8"/>
  <c r="L305" i="8"/>
  <c r="L295" i="8"/>
  <c r="L286" i="8"/>
  <c r="L347" i="8"/>
  <c r="L391" i="8"/>
  <c r="L356" i="8"/>
  <c r="L308" i="8"/>
  <c r="L219" i="8"/>
  <c r="L218" i="8"/>
  <c r="L190" i="8"/>
  <c r="L298" i="8"/>
  <c r="L251" i="8"/>
  <c r="L243" i="8"/>
  <c r="L242" i="8"/>
  <c r="L265" i="8"/>
  <c r="L263" i="8"/>
  <c r="L259" i="8"/>
  <c r="L250" i="8"/>
  <c r="L223" i="8"/>
  <c r="L199" i="8"/>
  <c r="L264" i="8"/>
  <c r="L239" i="8"/>
  <c r="L231" i="8"/>
  <c r="L230" i="8"/>
  <c r="L211" i="8"/>
  <c r="L207" i="8"/>
  <c r="L314" i="8"/>
  <c r="L289" i="8"/>
  <c r="L273" i="8"/>
  <c r="L271" i="8"/>
  <c r="L202" i="8"/>
  <c r="L235" i="8"/>
  <c r="L226" i="8"/>
  <c r="L214" i="8"/>
  <c r="L238" i="8"/>
  <c r="L191" i="8"/>
  <c r="L164" i="8"/>
  <c r="L215" i="8"/>
  <c r="L184" i="8"/>
  <c r="L168" i="8"/>
  <c r="L159" i="8"/>
  <c r="L195" i="8"/>
  <c r="L177" i="8"/>
  <c r="L163" i="8"/>
  <c r="L247" i="8"/>
  <c r="L206" i="8"/>
  <c r="L183" i="8"/>
  <c r="L198" i="8"/>
  <c r="L254" i="8"/>
  <c r="L197" i="8"/>
  <c r="L182" i="8"/>
  <c r="L175" i="8"/>
  <c r="L171" i="8"/>
  <c r="L166" i="8"/>
  <c r="L255" i="8"/>
  <c r="L200" i="8"/>
  <c r="L203" i="8"/>
  <c r="L188" i="8"/>
  <c r="J114" i="8"/>
  <c r="O122" i="8"/>
  <c r="M132" i="8"/>
  <c r="J133" i="8"/>
  <c r="H139" i="8"/>
  <c r="M144" i="8"/>
  <c r="L146" i="8"/>
  <c r="H149" i="8"/>
  <c r="J152" i="8"/>
  <c r="H155" i="8"/>
  <c r="I171" i="8"/>
  <c r="H173" i="8"/>
  <c r="I175" i="8"/>
  <c r="J179" i="8"/>
  <c r="Q184" i="8"/>
  <c r="J186" i="8"/>
  <c r="J193" i="8"/>
  <c r="O194" i="8"/>
  <c r="O197" i="8"/>
  <c r="H200" i="8"/>
  <c r="H202" i="8"/>
  <c r="Q322" i="8"/>
  <c r="M369" i="8"/>
  <c r="M371" i="8"/>
  <c r="M361" i="8"/>
  <c r="M358" i="8"/>
  <c r="M355" i="8"/>
  <c r="M352" i="8"/>
  <c r="M349" i="8"/>
  <c r="M346" i="8"/>
  <c r="M343" i="8"/>
  <c r="M340" i="8"/>
  <c r="M337" i="8"/>
  <c r="M334" i="8"/>
  <c r="M331" i="8"/>
  <c r="M328" i="8"/>
  <c r="M374" i="8"/>
  <c r="M396" i="8"/>
  <c r="M393" i="8"/>
  <c r="M322" i="8"/>
  <c r="M320" i="8"/>
  <c r="M307" i="8"/>
  <c r="M368" i="8"/>
  <c r="M332" i="8"/>
  <c r="M353" i="8"/>
  <c r="M344" i="8"/>
  <c r="M384" i="8"/>
  <c r="M378" i="8"/>
  <c r="M362" i="8"/>
  <c r="M319" i="8"/>
  <c r="M372" i="8"/>
  <c r="M335" i="8"/>
  <c r="M310" i="8"/>
  <c r="M359" i="8"/>
  <c r="M350" i="8"/>
  <c r="M341" i="8"/>
  <c r="M329" i="8"/>
  <c r="M325" i="8"/>
  <c r="M304" i="8"/>
  <c r="M312" i="8"/>
  <c r="M326" i="8"/>
  <c r="M301" i="8"/>
  <c r="M292" i="8"/>
  <c r="M338" i="8"/>
  <c r="M280" i="8"/>
  <c r="M365" i="8"/>
  <c r="M283" i="8"/>
  <c r="M305" i="8"/>
  <c r="M295" i="8"/>
  <c r="M347" i="8"/>
  <c r="M308" i="8"/>
  <c r="M309" i="8"/>
  <c r="M268" i="8"/>
  <c r="M262" i="8"/>
  <c r="M253" i="8"/>
  <c r="M241" i="8"/>
  <c r="M229" i="8"/>
  <c r="M298" i="8"/>
  <c r="M243" i="8"/>
  <c r="M234" i="8"/>
  <c r="M356" i="8"/>
  <c r="M323" i="8"/>
  <c r="M250" i="8"/>
  <c r="M375" i="8"/>
  <c r="M258" i="8"/>
  <c r="M231" i="8"/>
  <c r="M222" i="8"/>
  <c r="M313" i="8"/>
  <c r="M314" i="8"/>
  <c r="M289" i="8"/>
  <c r="M271" i="8"/>
  <c r="M238" i="8"/>
  <c r="M180" i="8"/>
  <c r="M162" i="8"/>
  <c r="M226" i="8"/>
  <c r="M196" i="8"/>
  <c r="M316" i="8"/>
  <c r="M217" i="8"/>
  <c r="M168" i="8"/>
  <c r="M193" i="8"/>
  <c r="M177" i="8"/>
  <c r="M172" i="8"/>
  <c r="M163" i="8"/>
  <c r="M246" i="8"/>
  <c r="M192" i="8"/>
  <c r="M183" i="8"/>
  <c r="M175" i="8"/>
  <c r="M171" i="8"/>
  <c r="M166" i="8"/>
  <c r="M255" i="8"/>
  <c r="M161" i="8"/>
  <c r="M157" i="8"/>
  <c r="M154" i="8"/>
  <c r="M151" i="8"/>
  <c r="M148" i="8"/>
  <c r="M145" i="8"/>
  <c r="M142" i="8"/>
  <c r="M139" i="8"/>
  <c r="M136" i="8"/>
  <c r="M133" i="8"/>
  <c r="M130" i="8"/>
  <c r="M127" i="8"/>
  <c r="M165" i="8"/>
  <c r="M202" i="8"/>
  <c r="M186" i="8"/>
  <c r="M113" i="8"/>
  <c r="M116" i="8"/>
  <c r="L130" i="8"/>
  <c r="M131" i="8"/>
  <c r="L134" i="8"/>
  <c r="L142" i="8"/>
  <c r="M143" i="8"/>
  <c r="O146" i="8"/>
  <c r="H148" i="8"/>
  <c r="J151" i="8"/>
  <c r="H154" i="8"/>
  <c r="J157" i="8"/>
  <c r="H165" i="8"/>
  <c r="J166" i="8"/>
  <c r="L167" i="8"/>
  <c r="H169" i="8"/>
  <c r="L170" i="8"/>
  <c r="J171" i="8"/>
  <c r="I173" i="8"/>
  <c r="L174" i="8"/>
  <c r="J175" i="8"/>
  <c r="L178" i="8"/>
  <c r="M179" i="8"/>
  <c r="Q180" i="8"/>
  <c r="J182" i="8"/>
  <c r="H185" i="8"/>
  <c r="L187" i="8"/>
  <c r="M92" i="8"/>
  <c r="M95" i="8"/>
  <c r="M98" i="8"/>
  <c r="M101" i="8"/>
  <c r="M104" i="8"/>
  <c r="J105" i="8"/>
  <c r="L114" i="8"/>
  <c r="J115" i="8"/>
  <c r="M117" i="8"/>
  <c r="H121" i="8"/>
  <c r="H122" i="8"/>
  <c r="H124" i="8"/>
  <c r="H125" i="8"/>
  <c r="L129" i="8"/>
  <c r="J131" i="8"/>
  <c r="J132" i="8"/>
  <c r="O134" i="8"/>
  <c r="H137" i="8"/>
  <c r="I138" i="8"/>
  <c r="L141" i="8"/>
  <c r="J143" i="8"/>
  <c r="Q146" i="8"/>
  <c r="I148" i="8"/>
  <c r="L150" i="8"/>
  <c r="O152" i="8"/>
  <c r="I154" i="8"/>
  <c r="L156" i="8"/>
  <c r="Q158" i="8"/>
  <c r="M167" i="8"/>
  <c r="O171" i="8"/>
  <c r="J177" i="8"/>
  <c r="O187" i="8"/>
  <c r="H192" i="8"/>
  <c r="K182" i="8"/>
  <c r="K186" i="8"/>
  <c r="K190" i="8"/>
  <c r="O191" i="8"/>
  <c r="Q193" i="8"/>
  <c r="Q194" i="8"/>
  <c r="I199" i="8"/>
  <c r="K200" i="8"/>
  <c r="L201" i="8"/>
  <c r="K203" i="8"/>
  <c r="M214" i="8"/>
  <c r="J217" i="8"/>
  <c r="L224" i="8"/>
  <c r="K237" i="8"/>
  <c r="K390" i="8"/>
  <c r="K388" i="8"/>
  <c r="K381" i="8"/>
  <c r="K387" i="8"/>
  <c r="K376" i="8"/>
  <c r="K363" i="8"/>
  <c r="K393" i="8"/>
  <c r="K378" i="8"/>
  <c r="K365" i="8"/>
  <c r="K383" i="8"/>
  <c r="K382" i="8"/>
  <c r="K368" i="8"/>
  <c r="K394" i="8"/>
  <c r="K359" i="8"/>
  <c r="K350" i="8"/>
  <c r="K341" i="8"/>
  <c r="K329" i="8"/>
  <c r="K369" i="8"/>
  <c r="K322" i="8"/>
  <c r="K396" i="8"/>
  <c r="K379" i="8"/>
  <c r="K320" i="8"/>
  <c r="K385" i="8"/>
  <c r="K332" i="8"/>
  <c r="K353" i="8"/>
  <c r="K344" i="8"/>
  <c r="K386" i="8"/>
  <c r="K384" i="8"/>
  <c r="K362" i="8"/>
  <c r="K317" i="8"/>
  <c r="K372" i="8"/>
  <c r="K308" i="8"/>
  <c r="K301" i="8"/>
  <c r="K298" i="8"/>
  <c r="K295" i="8"/>
  <c r="K292" i="8"/>
  <c r="K289" i="8"/>
  <c r="K286" i="8"/>
  <c r="K283" i="8"/>
  <c r="K280" i="8"/>
  <c r="K277" i="8"/>
  <c r="K274" i="8"/>
  <c r="K375" i="8"/>
  <c r="K323" i="8"/>
  <c r="K310" i="8"/>
  <c r="K281" i="8"/>
  <c r="K284" i="8"/>
  <c r="K278" i="8"/>
  <c r="K268" i="8"/>
  <c r="K262" i="8"/>
  <c r="K253" i="8"/>
  <c r="K241" i="8"/>
  <c r="K229" i="8"/>
  <c r="K217" i="8"/>
  <c r="K205" i="8"/>
  <c r="K366" i="8"/>
  <c r="K326" i="8"/>
  <c r="K282" i="8"/>
  <c r="K338" i="8"/>
  <c r="K296" i="8"/>
  <c r="K287" i="8"/>
  <c r="K275" i="8"/>
  <c r="K266" i="8"/>
  <c r="K260" i="8"/>
  <c r="K256" i="8"/>
  <c r="K244" i="8"/>
  <c r="K232" i="8"/>
  <c r="K220" i="8"/>
  <c r="K208" i="8"/>
  <c r="K196" i="8"/>
  <c r="K305" i="8"/>
  <c r="K316" i="8"/>
  <c r="K269" i="8"/>
  <c r="K263" i="8"/>
  <c r="K254" i="8"/>
  <c r="K250" i="8"/>
  <c r="K242" i="8"/>
  <c r="K238" i="8"/>
  <c r="K230" i="8"/>
  <c r="K226" i="8"/>
  <c r="K218" i="8"/>
  <c r="K214" i="8"/>
  <c r="K206" i="8"/>
  <c r="K391" i="8"/>
  <c r="K356" i="8"/>
  <c r="K302" i="8"/>
  <c r="K293" i="8"/>
  <c r="K258" i="8"/>
  <c r="K246" i="8"/>
  <c r="K234" i="8"/>
  <c r="K222" i="8"/>
  <c r="K235" i="8"/>
  <c r="K299" i="8"/>
  <c r="K219" i="8"/>
  <c r="K251" i="8"/>
  <c r="K243" i="8"/>
  <c r="K265" i="8"/>
  <c r="K259" i="8"/>
  <c r="K223" i="8"/>
  <c r="K264" i="8"/>
  <c r="K347" i="8"/>
  <c r="K272" i="8"/>
  <c r="K239" i="8"/>
  <c r="K231" i="8"/>
  <c r="K290" i="8"/>
  <c r="K255" i="8"/>
  <c r="K227" i="8"/>
  <c r="K215" i="8"/>
  <c r="K197" i="8"/>
  <c r="K202" i="8"/>
  <c r="K167" i="8"/>
  <c r="K176" i="8"/>
  <c r="L181" i="8"/>
  <c r="J183" i="8"/>
  <c r="Q191" i="8"/>
  <c r="I197" i="8"/>
  <c r="L208" i="8"/>
  <c r="K213" i="8"/>
  <c r="M224" i="8"/>
  <c r="O242" i="8"/>
  <c r="J244" i="8"/>
  <c r="I258" i="8"/>
  <c r="M259" i="8"/>
  <c r="M265" i="8"/>
  <c r="K159" i="8"/>
  <c r="O160" i="8"/>
  <c r="K175" i="8"/>
  <c r="K184" i="8"/>
  <c r="H186" i="8"/>
  <c r="Q186" i="8"/>
  <c r="Q187" i="8"/>
  <c r="M198" i="8"/>
  <c r="M199" i="8"/>
  <c r="M207" i="8"/>
  <c r="O213" i="8"/>
  <c r="O227" i="8"/>
  <c r="O230" i="8"/>
  <c r="Q234" i="8"/>
  <c r="H250" i="8"/>
  <c r="H257" i="8"/>
  <c r="H263" i="8"/>
  <c r="H269" i="8"/>
  <c r="L270" i="8"/>
  <c r="Q294" i="8"/>
  <c r="Q297" i="8"/>
  <c r="Q392" i="8"/>
  <c r="K164" i="8"/>
  <c r="O165" i="8"/>
  <c r="K173" i="8"/>
  <c r="I174" i="8"/>
  <c r="K181" i="8"/>
  <c r="H187" i="8"/>
  <c r="H189" i="8"/>
  <c r="I190" i="8"/>
  <c r="L193" i="8"/>
  <c r="L194" i="8"/>
  <c r="L196" i="8"/>
  <c r="M197" i="8"/>
  <c r="O200" i="8"/>
  <c r="M220" i="8"/>
  <c r="I222" i="8"/>
  <c r="M223" i="8"/>
  <c r="M240" i="8"/>
  <c r="I250" i="8"/>
  <c r="M261" i="8"/>
  <c r="I263" i="8"/>
  <c r="M267" i="8"/>
  <c r="I269" i="8"/>
  <c r="K162" i="8"/>
  <c r="Q179" i="8"/>
  <c r="K185" i="8"/>
  <c r="J191" i="8"/>
  <c r="L192" i="8"/>
  <c r="M194" i="8"/>
  <c r="M195" i="8"/>
  <c r="K198" i="8"/>
  <c r="K199" i="8"/>
  <c r="I203" i="8"/>
  <c r="M206" i="8"/>
  <c r="K207" i="8"/>
  <c r="J215" i="8"/>
  <c r="Q217" i="8"/>
  <c r="J222" i="8"/>
  <c r="O233" i="8"/>
  <c r="Q241" i="8"/>
  <c r="O248" i="8"/>
  <c r="O255" i="8"/>
  <c r="O261" i="8"/>
  <c r="O267" i="8"/>
  <c r="L277" i="8"/>
  <c r="H279" i="8"/>
  <c r="H282" i="8"/>
  <c r="H285" i="8"/>
  <c r="O166" i="8"/>
  <c r="J170" i="8"/>
  <c r="M173" i="8"/>
  <c r="O175" i="8"/>
  <c r="H180" i="8"/>
  <c r="O181" i="8"/>
  <c r="L185" i="8"/>
  <c r="J188" i="8"/>
  <c r="J189" i="8"/>
  <c r="K191" i="8"/>
  <c r="O216" i="8"/>
  <c r="H218" i="8"/>
  <c r="Q220" i="8"/>
  <c r="L232" i="8"/>
  <c r="H242" i="8"/>
  <c r="K247" i="8"/>
  <c r="Q270" i="8"/>
  <c r="M277" i="8"/>
  <c r="I279" i="8"/>
  <c r="I282" i="8"/>
  <c r="I285" i="8"/>
  <c r="M286" i="8"/>
  <c r="O308" i="8"/>
  <c r="K314" i="8"/>
  <c r="Q352" i="8"/>
  <c r="K354" i="8"/>
  <c r="Q161" i="8"/>
  <c r="M169" i="8"/>
  <c r="K170" i="8"/>
  <c r="Q181" i="8"/>
  <c r="L186" i="8"/>
  <c r="K192" i="8"/>
  <c r="K195" i="8"/>
  <c r="H201" i="8"/>
  <c r="J202" i="8"/>
  <c r="M205" i="8"/>
  <c r="J209" i="8"/>
  <c r="O212" i="8"/>
  <c r="M219" i="8"/>
  <c r="H221" i="8"/>
  <c r="M232" i="8"/>
  <c r="L253" i="8"/>
  <c r="L260" i="8"/>
  <c r="L266" i="8"/>
  <c r="O274" i="8"/>
  <c r="H350" i="8"/>
  <c r="L354" i="8"/>
  <c r="Q355" i="8"/>
  <c r="K168" i="8"/>
  <c r="O176" i="8"/>
  <c r="K179" i="8"/>
  <c r="M190" i="8"/>
  <c r="M191" i="8"/>
  <c r="K193" i="8"/>
  <c r="K194" i="8"/>
  <c r="I201" i="8"/>
  <c r="M204" i="8"/>
  <c r="K210" i="8"/>
  <c r="K211" i="8"/>
  <c r="I221" i="8"/>
  <c r="M225" i="8"/>
  <c r="J245" i="8"/>
  <c r="M260" i="8"/>
  <c r="M266" i="8"/>
  <c r="O158" i="8"/>
  <c r="K161" i="8"/>
  <c r="H167" i="8"/>
  <c r="L179" i="8"/>
  <c r="I182" i="8"/>
  <c r="O183" i="8"/>
  <c r="M187" i="8"/>
  <c r="M188" i="8"/>
  <c r="M189" i="8"/>
  <c r="O192" i="8"/>
  <c r="Q206" i="8"/>
  <c r="L209" i="8"/>
  <c r="O225" i="8"/>
  <c r="I237" i="8"/>
  <c r="K245" i="8"/>
  <c r="O246" i="8"/>
  <c r="O250" i="8"/>
  <c r="K273" i="8"/>
  <c r="I303" i="8"/>
  <c r="K335" i="8"/>
  <c r="O163" i="8"/>
  <c r="K166" i="8"/>
  <c r="O172" i="8"/>
  <c r="O193" i="8"/>
  <c r="Q196" i="8"/>
  <c r="H198" i="8"/>
  <c r="J200" i="8"/>
  <c r="O215" i="8"/>
  <c r="K224" i="8"/>
  <c r="Q225" i="8"/>
  <c r="J237" i="8"/>
  <c r="L245" i="8"/>
  <c r="K252" i="8"/>
  <c r="Q257" i="8"/>
  <c r="K334" i="8"/>
  <c r="O178" i="8"/>
  <c r="K188" i="8"/>
  <c r="I189" i="8"/>
  <c r="O195" i="8"/>
  <c r="Q199" i="8"/>
  <c r="L204" i="8"/>
  <c r="J208" i="8"/>
  <c r="L212" i="8"/>
  <c r="M213" i="8"/>
  <c r="K225" i="8"/>
  <c r="H230" i="8"/>
  <c r="J232" i="8"/>
  <c r="L233" i="8"/>
  <c r="K240" i="8"/>
  <c r="O243" i="8"/>
  <c r="H245" i="8"/>
  <c r="M247" i="8"/>
  <c r="M248" i="8"/>
  <c r="I253" i="8"/>
  <c r="K261" i="8"/>
  <c r="K267" i="8"/>
  <c r="M274" i="8"/>
  <c r="L297" i="8"/>
  <c r="O298" i="8"/>
  <c r="J304" i="8"/>
  <c r="I318" i="8"/>
  <c r="I331" i="8"/>
  <c r="O365" i="8"/>
  <c r="O368" i="8"/>
  <c r="J370" i="8"/>
  <c r="O371" i="8"/>
  <c r="L205" i="8"/>
  <c r="K209" i="8"/>
  <c r="L210" i="8"/>
  <c r="M211" i="8"/>
  <c r="M212" i="8"/>
  <c r="O219" i="8"/>
  <c r="O220" i="8"/>
  <c r="H222" i="8"/>
  <c r="J224" i="8"/>
  <c r="L225" i="8"/>
  <c r="O228" i="8"/>
  <c r="I230" i="8"/>
  <c r="H237" i="8"/>
  <c r="L240" i="8"/>
  <c r="Q242" i="8"/>
  <c r="I245" i="8"/>
  <c r="L246" i="8"/>
  <c r="J253" i="8"/>
  <c r="H258" i="8"/>
  <c r="J260" i="8"/>
  <c r="L261" i="8"/>
  <c r="Q262" i="8"/>
  <c r="J266" i="8"/>
  <c r="L267" i="8"/>
  <c r="Q268" i="8"/>
  <c r="M273" i="8"/>
  <c r="Q281" i="8"/>
  <c r="M297" i="8"/>
  <c r="Q302" i="8"/>
  <c r="K304" i="8"/>
  <c r="O316" i="8"/>
  <c r="O329" i="8"/>
  <c r="J331" i="8"/>
  <c r="J334" i="8"/>
  <c r="J276" i="8"/>
  <c r="O277" i="8"/>
  <c r="J279" i="8"/>
  <c r="J282" i="8"/>
  <c r="O283" i="8"/>
  <c r="J285" i="8"/>
  <c r="O286" i="8"/>
  <c r="H292" i="8"/>
  <c r="L296" i="8"/>
  <c r="O304" i="8"/>
  <c r="O315" i="8"/>
  <c r="O325" i="8"/>
  <c r="O341" i="8"/>
  <c r="J343" i="8"/>
  <c r="Q358" i="8"/>
  <c r="H197" i="8"/>
  <c r="I202" i="8"/>
  <c r="Q202" i="8"/>
  <c r="O203" i="8"/>
  <c r="H214" i="8"/>
  <c r="H217" i="8"/>
  <c r="I218" i="8"/>
  <c r="L222" i="8"/>
  <c r="J229" i="8"/>
  <c r="H234" i="8"/>
  <c r="J236" i="8"/>
  <c r="L237" i="8"/>
  <c r="O240" i="8"/>
  <c r="I242" i="8"/>
  <c r="H249" i="8"/>
  <c r="L252" i="8"/>
  <c r="Q254" i="8"/>
  <c r="I257" i="8"/>
  <c r="L258" i="8"/>
  <c r="H262" i="8"/>
  <c r="H268" i="8"/>
  <c r="O273" i="8"/>
  <c r="K276" i="8"/>
  <c r="K279" i="8"/>
  <c r="K285" i="8"/>
  <c r="K288" i="8"/>
  <c r="M296" i="8"/>
  <c r="Q301" i="8"/>
  <c r="Q304" i="8"/>
  <c r="K343" i="8"/>
  <c r="M200" i="8"/>
  <c r="O204" i="8"/>
  <c r="O209" i="8"/>
  <c r="I214" i="8"/>
  <c r="I217" i="8"/>
  <c r="J220" i="8"/>
  <c r="K221" i="8"/>
  <c r="H226" i="8"/>
  <c r="O232" i="8"/>
  <c r="I234" i="8"/>
  <c r="K236" i="8"/>
  <c r="M237" i="8"/>
  <c r="L244" i="8"/>
  <c r="O245" i="8"/>
  <c r="Q246" i="8"/>
  <c r="I249" i="8"/>
  <c r="M252" i="8"/>
  <c r="J257" i="8"/>
  <c r="I262" i="8"/>
  <c r="I268" i="8"/>
  <c r="O271" i="8"/>
  <c r="O272" i="8"/>
  <c r="Q273" i="8"/>
  <c r="I275" i="8"/>
  <c r="L276" i="8"/>
  <c r="H278" i="8"/>
  <c r="L288" i="8"/>
  <c r="O289" i="8"/>
  <c r="O307" i="8"/>
  <c r="L346" i="8"/>
  <c r="O207" i="8"/>
  <c r="Q210" i="8"/>
  <c r="Q211" i="8"/>
  <c r="H213" i="8"/>
  <c r="L221" i="8"/>
  <c r="O224" i="8"/>
  <c r="I226" i="8"/>
  <c r="L229" i="8"/>
  <c r="J234" i="8"/>
  <c r="L236" i="8"/>
  <c r="O237" i="8"/>
  <c r="O239" i="8"/>
  <c r="H241" i="8"/>
  <c r="M244" i="8"/>
  <c r="J249" i="8"/>
  <c r="Q253" i="8"/>
  <c r="K257" i="8"/>
  <c r="J262" i="8"/>
  <c r="J268" i="8"/>
  <c r="J275" i="8"/>
  <c r="M276" i="8"/>
  <c r="I278" i="8"/>
  <c r="I281" i="8"/>
  <c r="I284" i="8"/>
  <c r="M288" i="8"/>
  <c r="Q293" i="8"/>
  <c r="L306" i="8"/>
  <c r="Q307" i="8"/>
  <c r="O313" i="8"/>
  <c r="L323" i="8"/>
  <c r="O184" i="8"/>
  <c r="H193" i="8"/>
  <c r="I198" i="8"/>
  <c r="M201" i="8"/>
  <c r="Q205" i="8"/>
  <c r="O208" i="8"/>
  <c r="I213" i="8"/>
  <c r="L220" i="8"/>
  <c r="K228" i="8"/>
  <c r="O231" i="8"/>
  <c r="H233" i="8"/>
  <c r="M235" i="8"/>
  <c r="M236" i="8"/>
  <c r="I241" i="8"/>
  <c r="K249" i="8"/>
  <c r="H254" i="8"/>
  <c r="J256" i="8"/>
  <c r="L257" i="8"/>
  <c r="J278" i="8"/>
  <c r="H294" i="8"/>
  <c r="M306" i="8"/>
  <c r="H311" i="8"/>
  <c r="I322" i="8"/>
  <c r="O337" i="8"/>
  <c r="M381" i="8"/>
  <c r="M387" i="8"/>
  <c r="H389" i="8"/>
  <c r="H205" i="8"/>
  <c r="H206" i="8"/>
  <c r="Q208" i="8"/>
  <c r="H210" i="8"/>
  <c r="J213" i="8"/>
  <c r="K216" i="8"/>
  <c r="L217" i="8"/>
  <c r="M218" i="8"/>
  <c r="H225" i="8"/>
  <c r="L228" i="8"/>
  <c r="Q230" i="8"/>
  <c r="I233" i="8"/>
  <c r="L234" i="8"/>
  <c r="J241" i="8"/>
  <c r="H246" i="8"/>
  <c r="J248" i="8"/>
  <c r="L249" i="8"/>
  <c r="O252" i="8"/>
  <c r="I254" i="8"/>
  <c r="H261" i="8"/>
  <c r="L262" i="8"/>
  <c r="H267" i="8"/>
  <c r="L268" i="8"/>
  <c r="L275" i="8"/>
  <c r="Q276" i="8"/>
  <c r="Q285" i="8"/>
  <c r="Q288" i="8"/>
  <c r="I294" i="8"/>
  <c r="J319" i="8"/>
  <c r="J322" i="8"/>
  <c r="O375" i="8"/>
  <c r="I389" i="8"/>
  <c r="M390" i="8"/>
  <c r="I206" i="8"/>
  <c r="I207" i="8"/>
  <c r="H209" i="8"/>
  <c r="I210" i="8"/>
  <c r="J212" i="8"/>
  <c r="M215" i="8"/>
  <c r="L216" i="8"/>
  <c r="O221" i="8"/>
  <c r="Q222" i="8"/>
  <c r="Q223" i="8"/>
  <c r="I225" i="8"/>
  <c r="M228" i="8"/>
  <c r="J233" i="8"/>
  <c r="H238" i="8"/>
  <c r="O244" i="8"/>
  <c r="I246" i="8"/>
  <c r="K248" i="8"/>
  <c r="M249" i="8"/>
  <c r="L256" i="8"/>
  <c r="O257" i="8"/>
  <c r="Q258" i="8"/>
  <c r="Q264" i="8"/>
  <c r="Q269" i="8"/>
  <c r="M275" i="8"/>
  <c r="H277" i="8"/>
  <c r="L278" i="8"/>
  <c r="H280" i="8"/>
  <c r="L284" i="8"/>
  <c r="L287" i="8"/>
  <c r="O292" i="8"/>
  <c r="O295" i="8"/>
  <c r="H301" i="8"/>
  <c r="K319" i="8"/>
  <c r="Q375" i="8"/>
  <c r="K380" i="8"/>
  <c r="Q381" i="8"/>
  <c r="J389" i="8"/>
  <c r="O390" i="8"/>
  <c r="M203" i="8"/>
  <c r="J210" i="8"/>
  <c r="K212" i="8"/>
  <c r="L213" i="8"/>
  <c r="M216" i="8"/>
  <c r="J225" i="8"/>
  <c r="Q229" i="8"/>
  <c r="K233" i="8"/>
  <c r="O236" i="8"/>
  <c r="I238" i="8"/>
  <c r="L241" i="8"/>
  <c r="L248" i="8"/>
  <c r="O249" i="8"/>
  <c r="O251" i="8"/>
  <c r="H253" i="8"/>
  <c r="M256" i="8"/>
  <c r="J261" i="8"/>
  <c r="Q263" i="8"/>
  <c r="J267" i="8"/>
  <c r="H270" i="8"/>
  <c r="L274" i="8"/>
  <c r="I280" i="8"/>
  <c r="I283" i="8"/>
  <c r="M287" i="8"/>
  <c r="Q292" i="8"/>
  <c r="K297" i="8"/>
  <c r="L319" i="8"/>
  <c r="H321" i="8"/>
  <c r="M227" i="8"/>
  <c r="Q232" i="8"/>
  <c r="M239" i="8"/>
  <c r="Q244" i="8"/>
  <c r="M251" i="8"/>
  <c r="Q256" i="8"/>
  <c r="L272" i="8"/>
  <c r="H276" i="8"/>
  <c r="Q277" i="8"/>
  <c r="Q283" i="8"/>
  <c r="H286" i="8"/>
  <c r="I288" i="8"/>
  <c r="M290" i="8"/>
  <c r="M291" i="8"/>
  <c r="H295" i="8"/>
  <c r="I297" i="8"/>
  <c r="M299" i="8"/>
  <c r="M300" i="8"/>
  <c r="H304" i="8"/>
  <c r="K307" i="8"/>
  <c r="I312" i="8"/>
  <c r="K313" i="8"/>
  <c r="L320" i="8"/>
  <c r="O326" i="8"/>
  <c r="M336" i="8"/>
  <c r="H343" i="8"/>
  <c r="L355" i="8"/>
  <c r="H359" i="8"/>
  <c r="K371" i="8"/>
  <c r="Q376" i="8"/>
  <c r="D154" i="9"/>
  <c r="C143" i="9"/>
  <c r="I261" i="8"/>
  <c r="I267" i="8"/>
  <c r="M272" i="8"/>
  <c r="I276" i="8"/>
  <c r="I277" i="8"/>
  <c r="Q278" i="8"/>
  <c r="Q280" i="8"/>
  <c r="H283" i="8"/>
  <c r="Q284" i="8"/>
  <c r="I286" i="8"/>
  <c r="J288" i="8"/>
  <c r="O291" i="8"/>
  <c r="I295" i="8"/>
  <c r="J297" i="8"/>
  <c r="O300" i="8"/>
  <c r="I304" i="8"/>
  <c r="L307" i="8"/>
  <c r="O309" i="8"/>
  <c r="Q310" i="8"/>
  <c r="H322" i="8"/>
  <c r="H331" i="8"/>
  <c r="Q337" i="8"/>
  <c r="I343" i="8"/>
  <c r="O349" i="8"/>
  <c r="M363" i="8"/>
  <c r="Q364" i="8"/>
  <c r="H377" i="8"/>
  <c r="H383" i="8"/>
  <c r="H393" i="8"/>
  <c r="O288" i="8"/>
  <c r="I292" i="8"/>
  <c r="J294" i="8"/>
  <c r="O297" i="8"/>
  <c r="I301" i="8"/>
  <c r="J303" i="8"/>
  <c r="K311" i="8"/>
  <c r="I321" i="8"/>
  <c r="O323" i="8"/>
  <c r="L334" i="8"/>
  <c r="O340" i="8"/>
  <c r="M354" i="8"/>
  <c r="I361" i="8"/>
  <c r="L380" i="8"/>
  <c r="L386" i="8"/>
  <c r="C76" i="9"/>
  <c r="D87" i="9"/>
  <c r="D95" i="9"/>
  <c r="C84" i="9"/>
  <c r="D83" i="9"/>
  <c r="M209" i="8"/>
  <c r="Q214" i="8"/>
  <c r="M221" i="8"/>
  <c r="Q226" i="8"/>
  <c r="M233" i="8"/>
  <c r="Q238" i="8"/>
  <c r="M245" i="8"/>
  <c r="Q250" i="8"/>
  <c r="M257" i="8"/>
  <c r="I270" i="8"/>
  <c r="M278" i="8"/>
  <c r="L281" i="8"/>
  <c r="M284" i="8"/>
  <c r="L285" i="8"/>
  <c r="Q289" i="8"/>
  <c r="Q290" i="8"/>
  <c r="K294" i="8"/>
  <c r="Q298" i="8"/>
  <c r="Q299" i="8"/>
  <c r="K303" i="8"/>
  <c r="H308" i="8"/>
  <c r="L311" i="8"/>
  <c r="Q313" i="8"/>
  <c r="K318" i="8"/>
  <c r="O328" i="8"/>
  <c r="O359" i="8"/>
  <c r="J361" i="8"/>
  <c r="L373" i="8"/>
  <c r="M386" i="8"/>
  <c r="C83" i="9"/>
  <c r="I264" i="8"/>
  <c r="I271" i="8"/>
  <c r="Q271" i="8"/>
  <c r="M279" i="8"/>
  <c r="M281" i="8"/>
  <c r="L282" i="8"/>
  <c r="M285" i="8"/>
  <c r="H291" i="8"/>
  <c r="L293" i="8"/>
  <c r="L294" i="8"/>
  <c r="H300" i="8"/>
  <c r="L302" i="8"/>
  <c r="L303" i="8"/>
  <c r="M311" i="8"/>
  <c r="L318" i="8"/>
  <c r="Q319" i="8"/>
  <c r="K321" i="8"/>
  <c r="O322" i="8"/>
  <c r="H324" i="8"/>
  <c r="O334" i="8"/>
  <c r="Q343" i="8"/>
  <c r="K345" i="8"/>
  <c r="K361" i="8"/>
  <c r="M373" i="8"/>
  <c r="Q374" i="8"/>
  <c r="O393" i="8"/>
  <c r="C23" i="9"/>
  <c r="D34" i="9"/>
  <c r="C253" i="9"/>
  <c r="D264" i="9"/>
  <c r="C252" i="9"/>
  <c r="D322" i="9"/>
  <c r="C311" i="9"/>
  <c r="I219" i="8"/>
  <c r="I231" i="8"/>
  <c r="I243" i="8"/>
  <c r="I255" i="8"/>
  <c r="L269" i="8"/>
  <c r="Q272" i="8"/>
  <c r="M282" i="8"/>
  <c r="H289" i="8"/>
  <c r="I291" i="8"/>
  <c r="M293" i="8"/>
  <c r="M294" i="8"/>
  <c r="H298" i="8"/>
  <c r="I300" i="8"/>
  <c r="M302" i="8"/>
  <c r="M303" i="8"/>
  <c r="Q306" i="8"/>
  <c r="M318" i="8"/>
  <c r="I324" i="8"/>
  <c r="K325" i="8"/>
  <c r="Q331" i="8"/>
  <c r="K333" i="8"/>
  <c r="H341" i="8"/>
  <c r="L345" i="8"/>
  <c r="Q346" i="8"/>
  <c r="H352" i="8"/>
  <c r="Q377" i="8"/>
  <c r="Q383" i="8"/>
  <c r="C220" i="9"/>
  <c r="D231" i="9"/>
  <c r="D331" i="9"/>
  <c r="C320" i="9"/>
  <c r="D319" i="9"/>
  <c r="C319" i="9"/>
  <c r="M230" i="8"/>
  <c r="Q235" i="8"/>
  <c r="M242" i="8"/>
  <c r="Q247" i="8"/>
  <c r="M254" i="8"/>
  <c r="Q259" i="8"/>
  <c r="M263" i="8"/>
  <c r="I265" i="8"/>
  <c r="Q265" i="8"/>
  <c r="M269" i="8"/>
  <c r="H273" i="8"/>
  <c r="O276" i="8"/>
  <c r="O285" i="8"/>
  <c r="I289" i="8"/>
  <c r="J291" i="8"/>
  <c r="O294" i="8"/>
  <c r="I298" i="8"/>
  <c r="J300" i="8"/>
  <c r="H307" i="8"/>
  <c r="H313" i="8"/>
  <c r="L317" i="8"/>
  <c r="H329" i="8"/>
  <c r="L333" i="8"/>
  <c r="M345" i="8"/>
  <c r="I352" i="8"/>
  <c r="L364" i="8"/>
  <c r="H368" i="8"/>
  <c r="D28" i="9"/>
  <c r="C16" i="9"/>
  <c r="C17" i="9"/>
  <c r="M270" i="8"/>
  <c r="I273" i="8"/>
  <c r="Q274" i="8"/>
  <c r="O279" i="8"/>
  <c r="O282" i="8"/>
  <c r="Q286" i="8"/>
  <c r="Q287" i="8"/>
  <c r="K291" i="8"/>
  <c r="Q295" i="8"/>
  <c r="Q296" i="8"/>
  <c r="K300" i="8"/>
  <c r="O303" i="8"/>
  <c r="I307" i="8"/>
  <c r="M317" i="8"/>
  <c r="O321" i="8"/>
  <c r="H323" i="8"/>
  <c r="O350" i="8"/>
  <c r="J352" i="8"/>
  <c r="M364" i="8"/>
  <c r="I368" i="8"/>
  <c r="I378" i="8"/>
  <c r="D153" i="9"/>
  <c r="C142" i="9"/>
  <c r="C229" i="9"/>
  <c r="D240" i="9"/>
  <c r="C228" i="9"/>
  <c r="I204" i="8"/>
  <c r="I216" i="8"/>
  <c r="I228" i="8"/>
  <c r="I240" i="8"/>
  <c r="I252" i="8"/>
  <c r="Q260" i="8"/>
  <c r="M264" i="8"/>
  <c r="Q266" i="8"/>
  <c r="I274" i="8"/>
  <c r="Q275" i="8"/>
  <c r="H288" i="8"/>
  <c r="L290" i="8"/>
  <c r="L291" i="8"/>
  <c r="H297" i="8"/>
  <c r="L299" i="8"/>
  <c r="L300" i="8"/>
  <c r="Q303" i="8"/>
  <c r="J307" i="8"/>
  <c r="H312" i="8"/>
  <c r="L336" i="8"/>
  <c r="O338" i="8"/>
  <c r="K352" i="8"/>
  <c r="Q361" i="8"/>
  <c r="J371" i="8"/>
  <c r="J378" i="8"/>
  <c r="C141" i="9"/>
  <c r="D163" i="9"/>
  <c r="C152" i="9"/>
  <c r="D151" i="9"/>
  <c r="K306" i="8"/>
  <c r="O311" i="8"/>
  <c r="L315" i="8"/>
  <c r="H319" i="8"/>
  <c r="O320" i="8"/>
  <c r="M327" i="8"/>
  <c r="H334" i="8"/>
  <c r="K337" i="8"/>
  <c r="M339" i="8"/>
  <c r="H344" i="8"/>
  <c r="J346" i="8"/>
  <c r="L348" i="8"/>
  <c r="H353" i="8"/>
  <c r="J355" i="8"/>
  <c r="L357" i="8"/>
  <c r="H362" i="8"/>
  <c r="J364" i="8"/>
  <c r="M366" i="8"/>
  <c r="M367" i="8"/>
  <c r="O369" i="8"/>
  <c r="H371" i="8"/>
  <c r="L374" i="8"/>
  <c r="H384" i="8"/>
  <c r="I390" i="8"/>
  <c r="O396" i="8"/>
  <c r="D109" i="9"/>
  <c r="C98" i="9"/>
  <c r="C97" i="9"/>
  <c r="C325" i="9"/>
  <c r="D336" i="9"/>
  <c r="M315" i="8"/>
  <c r="L316" i="8"/>
  <c r="I319" i="8"/>
  <c r="H320" i="8"/>
  <c r="H332" i="8"/>
  <c r="I334" i="8"/>
  <c r="K336" i="8"/>
  <c r="L337" i="8"/>
  <c r="K346" i="8"/>
  <c r="M348" i="8"/>
  <c r="K355" i="8"/>
  <c r="M357" i="8"/>
  <c r="K364" i="8"/>
  <c r="Q368" i="8"/>
  <c r="Q369" i="8"/>
  <c r="I371" i="8"/>
  <c r="K373" i="8"/>
  <c r="H378" i="8"/>
  <c r="Q382" i="8"/>
  <c r="Q388" i="8"/>
  <c r="Q395" i="8"/>
  <c r="D101" i="9"/>
  <c r="C90" i="9"/>
  <c r="D178" i="9"/>
  <c r="C167" i="9"/>
  <c r="D187" i="9"/>
  <c r="C176" i="9"/>
  <c r="D175" i="9"/>
  <c r="C175" i="9"/>
  <c r="C244" i="9"/>
  <c r="D255" i="9"/>
  <c r="C324" i="9"/>
  <c r="K370" i="8"/>
  <c r="I377" i="8"/>
  <c r="M379" i="8"/>
  <c r="M380" i="8"/>
  <c r="K389" i="8"/>
  <c r="Q391" i="8"/>
  <c r="D19" i="9"/>
  <c r="C8" i="9"/>
  <c r="D316" i="9"/>
  <c r="C305" i="9"/>
  <c r="D304" i="9"/>
  <c r="O305" i="8"/>
  <c r="K312" i="8"/>
  <c r="O314" i="8"/>
  <c r="L321" i="8"/>
  <c r="H325" i="8"/>
  <c r="H326" i="8"/>
  <c r="H328" i="8"/>
  <c r="K331" i="8"/>
  <c r="M333" i="8"/>
  <c r="H340" i="8"/>
  <c r="L343" i="8"/>
  <c r="O347" i="8"/>
  <c r="H349" i="8"/>
  <c r="L352" i="8"/>
  <c r="O356" i="8"/>
  <c r="H358" i="8"/>
  <c r="L361" i="8"/>
  <c r="Q365" i="8"/>
  <c r="L370" i="8"/>
  <c r="H375" i="8"/>
  <c r="J377" i="8"/>
  <c r="I382" i="8"/>
  <c r="L383" i="8"/>
  <c r="C7" i="9"/>
  <c r="D130" i="9"/>
  <c r="C119" i="9"/>
  <c r="D139" i="9"/>
  <c r="C128" i="9"/>
  <c r="C205" i="9"/>
  <c r="D216" i="9"/>
  <c r="C304" i="9"/>
  <c r="C369" i="9"/>
  <c r="L312" i="8"/>
  <c r="H314" i="8"/>
  <c r="M321" i="8"/>
  <c r="L322" i="8"/>
  <c r="I325" i="8"/>
  <c r="I328" i="8"/>
  <c r="K330" i="8"/>
  <c r="L331" i="8"/>
  <c r="H338" i="8"/>
  <c r="I340" i="8"/>
  <c r="K342" i="8"/>
  <c r="I349" i="8"/>
  <c r="K351" i="8"/>
  <c r="I358" i="8"/>
  <c r="K360" i="8"/>
  <c r="M370" i="8"/>
  <c r="I375" i="8"/>
  <c r="K377" i="8"/>
  <c r="O380" i="8"/>
  <c r="J382" i="8"/>
  <c r="I388" i="8"/>
  <c r="Q390" i="8"/>
  <c r="D67" i="9"/>
  <c r="C56" i="9"/>
  <c r="D115" i="9"/>
  <c r="C104" i="9"/>
  <c r="C127" i="9"/>
  <c r="D148" i="9"/>
  <c r="C137" i="9"/>
  <c r="D136" i="9"/>
  <c r="C136" i="9"/>
  <c r="C204" i="9"/>
  <c r="D225" i="9"/>
  <c r="C214" i="9"/>
  <c r="C213" i="9"/>
  <c r="D293" i="9"/>
  <c r="C282" i="9"/>
  <c r="D382" i="9"/>
  <c r="C371" i="9"/>
  <c r="O302" i="8"/>
  <c r="K324" i="8"/>
  <c r="J325" i="8"/>
  <c r="J328" i="8"/>
  <c r="L330" i="8"/>
  <c r="O335" i="8"/>
  <c r="J340" i="8"/>
  <c r="L342" i="8"/>
  <c r="H347" i="8"/>
  <c r="J349" i="8"/>
  <c r="L351" i="8"/>
  <c r="H356" i="8"/>
  <c r="J358" i="8"/>
  <c r="L360" i="8"/>
  <c r="O363" i="8"/>
  <c r="H365" i="8"/>
  <c r="I367" i="8"/>
  <c r="O372" i="8"/>
  <c r="H374" i="8"/>
  <c r="L377" i="8"/>
  <c r="Q380" i="8"/>
  <c r="Q386" i="8"/>
  <c r="J388" i="8"/>
  <c r="C55" i="9"/>
  <c r="C103" i="9"/>
  <c r="D124" i="9"/>
  <c r="C113" i="9"/>
  <c r="D112" i="9"/>
  <c r="D127" i="9"/>
  <c r="C181" i="9"/>
  <c r="D192" i="9"/>
  <c r="D302" i="9"/>
  <c r="C291" i="9"/>
  <c r="C290" i="9"/>
  <c r="D364" i="9"/>
  <c r="C353" i="9"/>
  <c r="C370" i="9"/>
  <c r="H310" i="8"/>
  <c r="L313" i="8"/>
  <c r="H316" i="8"/>
  <c r="O317" i="8"/>
  <c r="L324" i="8"/>
  <c r="K328" i="8"/>
  <c r="M330" i="8"/>
  <c r="H337" i="8"/>
  <c r="K340" i="8"/>
  <c r="M342" i="8"/>
  <c r="K349" i="8"/>
  <c r="M351" i="8"/>
  <c r="K358" i="8"/>
  <c r="M360" i="8"/>
  <c r="O362" i="8"/>
  <c r="Q363" i="8"/>
  <c r="I365" i="8"/>
  <c r="J367" i="8"/>
  <c r="I374" i="8"/>
  <c r="L376" i="8"/>
  <c r="M377" i="8"/>
  <c r="H381" i="8"/>
  <c r="O384" i="8"/>
  <c r="I391" i="8"/>
  <c r="D55" i="9"/>
  <c r="D106" i="9"/>
  <c r="C95" i="9"/>
  <c r="D103" i="9"/>
  <c r="C112" i="9"/>
  <c r="D350" i="9"/>
  <c r="C339" i="9"/>
  <c r="C352" i="9"/>
  <c r="K309" i="8"/>
  <c r="I316" i="8"/>
  <c r="H317" i="8"/>
  <c r="M324" i="8"/>
  <c r="L325" i="8"/>
  <c r="K327" i="8"/>
  <c r="L328" i="8"/>
  <c r="H335" i="8"/>
  <c r="I337" i="8"/>
  <c r="K339" i="8"/>
  <c r="L340" i="8"/>
  <c r="O344" i="8"/>
  <c r="H346" i="8"/>
  <c r="L349" i="8"/>
  <c r="O353" i="8"/>
  <c r="H355" i="8"/>
  <c r="L358" i="8"/>
  <c r="Q362" i="8"/>
  <c r="K367" i="8"/>
  <c r="H372" i="8"/>
  <c r="J374" i="8"/>
  <c r="M376" i="8"/>
  <c r="I381" i="8"/>
  <c r="L388" i="8"/>
  <c r="D100" i="9"/>
  <c r="C89" i="9"/>
  <c r="D201" i="9"/>
  <c r="C190" i="9"/>
  <c r="C268" i="9"/>
  <c r="D279" i="9"/>
  <c r="L309" i="8"/>
  <c r="K315" i="8"/>
  <c r="L327" i="8"/>
  <c r="O332" i="8"/>
  <c r="J337" i="8"/>
  <c r="L339" i="8"/>
  <c r="I346" i="8"/>
  <c r="K348" i="8"/>
  <c r="I355" i="8"/>
  <c r="K357" i="8"/>
  <c r="I364" i="8"/>
  <c r="L367" i="8"/>
  <c r="K374" i="8"/>
  <c r="Q378" i="8"/>
  <c r="J381" i="8"/>
  <c r="H390" i="8"/>
  <c r="C39" i="9"/>
  <c r="D50" i="9"/>
  <c r="D177" i="9"/>
  <c r="C166" i="9"/>
  <c r="C340" i="9"/>
  <c r="D351" i="9"/>
  <c r="D365" i="9"/>
  <c r="C354" i="9"/>
  <c r="J386" i="8"/>
  <c r="I387" i="8"/>
  <c r="Q387" i="8"/>
  <c r="M394" i="8"/>
  <c r="C13" i="9"/>
  <c r="D25" i="9"/>
  <c r="C73" i="9"/>
  <c r="D105" i="9"/>
  <c r="C94" i="9"/>
  <c r="C133" i="9"/>
  <c r="D144" i="9"/>
  <c r="C172" i="9"/>
  <c r="D183" i="9"/>
  <c r="D230" i="9"/>
  <c r="C219" i="9"/>
  <c r="D245" i="9"/>
  <c r="C234" i="9"/>
  <c r="D292" i="9"/>
  <c r="C281" i="9"/>
  <c r="D307" i="9"/>
  <c r="C296" i="9"/>
  <c r="D341" i="9"/>
  <c r="C330" i="9"/>
  <c r="D370" i="9"/>
  <c r="C359" i="9"/>
  <c r="D375" i="9"/>
  <c r="J380" i="8"/>
  <c r="M385" i="8"/>
  <c r="M395" i="8"/>
  <c r="C6" i="9"/>
  <c r="D54" i="9"/>
  <c r="C43" i="9"/>
  <c r="C61" i="9"/>
  <c r="D60" i="9"/>
  <c r="D72" i="9"/>
  <c r="D86" i="9"/>
  <c r="C75" i="9"/>
  <c r="C93" i="9"/>
  <c r="D129" i="9"/>
  <c r="C118" i="9"/>
  <c r="C132" i="9"/>
  <c r="C157" i="9"/>
  <c r="D168" i="9"/>
  <c r="C196" i="9"/>
  <c r="D207" i="9"/>
  <c r="C218" i="9"/>
  <c r="D254" i="9"/>
  <c r="C243" i="9"/>
  <c r="D269" i="9"/>
  <c r="C258" i="9"/>
  <c r="D278" i="9"/>
  <c r="C267" i="9"/>
  <c r="C280" i="9"/>
  <c r="C295" i="9"/>
  <c r="D321" i="9"/>
  <c r="C310" i="9"/>
  <c r="C358" i="9"/>
  <c r="D388" i="9"/>
  <c r="C377" i="9"/>
  <c r="J368" i="8"/>
  <c r="I383" i="8"/>
  <c r="M388" i="8"/>
  <c r="J390" i="8"/>
  <c r="Q393" i="8"/>
  <c r="D22" i="9"/>
  <c r="D38" i="9"/>
  <c r="D62" i="9"/>
  <c r="C51" i="9"/>
  <c r="D75" i="9"/>
  <c r="D81" i="9"/>
  <c r="C70" i="9"/>
  <c r="D172" i="9"/>
  <c r="C161" i="9"/>
  <c r="D202" i="9"/>
  <c r="C191" i="9"/>
  <c r="D211" i="9"/>
  <c r="C200" i="9"/>
  <c r="D249" i="9"/>
  <c r="C238" i="9"/>
  <c r="D273" i="9"/>
  <c r="C262" i="9"/>
  <c r="C277" i="9"/>
  <c r="D288" i="9"/>
  <c r="D324" i="9"/>
  <c r="D345" i="9"/>
  <c r="C334" i="9"/>
  <c r="J365" i="8"/>
  <c r="J383" i="8"/>
  <c r="I384" i="8"/>
  <c r="Q384" i="8"/>
  <c r="I392" i="8"/>
  <c r="I393" i="8"/>
  <c r="Q394" i="8"/>
  <c r="D51" i="9"/>
  <c r="C50" i="9"/>
  <c r="D63" i="9"/>
  <c r="C69" i="9"/>
  <c r="C85" i="9"/>
  <c r="D96" i="9"/>
  <c r="D110" i="9"/>
  <c r="C99" i="9"/>
  <c r="D125" i="9"/>
  <c r="C114" i="9"/>
  <c r="C160" i="9"/>
  <c r="D180" i="9"/>
  <c r="D196" i="9"/>
  <c r="C185" i="9"/>
  <c r="C199" i="9"/>
  <c r="D219" i="9"/>
  <c r="D226" i="9"/>
  <c r="C215" i="9"/>
  <c r="D235" i="9"/>
  <c r="C224" i="9"/>
  <c r="C237" i="9"/>
  <c r="C261" i="9"/>
  <c r="C276" i="9"/>
  <c r="C292" i="9"/>
  <c r="D303" i="9"/>
  <c r="D317" i="9"/>
  <c r="C306" i="9"/>
  <c r="C333" i="9"/>
  <c r="C363" i="9"/>
  <c r="C381" i="9"/>
  <c r="J362" i="8"/>
  <c r="M382" i="8"/>
  <c r="M389" i="8"/>
  <c r="J392" i="8"/>
  <c r="J393" i="8"/>
  <c r="Q396" i="8"/>
  <c r="C11" i="9"/>
  <c r="C65" i="9"/>
  <c r="D82" i="9"/>
  <c r="C71" i="9"/>
  <c r="D134" i="9"/>
  <c r="C123" i="9"/>
  <c r="D149" i="9"/>
  <c r="C138" i="9"/>
  <c r="D160" i="9"/>
  <c r="D204" i="9"/>
  <c r="D199" i="9"/>
  <c r="D220" i="9"/>
  <c r="C209" i="9"/>
  <c r="D243" i="9"/>
  <c r="D250" i="9"/>
  <c r="C239" i="9"/>
  <c r="D259" i="9"/>
  <c r="C248" i="9"/>
  <c r="D274" i="9"/>
  <c r="C263" i="9"/>
  <c r="D283" i="9"/>
  <c r="C272" i="9"/>
  <c r="D339" i="9"/>
  <c r="D346" i="9"/>
  <c r="C335" i="9"/>
  <c r="D360" i="9"/>
  <c r="C349" i="9"/>
  <c r="D363" i="9"/>
  <c r="Q385" i="8"/>
  <c r="K392" i="8"/>
  <c r="I395" i="8"/>
  <c r="I396" i="8"/>
  <c r="G3" i="9"/>
  <c r="G4" i="9"/>
  <c r="D91" i="9"/>
  <c r="C80" i="9"/>
  <c r="C100" i="9"/>
  <c r="D111" i="9"/>
  <c r="D158" i="9"/>
  <c r="C147" i="9"/>
  <c r="D173" i="9"/>
  <c r="C162" i="9"/>
  <c r="D228" i="9"/>
  <c r="D244" i="9"/>
  <c r="C233" i="9"/>
  <c r="D267" i="9"/>
  <c r="D297" i="9"/>
  <c r="C286" i="9"/>
  <c r="D326" i="9"/>
  <c r="C315" i="9"/>
  <c r="D340" i="9"/>
  <c r="C329" i="9"/>
  <c r="C348" i="9"/>
  <c r="D376" i="9"/>
  <c r="C365" i="9"/>
  <c r="Q379" i="8"/>
  <c r="M383" i="8"/>
  <c r="M391" i="8"/>
  <c r="J395" i="8"/>
  <c r="J396" i="8"/>
  <c r="G2" i="9"/>
  <c r="C12" i="9"/>
  <c r="D58" i="9"/>
  <c r="C47" i="9"/>
  <c r="D64" i="9"/>
  <c r="C79" i="9"/>
  <c r="C124" i="9"/>
  <c r="D135" i="9"/>
  <c r="C146" i="9"/>
  <c r="D182" i="9"/>
  <c r="C171" i="9"/>
  <c r="D197" i="9"/>
  <c r="C186" i="9"/>
  <c r="D208" i="9"/>
  <c r="C232" i="9"/>
  <c r="D252" i="9"/>
  <c r="D247" i="9"/>
  <c r="D268" i="9"/>
  <c r="C257" i="9"/>
  <c r="D276" i="9"/>
  <c r="D271" i="9"/>
  <c r="C285" i="9"/>
  <c r="C301" i="9"/>
  <c r="D312" i="9"/>
  <c r="C314" i="9"/>
  <c r="C328" i="9"/>
  <c r="D355" i="9"/>
  <c r="C344" i="9"/>
  <c r="D369" i="9"/>
  <c r="C376" i="9"/>
  <c r="I386" i="8"/>
  <c r="M392" i="8"/>
  <c r="K395" i="8"/>
  <c r="D77" i="9"/>
  <c r="C66" i="9"/>
  <c r="C109" i="9"/>
  <c r="D120" i="9"/>
  <c r="C148" i="9"/>
  <c r="D159" i="9"/>
  <c r="D206" i="9"/>
  <c r="C195" i="9"/>
  <c r="D221" i="9"/>
  <c r="C210" i="9"/>
  <c r="D298" i="9"/>
  <c r="C287" i="9"/>
  <c r="C316" i="9"/>
  <c r="D327" i="9"/>
  <c r="D53" i="9"/>
  <c r="D57" i="9"/>
  <c r="D61" i="9"/>
  <c r="C351" i="9"/>
  <c r="D367" i="9"/>
  <c r="D379" i="9"/>
  <c r="C260" i="9"/>
  <c r="C362" i="9"/>
  <c r="C374" i="9"/>
  <c r="D73" i="9"/>
  <c r="D78" i="9"/>
  <c r="D97" i="9"/>
  <c r="D102" i="9"/>
  <c r="D121" i="9"/>
  <c r="D126" i="9"/>
  <c r="D145" i="9"/>
  <c r="D150" i="9"/>
  <c r="D169" i="9"/>
  <c r="D174" i="9"/>
  <c r="D193" i="9"/>
  <c r="D198" i="9"/>
  <c r="D217" i="9"/>
  <c r="D222" i="9"/>
  <c r="D241" i="9"/>
  <c r="D246" i="9"/>
  <c r="D265" i="9"/>
  <c r="D270" i="9"/>
  <c r="D289" i="9"/>
  <c r="D294" i="9"/>
  <c r="D313" i="9"/>
  <c r="D318" i="9"/>
  <c r="D337" i="9"/>
  <c r="D342" i="9"/>
  <c r="D361" i="9"/>
  <c r="D366" i="9"/>
  <c r="D371" i="9"/>
  <c r="D383" i="9"/>
  <c r="C9" i="9"/>
  <c r="D69" i="9"/>
  <c r="D74" i="9"/>
  <c r="D93" i="9"/>
  <c r="D98" i="9"/>
  <c r="D117" i="9"/>
  <c r="D122" i="9"/>
  <c r="D141" i="9"/>
  <c r="D146" i="9"/>
  <c r="D165" i="9"/>
  <c r="D170" i="9"/>
  <c r="D189" i="9"/>
  <c r="D194" i="9"/>
  <c r="D213" i="9"/>
  <c r="D218" i="9"/>
  <c r="D237" i="9"/>
  <c r="D242" i="9"/>
  <c r="D261" i="9"/>
  <c r="D266" i="9"/>
  <c r="D285" i="9"/>
  <c r="D290" i="9"/>
  <c r="D309" i="9"/>
  <c r="D314" i="9"/>
  <c r="D333" i="9"/>
  <c r="D338" i="9"/>
  <c r="D357" i="9"/>
  <c r="C366" i="9"/>
  <c r="C110" i="9"/>
  <c r="C115" i="9"/>
  <c r="C129" i="9"/>
  <c r="C134" i="9"/>
  <c r="C139" i="9"/>
  <c r="C153" i="9"/>
  <c r="C158" i="9"/>
  <c r="C163" i="9"/>
  <c r="C177" i="9"/>
  <c r="C182" i="9"/>
  <c r="C187" i="9"/>
  <c r="C201" i="9"/>
  <c r="C206" i="9"/>
  <c r="C211" i="9"/>
  <c r="C225" i="9"/>
  <c r="C230" i="9"/>
  <c r="C235" i="9"/>
  <c r="C249" i="9"/>
  <c r="C254" i="9"/>
  <c r="D65" i="9"/>
  <c r="D70" i="9"/>
  <c r="D89" i="9"/>
  <c r="D94" i="9"/>
  <c r="D113" i="9"/>
  <c r="D118" i="9"/>
  <c r="D137" i="9"/>
  <c r="D142" i="9"/>
  <c r="D161" i="9"/>
  <c r="D166" i="9"/>
  <c r="D185" i="9"/>
  <c r="D190" i="9"/>
  <c r="D209" i="9"/>
  <c r="D214" i="9"/>
  <c r="D233" i="9"/>
  <c r="D238" i="9"/>
  <c r="D257" i="9"/>
  <c r="D262" i="9"/>
  <c r="D281" i="9"/>
  <c r="D286" i="9"/>
  <c r="D305" i="9"/>
  <c r="D310" i="9"/>
  <c r="D329" i="9"/>
  <c r="D334" i="9"/>
  <c r="D353" i="9"/>
  <c r="D358" i="9"/>
  <c r="C361" i="9"/>
  <c r="C367" i="9"/>
  <c r="C373" i="9"/>
</calcChain>
</file>

<file path=xl/sharedStrings.xml><?xml version="1.0" encoding="utf-8"?>
<sst xmlns="http://schemas.openxmlformats.org/spreadsheetml/2006/main" count="1236" uniqueCount="582">
  <si>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</si>
  <si>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</si>
  <si>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</si>
  <si>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</si>
  <si>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</si>
  <si>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</si>
  <si>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</si>
  <si>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</si>
  <si>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</si>
  <si>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</si>
  <si>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</si>
  <si>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</si>
  <si>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</si>
  <si>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</si>
  <si>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</si>
  <si>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</si>
  <si>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</si>
  <si>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</si>
  <si>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</si>
  <si>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</si>
  <si>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</si>
  <si>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</si>
  <si>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</si>
  <si>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</si>
  <si>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</si>
  <si>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</si>
  <si>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</si>
  <si>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</si>
  <si>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</si>
  <si>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</si>
  <si>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</si>
  <si>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</si>
  <si>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</si>
  <si>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</si>
  <si>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</si>
  <si>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</si>
  <si>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</si>
  <si>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</si>
  <si>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</si>
  <si>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</si>
  <si>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</si>
  <si>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</si>
  <si>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</si>
  <si>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</si>
  <si>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</si>
  <si>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</si>
  <si>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</si>
  <si>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</si>
  <si>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</si>
  <si>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</si>
  <si>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</si>
  <si>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</si>
  <si>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</si>
  <si>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</si>
  <si>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</si>
  <si>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</si>
  <si>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</si>
  <si>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</si>
  <si>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</si>
  <si>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</si>
  <si>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</si>
  <si>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</si>
  <si>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</si>
  <si>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</si>
  <si>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</si>
  <si>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</si>
  <si>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</si>
  <si>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</si>
  <si>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</si>
  <si>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</si>
  <si>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</si>
  <si>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</si>
  <si>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</si>
  <si>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</si>
  <si>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</si>
  <si>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</si>
  <si>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</si>
  <si>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</si>
  <si>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</si>
  <si>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</si>
  <si>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</si>
  <si>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</si>
  <si>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</si>
  <si>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</si>
  <si>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</si>
  <si>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</si>
  <si>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</si>
  <si>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</si>
  <si>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</si>
  <si>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</si>
  <si>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</si>
  <si>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</si>
  <si>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</si>
  <si>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</si>
  <si>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</si>
  <si>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</si>
  <si>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</si>
  <si>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</si>
  <si>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</si>
  <si>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</si>
  <si>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</si>
  <si>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</si>
  <si>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</si>
  <si>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</si>
  <si>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</si>
  <si>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</si>
  <si>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</si>
  <si>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</si>
  <si>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</si>
  <si>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</si>
  <si>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</si>
  <si>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</si>
  <si>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</si>
  <si>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</si>
  <si>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</si>
  <si>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</si>
  <si>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</si>
  <si>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</si>
  <si>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</si>
  <si>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</si>
  <si>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</si>
  <si>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</si>
  <si>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</si>
  <si>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</si>
  <si>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</si>
  <si>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</si>
  <si>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</si>
  <si>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</si>
  <si>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</si>
  <si>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</si>
  <si>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</si>
  <si>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</si>
  <si>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</si>
  <si>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</si>
  <si>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</si>
  <si>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</si>
  <si>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</si>
  <si>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</si>
  <si>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</si>
  <si>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</si>
  <si>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</si>
  <si>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</si>
  <si>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</si>
  <si>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</si>
  <si>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</si>
  <si>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</si>
  <si>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</si>
  <si>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</si>
  <si>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</si>
  <si>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</si>
  <si>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</si>
  <si>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</si>
  <si>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</si>
  <si>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</si>
  <si>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</si>
  <si>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</si>
  <si>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</si>
  <si>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</si>
  <si>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</si>
  <si>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</si>
  <si>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</si>
  <si>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</si>
  <si>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</si>
  <si>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</si>
  <si>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</si>
  <si>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</si>
  <si>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</si>
  <si>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</si>
  <si>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</si>
  <si>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</si>
  <si>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</si>
  <si>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</si>
  <si>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</si>
  <si>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</si>
  <si>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</si>
  <si>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</si>
  <si>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</si>
  <si>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</si>
  <si>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</si>
  <si>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</si>
  <si>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</si>
  <si>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</si>
  <si>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</si>
  <si>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</si>
  <si>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</si>
  <si>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</si>
  <si>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</si>
  <si>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</si>
  <si>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</si>
  <si>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</si>
  <si>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</si>
  <si>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</si>
  <si>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</si>
  <si>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</si>
  <si>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</si>
  <si>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</si>
  <si>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</si>
  <si>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</si>
  <si>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</si>
  <si>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</si>
  <si>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</si>
  <si>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</si>
  <si>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</si>
  <si>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</si>
  <si>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</si>
  <si>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</si>
  <si>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</si>
  <si>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</si>
  <si>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</si>
  <si>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</si>
  <si>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</si>
  <si>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</si>
  <si>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</si>
  <si>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</si>
  <si>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</si>
  <si>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</si>
  <si>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</si>
  <si>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</si>
  <si>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</si>
  <si>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</si>
  <si>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</si>
  <si>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</si>
  <si>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</si>
  <si>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</si>
  <si>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</si>
  <si>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</si>
  <si>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</si>
  <si>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</si>
  <si>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</si>
  <si>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</si>
  <si>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</si>
  <si>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</si>
  <si>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</si>
  <si>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</si>
  <si>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</si>
  <si>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</si>
  <si>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</si>
  <si>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</si>
  <si>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</si>
  <si>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</si>
  <si>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</si>
  <si>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</si>
  <si>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</si>
  <si>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</si>
  <si>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</si>
  <si>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</si>
  <si>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</si>
  <si>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</si>
  <si>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</si>
  <si>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</si>
  <si>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</si>
  <si>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</si>
  <si>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</si>
  <si>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</si>
  <si>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</si>
  <si>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</si>
  <si>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</si>
  <si>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</si>
  <si>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</si>
  <si>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</si>
  <si>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</si>
  <si>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</si>
  <si>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</si>
  <si>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</si>
  <si>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</si>
  <si>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</si>
  <si>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</si>
  <si>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</si>
  <si>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</si>
  <si>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</si>
  <si>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</si>
  <si>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</si>
  <si>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</si>
  <si>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</si>
  <si>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</si>
  <si>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</si>
  <si>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</si>
  <si>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</si>
  <si>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</si>
  <si>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</si>
  <si>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</si>
  <si>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</si>
  <si>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</si>
  <si>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</si>
  <si>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</si>
  <si>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</si>
  <si>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</si>
  <si>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</si>
  <si>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</si>
  <si>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</si>
  <si>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</si>
  <si>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</si>
  <si>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</si>
  <si>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</si>
  <si>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</si>
  <si>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</si>
  <si>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</si>
  <si>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</si>
  <si>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</si>
  <si>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</si>
  <si>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</si>
  <si>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</si>
  <si>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</si>
  <si>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</si>
  <si>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</si>
  <si>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</si>
  <si>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</si>
  <si>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</si>
  <si>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</si>
  <si>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</si>
  <si>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</si>
  <si>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</si>
  <si>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</si>
  <si>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</si>
  <si>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</si>
  <si>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</si>
  <si>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</si>
  <si>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</si>
  <si>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</si>
  <si>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</si>
  <si>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</si>
  <si>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</si>
  <si>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</si>
  <si>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</si>
  <si>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</si>
  <si>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</si>
  <si>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</si>
  <si>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</si>
  <si>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</si>
  <si>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</si>
  <si>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</si>
  <si>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</si>
  <si>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</si>
  <si>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</si>
  <si>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</si>
  <si>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</si>
  <si>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</si>
  <si>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</si>
  <si>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</si>
  <si>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</si>
  <si>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</si>
  <si>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</si>
  <si>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</si>
  <si>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</si>
  <si>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</si>
  <si>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</si>
  <si>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</si>
  <si>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</si>
  <si>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</si>
  <si>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</si>
  <si>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</si>
  <si>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</si>
  <si>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</si>
  <si>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</si>
  <si>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</si>
  <si>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</si>
  <si>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</si>
  <si>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</si>
  <si>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</si>
  <si>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</si>
  <si>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</si>
  <si>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</si>
  <si>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</si>
  <si>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</si>
  <si>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</si>
  <si>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</si>
  <si>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</si>
  <si>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</si>
  <si>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</si>
  <si>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</si>
  <si>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</si>
  <si>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</si>
  <si>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</si>
  <si>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</si>
  <si>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</si>
  <si>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</si>
  <si>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</si>
  <si>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</si>
  <si>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</si>
  <si>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</si>
  <si>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</si>
  <si>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</si>
  <si>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</si>
  <si>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</si>
  <si>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</si>
  <si>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</si>
  <si>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</si>
  <si>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</si>
  <si>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</si>
  <si>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</si>
  <si>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</si>
  <si>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</si>
  <si>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</si>
  <si>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</si>
  <si>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</si>
  <si>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</si>
  <si>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</si>
  <si>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</si>
  <si>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</si>
  <si>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</si>
  <si>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</si>
  <si>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</si>
  <si>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</si>
  <si>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</si>
  <si>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</si>
  <si>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</si>
  <si>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</si>
  <si>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</si>
  <si>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</si>
  <si>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</si>
  <si>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</si>
  <si>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</si>
  <si>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</si>
  <si>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</si>
  <si>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</si>
  <si>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</si>
  <si>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</si>
  <si>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</si>
  <si>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</si>
  <si>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</si>
  <si>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</si>
  <si>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</si>
  <si>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</si>
  <si>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</si>
  <si>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</si>
  <si>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</si>
  <si>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</si>
  <si>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</si>
  <si>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</si>
  <si>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</si>
  <si>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</si>
  <si>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</si>
  <si>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</si>
  <si>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</si>
  <si>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</si>
  <si>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</si>
  <si>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</si>
  <si>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</si>
  <si>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</si>
  <si>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</si>
  <si>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</si>
  <si>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</si>
  <si>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</si>
  <si>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</si>
  <si>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</si>
  <si>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</si>
  <si>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</si>
  <si>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</si>
  <si>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</si>
  <si>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</si>
  <si>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</si>
  <si>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</si>
  <si>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</si>
  <si>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</si>
  <si>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</si>
  <si>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</si>
  <si>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</si>
  <si>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</si>
  <si>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</si>
  <si>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</si>
  <si>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</si>
  <si>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</si>
  <si>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</si>
  <si>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</si>
  <si>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</si>
  <si>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</si>
  <si>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</si>
  <si>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</si>
  <si>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</si>
  <si>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</si>
  <si>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</si>
  <si>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</si>
  <si>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</si>
  <si>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</si>
  <si>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</si>
  <si>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</si>
  <si>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</si>
  <si>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</si>
  <si>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</si>
  <si>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</si>
  <si>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</si>
  <si>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</si>
  <si>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</si>
  <si>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</si>
  <si>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</si>
  <si>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</si>
  <si>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</si>
  <si>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</si>
  <si>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</si>
  <si>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</si>
  <si>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</si>
  <si>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</si>
  <si>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</si>
  <si>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Sep-22</t>
  </si>
  <si>
    <t>%</t>
  </si>
  <si>
    <t>Mar-22</t>
  </si>
  <si>
    <t>Nov-22</t>
  </si>
  <si>
    <t>Azerbaijan</t>
  </si>
  <si>
    <t>Dec-22</t>
  </si>
  <si>
    <t>Bosnia and Herzegovina</t>
  </si>
  <si>
    <t>Jun-22</t>
  </si>
  <si>
    <t>Aug-22</t>
  </si>
  <si>
    <t>Oct-22</t>
  </si>
  <si>
    <t>Dec-20</t>
  </si>
  <si>
    <t>Dec-21</t>
  </si>
  <si>
    <t>Euro Area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</si>
  <si>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</si>
  <si>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</si>
  <si>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</si>
  <si>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</si>
  <si>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</si>
  <si>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</si>
  <si>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</si>
  <si>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Jun-21</t>
  </si>
  <si>
    <t>Palestine</t>
  </si>
  <si>
    <t>Serbia</t>
  </si>
  <si>
    <t>Slovakia</t>
  </si>
  <si>
    <t>Taiwan</t>
  </si>
  <si>
    <t>Tajikistan</t>
  </si>
  <si>
    <t>Trinidad And Tobago</t>
  </si>
  <si>
    <t>Jan-19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</si>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</sst>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4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0" xfId="2" applyFill="1"/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World'!$H$2:$H$397</c:f>
              <c:numCache>
                <c:formatCode>0.00</c:formatCode>
                <c:ptCount val="396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100.6578947369341</c:v>
                </c:pt>
                <c:pt idx="145">
                  <c:v>101.80921052636313</c:v>
                </c:pt>
                <c:pt idx="146">
                  <c:v>102.54934210510558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101.48026315830732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102.05592105261061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101.80921052636313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99.013157895010082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101.64473684192401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106.82565789476594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83.552631579115101</c:v>
                </c:pt>
                <c:pt idx="237">
                  <c:v>84.950657894791632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86.430921052276503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92.516447368299993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84.950657894791632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82.154605263438583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82.565789473302758</c:v>
                </c:pt>
                <c:pt idx="317">
                  <c:v>81.661184210943631</c:v>
                </c:pt>
                <c:pt idx="318">
                  <c:v>83.305921052867632</c:v>
                </c:pt>
                <c:pt idx="319">
                  <c:v>83.963815789801714</c:v>
                </c:pt>
                <c:pt idx="320">
                  <c:v>83.799342105362598</c:v>
                </c:pt>
                <c:pt idx="321">
                  <c:v>84.210526316049197</c:v>
                </c:pt>
                <c:pt idx="322">
                  <c:v>84.950657894791632</c:v>
                </c:pt>
                <c:pt idx="323">
                  <c:v>86.34868421046815</c:v>
                </c:pt>
                <c:pt idx="324">
                  <c:v>83.963815789801714</c:v>
                </c:pt>
                <c:pt idx="325">
                  <c:v>84.703947368544149</c:v>
                </c:pt>
                <c:pt idx="326">
                  <c:v>85.361842105478246</c:v>
                </c:pt>
                <c:pt idx="327">
                  <c:v>85.115131579230763</c:v>
                </c:pt>
                <c:pt idx="328">
                  <c:v>85.773026316164845</c:v>
                </c:pt>
                <c:pt idx="329">
                  <c:v>86.924342105593894</c:v>
                </c:pt>
                <c:pt idx="330">
                  <c:v>87.58223684252799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87.006578947402247</c:v>
                </c:pt>
                <c:pt idx="334">
                  <c:v>88.322368421270426</c:v>
                </c:pt>
                <c:pt idx="335">
                  <c:v>91.036184210815122</c:v>
                </c:pt>
                <c:pt idx="336">
                  <c:v>87.664473684336329</c:v>
                </c:pt>
                <c:pt idx="337">
                  <c:v>87.088815789210599</c:v>
                </c:pt>
                <c:pt idx="338">
                  <c:v>88.322368421270426</c:v>
                </c:pt>
                <c:pt idx="339">
                  <c:v>86.924342105593894</c:v>
                </c:pt>
                <c:pt idx="340">
                  <c:v>87.746710526144682</c:v>
                </c:pt>
                <c:pt idx="341">
                  <c:v>88.157894736831295</c:v>
                </c:pt>
                <c:pt idx="342">
                  <c:v>87.253289473649716</c:v>
                </c:pt>
                <c:pt idx="343">
                  <c:v>87.911184210583798</c:v>
                </c:pt>
                <c:pt idx="344">
                  <c:v>88.075657895022943</c:v>
                </c:pt>
                <c:pt idx="345">
                  <c:v>87.828947368775459</c:v>
                </c:pt>
                <c:pt idx="346">
                  <c:v>86.266447368659811</c:v>
                </c:pt>
                <c:pt idx="347">
                  <c:v>86.759868421154763</c:v>
                </c:pt>
                <c:pt idx="348">
                  <c:v>87.335526315458068</c:v>
                </c:pt>
                <c:pt idx="349">
                  <c:v>87.58223684252799</c:v>
                </c:pt>
                <c:pt idx="350">
                  <c:v>86.842105262963102</c:v>
                </c:pt>
                <c:pt idx="351">
                  <c:v>85.608552631725715</c:v>
                </c:pt>
                <c:pt idx="352">
                  <c:v>87.41776315808886</c:v>
                </c:pt>
                <c:pt idx="353">
                  <c:v>87.253289473649716</c:v>
                </c:pt>
                <c:pt idx="354">
                  <c:v>87.335526315458068</c:v>
                </c:pt>
                <c:pt idx="355">
                  <c:v>86.595394736715633</c:v>
                </c:pt>
                <c:pt idx="356">
                  <c:v>86.34868421046815</c:v>
                </c:pt>
                <c:pt idx="357">
                  <c:v>85.773026316164845</c:v>
                </c:pt>
                <c:pt idx="358">
                  <c:v>85.937499999781551</c:v>
                </c:pt>
                <c:pt idx="359">
                  <c:v>83.799342105362598</c:v>
                </c:pt>
                <c:pt idx="360">
                  <c:v>86.924342105593894</c:v>
                </c:pt>
                <c:pt idx="361">
                  <c:v>84.950657894791632</c:v>
                </c:pt>
                <c:pt idx="362">
                  <c:v>60.937500000398373</c:v>
                </c:pt>
                <c:pt idx="363">
                  <c:v>47.861842105169828</c:v>
                </c:pt>
                <c:pt idx="364">
                  <c:v>69.490131578896651</c:v>
                </c:pt>
                <c:pt idx="365">
                  <c:v>75.328947368672658</c:v>
                </c:pt>
                <c:pt idx="366">
                  <c:v>80.592105263322935</c:v>
                </c:pt>
                <c:pt idx="367">
                  <c:v>85.855263157973184</c:v>
                </c:pt>
                <c:pt idx="368">
                  <c:v>82.401315789686066</c:v>
                </c:pt>
                <c:pt idx="369">
                  <c:v>84.292763157857536</c:v>
                </c:pt>
                <c:pt idx="370">
                  <c:v>82.319078947055274</c:v>
                </c:pt>
                <c:pt idx="371">
                  <c:v>82.81250000037268</c:v>
                </c:pt>
                <c:pt idx="372">
                  <c:v>85.690789473534068</c:v>
                </c:pt>
                <c:pt idx="373">
                  <c:v>84.457236842296666</c:v>
                </c:pt>
                <c:pt idx="374">
                  <c:v>84.621710526735797</c:v>
                </c:pt>
                <c:pt idx="375">
                  <c:v>85.526315789094923</c:v>
                </c:pt>
                <c:pt idx="376">
                  <c:v>84.539473684105019</c:v>
                </c:pt>
                <c:pt idx="377">
                  <c:v>86.34868421046815</c:v>
                </c:pt>
                <c:pt idx="378">
                  <c:v>86.924342105593894</c:v>
                </c:pt>
                <c:pt idx="379">
                  <c:v>85.608552631725715</c:v>
                </c:pt>
                <c:pt idx="380">
                  <c:v>86.677631579346411</c:v>
                </c:pt>
                <c:pt idx="381">
                  <c:v>86.51315789490728</c:v>
                </c:pt>
                <c:pt idx="382">
                  <c:v>87.828947368775459</c:v>
                </c:pt>
                <c:pt idx="383">
                  <c:v>86.924342105593894</c:v>
                </c:pt>
                <c:pt idx="384">
                  <c:v>83.963815789801714</c:v>
                </c:pt>
                <c:pt idx="385">
                  <c:v>87.171052631841377</c:v>
                </c:pt>
                <c:pt idx="386">
                  <c:v>87.253289473649716</c:v>
                </c:pt>
                <c:pt idx="387">
                  <c:v>88.322368421270426</c:v>
                </c:pt>
                <c:pt idx="388">
                  <c:v>87.253289473649716</c:v>
                </c:pt>
                <c:pt idx="389">
                  <c:v>85.526315789094923</c:v>
                </c:pt>
                <c:pt idx="390">
                  <c:v>85.855263157973184</c:v>
                </c:pt>
                <c:pt idx="391">
                  <c:v>87.746710526144682</c:v>
                </c:pt>
                <c:pt idx="392">
                  <c:v>86.266447368659811</c:v>
                </c:pt>
                <c:pt idx="393">
                  <c:v>85.361842105478246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D-4CEC-AC74-69E00273B019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World'!$I$2:$I$397</c:f>
              <c:numCache>
                <c:formatCode>0.00</c:formatCode>
                <c:ptCount val="396"/>
                <c:pt idx="0">
                  <c:v>88.963700234192032</c:v>
                </c:pt>
                <c:pt idx="1">
                  <c:v>90.388368462138942</c:v>
                </c:pt>
                <c:pt idx="2">
                  <c:v>89.988290398126452</c:v>
                </c:pt>
                <c:pt idx="3">
                  <c:v>90.427400468384079</c:v>
                </c:pt>
                <c:pt idx="4">
                  <c:v>90.661592505854799</c:v>
                </c:pt>
                <c:pt idx="5">
                  <c:v>89.334504293520681</c:v>
                </c:pt>
                <c:pt idx="6">
                  <c:v>89.363778298204522</c:v>
                </c:pt>
                <c:pt idx="7">
                  <c:v>88.807572209211557</c:v>
                </c:pt>
                <c:pt idx="8">
                  <c:v>89.617486338797818</c:v>
                </c:pt>
                <c:pt idx="9">
                  <c:v>89.305230288836839</c:v>
                </c:pt>
                <c:pt idx="10">
                  <c:v>88.2903981264637</c:v>
                </c:pt>
                <c:pt idx="11">
                  <c:v>89.383294301327084</c:v>
                </c:pt>
                <c:pt idx="12">
                  <c:v>90.544496487119446</c:v>
                </c:pt>
                <c:pt idx="13">
                  <c:v>90.12490241998438</c:v>
                </c:pt>
                <c:pt idx="14">
                  <c:v>89.080796252927399</c:v>
                </c:pt>
                <c:pt idx="15">
                  <c:v>89.061280249804838</c:v>
                </c:pt>
                <c:pt idx="16">
                  <c:v>89.178376268540205</c:v>
                </c:pt>
                <c:pt idx="17">
                  <c:v>89.529664324746292</c:v>
                </c:pt>
                <c:pt idx="18">
                  <c:v>88.007416081186562</c:v>
                </c:pt>
                <c:pt idx="19">
                  <c:v>88.885636221701802</c:v>
                </c:pt>
                <c:pt idx="20">
                  <c:v>89.217408274785328</c:v>
                </c:pt>
                <c:pt idx="21">
                  <c:v>88.836846213895399</c:v>
                </c:pt>
                <c:pt idx="22">
                  <c:v>90.241998438719747</c:v>
                </c:pt>
                <c:pt idx="23">
                  <c:v>89.412568306010925</c:v>
                </c:pt>
                <c:pt idx="24">
                  <c:v>89.656518345042926</c:v>
                </c:pt>
                <c:pt idx="25">
                  <c:v>88.953942232630752</c:v>
                </c:pt>
                <c:pt idx="26">
                  <c:v>89.822404371584696</c:v>
                </c:pt>
                <c:pt idx="27">
                  <c:v>89.158860265417644</c:v>
                </c:pt>
                <c:pt idx="28">
                  <c:v>89.188134270101486</c:v>
                </c:pt>
                <c:pt idx="29">
                  <c:v>88.065964090554246</c:v>
                </c:pt>
                <c:pt idx="30">
                  <c:v>87.763466042154562</c:v>
                </c:pt>
                <c:pt idx="31">
                  <c:v>88.046448087431699</c:v>
                </c:pt>
                <c:pt idx="32">
                  <c:v>86.816939890710387</c:v>
                </c:pt>
                <c:pt idx="33">
                  <c:v>87.704918032786878</c:v>
                </c:pt>
                <c:pt idx="34">
                  <c:v>86.563231850117091</c:v>
                </c:pt>
                <c:pt idx="35">
                  <c:v>85.431303669008585</c:v>
                </c:pt>
                <c:pt idx="36">
                  <c:v>85.333723653395779</c:v>
                </c:pt>
                <c:pt idx="37">
                  <c:v>85.460577673692427</c:v>
                </c:pt>
                <c:pt idx="38">
                  <c:v>85.031225604996095</c:v>
                </c:pt>
                <c:pt idx="39">
                  <c:v>84.475019516003115</c:v>
                </c:pt>
                <c:pt idx="40">
                  <c:v>84.387197501951604</c:v>
                </c:pt>
                <c:pt idx="41">
                  <c:v>83.704137392661977</c:v>
                </c:pt>
                <c:pt idx="42">
                  <c:v>84.845823575331778</c:v>
                </c:pt>
                <c:pt idx="43">
                  <c:v>84.270101483216237</c:v>
                </c:pt>
                <c:pt idx="44">
                  <c:v>84.845823575331778</c:v>
                </c:pt>
                <c:pt idx="45">
                  <c:v>85.197111631537865</c:v>
                </c:pt>
                <c:pt idx="46">
                  <c:v>84.61163153786103</c:v>
                </c:pt>
                <c:pt idx="47">
                  <c:v>83.850507416081186</c:v>
                </c:pt>
                <c:pt idx="48">
                  <c:v>85.411787665886024</c:v>
                </c:pt>
                <c:pt idx="49">
                  <c:v>85.148321623731462</c:v>
                </c:pt>
                <c:pt idx="50">
                  <c:v>85.128805620608887</c:v>
                </c:pt>
                <c:pt idx="51">
                  <c:v>87.470725995316158</c:v>
                </c:pt>
                <c:pt idx="52">
                  <c:v>87.402419984387194</c:v>
                </c:pt>
                <c:pt idx="53">
                  <c:v>87.861046057767368</c:v>
                </c:pt>
                <c:pt idx="54">
                  <c:v>88.670960187353629</c:v>
                </c:pt>
                <c:pt idx="55">
                  <c:v>89.158860265417644</c:v>
                </c:pt>
                <c:pt idx="56">
                  <c:v>88.885636221701802</c:v>
                </c:pt>
                <c:pt idx="57">
                  <c:v>89.744340359094451</c:v>
                </c:pt>
                <c:pt idx="58">
                  <c:v>90.515222482435604</c:v>
                </c:pt>
                <c:pt idx="59">
                  <c:v>90.417642466822784</c:v>
                </c:pt>
                <c:pt idx="60">
                  <c:v>91.061670569867289</c:v>
                </c:pt>
                <c:pt idx="61">
                  <c:v>90.437158469945359</c:v>
                </c:pt>
                <c:pt idx="62">
                  <c:v>91.208040593286483</c:v>
                </c:pt>
                <c:pt idx="63">
                  <c:v>91.217798594847778</c:v>
                </c:pt>
                <c:pt idx="64">
                  <c:v>90.778688524590166</c:v>
                </c:pt>
                <c:pt idx="65">
                  <c:v>91.393442622950815</c:v>
                </c:pt>
                <c:pt idx="66">
                  <c:v>91.813036690085866</c:v>
                </c:pt>
                <c:pt idx="67">
                  <c:v>91.237314597970339</c:v>
                </c:pt>
                <c:pt idx="68">
                  <c:v>91.364168618266973</c:v>
                </c:pt>
                <c:pt idx="69">
                  <c:v>89.607728337236523</c:v>
                </c:pt>
                <c:pt idx="70">
                  <c:v>89.617486338797818</c:v>
                </c:pt>
                <c:pt idx="71">
                  <c:v>91.491022638563621</c:v>
                </c:pt>
                <c:pt idx="72">
                  <c:v>90.68110850897736</c:v>
                </c:pt>
                <c:pt idx="73">
                  <c:v>90.934816549570641</c:v>
                </c:pt>
                <c:pt idx="74">
                  <c:v>91.578844652615132</c:v>
                </c:pt>
                <c:pt idx="75">
                  <c:v>90.651834504293518</c:v>
                </c:pt>
                <c:pt idx="76">
                  <c:v>92.457064793130357</c:v>
                </c:pt>
                <c:pt idx="77">
                  <c:v>91.744730679156902</c:v>
                </c:pt>
                <c:pt idx="78">
                  <c:v>90.105386416861819</c:v>
                </c:pt>
                <c:pt idx="79">
                  <c:v>92.066744730679147</c:v>
                </c:pt>
                <c:pt idx="80">
                  <c:v>92.203356752537076</c:v>
                </c:pt>
                <c:pt idx="81">
                  <c:v>91.266588602654167</c:v>
                </c:pt>
                <c:pt idx="82">
                  <c:v>92.379000780640126</c:v>
                </c:pt>
                <c:pt idx="83">
                  <c:v>92.535128805620602</c:v>
                </c:pt>
                <c:pt idx="84">
                  <c:v>91.705698672911794</c:v>
                </c:pt>
                <c:pt idx="85">
                  <c:v>92.50585480093676</c:v>
                </c:pt>
                <c:pt idx="86">
                  <c:v>92.827868852459005</c:v>
                </c:pt>
                <c:pt idx="87">
                  <c:v>96.077283372365329</c:v>
                </c:pt>
                <c:pt idx="88">
                  <c:v>94.301327088212332</c:v>
                </c:pt>
                <c:pt idx="89">
                  <c:v>94.994145199063226</c:v>
                </c:pt>
                <c:pt idx="90">
                  <c:v>95.199063231850118</c:v>
                </c:pt>
                <c:pt idx="91">
                  <c:v>98.829039812646371</c:v>
                </c:pt>
                <c:pt idx="92">
                  <c:v>96.526151444184222</c:v>
                </c:pt>
                <c:pt idx="93">
                  <c:v>98.916861826697897</c:v>
                </c:pt>
                <c:pt idx="94">
                  <c:v>96.672521467603417</c:v>
                </c:pt>
                <c:pt idx="95">
                  <c:v>98.555815768930515</c:v>
                </c:pt>
                <c:pt idx="96">
                  <c:v>98.585089773614357</c:v>
                </c:pt>
                <c:pt idx="97">
                  <c:v>99.268149882903984</c:v>
                </c:pt>
                <c:pt idx="98">
                  <c:v>98.106947697111636</c:v>
                </c:pt>
                <c:pt idx="99">
                  <c:v>99.355971896955495</c:v>
                </c:pt>
                <c:pt idx="100">
                  <c:v>100.63427010148321</c:v>
                </c:pt>
                <c:pt idx="101">
                  <c:v>99.980483996877425</c:v>
                </c:pt>
                <c:pt idx="102">
                  <c:v>100.57572209211553</c:v>
                </c:pt>
                <c:pt idx="103">
                  <c:v>98.028883684621377</c:v>
                </c:pt>
                <c:pt idx="104">
                  <c:v>99.804839968774388</c:v>
                </c:pt>
                <c:pt idx="105">
                  <c:v>99.843871975019511</c:v>
                </c:pt>
                <c:pt idx="106">
                  <c:v>100.43911007025761</c:v>
                </c:pt>
                <c:pt idx="107">
                  <c:v>99.697501951600316</c:v>
                </c:pt>
                <c:pt idx="108">
                  <c:v>100</c:v>
                </c:pt>
                <c:pt idx="109">
                  <c:v>99.677985948477755</c:v>
                </c:pt>
                <c:pt idx="110">
                  <c:v>99.60967993754879</c:v>
                </c:pt>
                <c:pt idx="111">
                  <c:v>100.40983606557377</c:v>
                </c:pt>
                <c:pt idx="112">
                  <c:v>100.8391881342701</c:v>
                </c:pt>
                <c:pt idx="113">
                  <c:v>102.21506635441061</c:v>
                </c:pt>
                <c:pt idx="114">
                  <c:v>102.43950039032006</c:v>
                </c:pt>
                <c:pt idx="115">
                  <c:v>100.5464480874317</c:v>
                </c:pt>
                <c:pt idx="116">
                  <c:v>103.27868852459017</c:v>
                </c:pt>
                <c:pt idx="117">
                  <c:v>104.58626073380172</c:v>
                </c:pt>
                <c:pt idx="118">
                  <c:v>104.67408274785323</c:v>
                </c:pt>
                <c:pt idx="119">
                  <c:v>103.77634660421545</c:v>
                </c:pt>
                <c:pt idx="120">
                  <c:v>104.4984387197502</c:v>
                </c:pt>
                <c:pt idx="121">
                  <c:v>104.82045277127244</c:v>
                </c:pt>
                <c:pt idx="122">
                  <c:v>105.51327088212334</c:v>
                </c:pt>
                <c:pt idx="123">
                  <c:v>106.128024980484</c:v>
                </c:pt>
                <c:pt idx="124">
                  <c:v>107.43559718969554</c:v>
                </c:pt>
                <c:pt idx="125">
                  <c:v>106.04996096799375</c:v>
                </c:pt>
                <c:pt idx="126">
                  <c:v>107.28922716627635</c:v>
                </c:pt>
                <c:pt idx="127">
                  <c:v>106.33294301327088</c:v>
                </c:pt>
                <c:pt idx="128">
                  <c:v>106.62568306010928</c:v>
                </c:pt>
                <c:pt idx="129">
                  <c:v>107.78688524590163</c:v>
                </c:pt>
                <c:pt idx="130">
                  <c:v>107.59172521467603</c:v>
                </c:pt>
                <c:pt idx="131">
                  <c:v>108.55776736924278</c:v>
                </c:pt>
                <c:pt idx="132">
                  <c:v>108.09914129586261</c:v>
                </c:pt>
                <c:pt idx="133">
                  <c:v>108.80171740827478</c:v>
                </c:pt>
                <c:pt idx="134">
                  <c:v>109.2408274785324</c:v>
                </c:pt>
                <c:pt idx="135">
                  <c:v>107.45511319281812</c:v>
                </c:pt>
                <c:pt idx="136">
                  <c:v>108.29430132708821</c:v>
                </c:pt>
                <c:pt idx="137">
                  <c:v>108.32357533177205</c:v>
                </c:pt>
                <c:pt idx="138">
                  <c:v>106.82084309133489</c:v>
                </c:pt>
                <c:pt idx="139">
                  <c:v>109.45550351288055</c:v>
                </c:pt>
                <c:pt idx="140">
                  <c:v>107.83567525370805</c:v>
                </c:pt>
                <c:pt idx="141">
                  <c:v>107.10382513661202</c:v>
                </c:pt>
                <c:pt idx="142">
                  <c:v>105.90359094457455</c:v>
                </c:pt>
                <c:pt idx="143">
                  <c:v>106.55737704918033</c:v>
                </c:pt>
                <c:pt idx="144">
                  <c:v>106.55737704918033</c:v>
                </c:pt>
                <c:pt idx="145">
                  <c:v>106.95745511319281</c:v>
                </c:pt>
                <c:pt idx="146">
                  <c:v>107.45511319281812</c:v>
                </c:pt>
                <c:pt idx="147">
                  <c:v>108.11865729898516</c:v>
                </c:pt>
                <c:pt idx="148">
                  <c:v>107.17213114754098</c:v>
                </c:pt>
                <c:pt idx="149">
                  <c:v>107.01600312256049</c:v>
                </c:pt>
                <c:pt idx="150">
                  <c:v>105.92310694769711</c:v>
                </c:pt>
                <c:pt idx="151">
                  <c:v>107.89422326307572</c:v>
                </c:pt>
                <c:pt idx="152">
                  <c:v>106.54761904761904</c:v>
                </c:pt>
                <c:pt idx="153">
                  <c:v>105.71818891491023</c:v>
                </c:pt>
                <c:pt idx="154">
                  <c:v>106.72326307572209</c:v>
                </c:pt>
                <c:pt idx="155">
                  <c:v>104.1959406713505</c:v>
                </c:pt>
                <c:pt idx="156">
                  <c:v>106.34270101483216</c:v>
                </c:pt>
                <c:pt idx="157">
                  <c:v>107.31850117096019</c:v>
                </c:pt>
                <c:pt idx="158">
                  <c:v>106.47931303669009</c:v>
                </c:pt>
                <c:pt idx="159">
                  <c:v>106.52810304449649</c:v>
                </c:pt>
                <c:pt idx="160">
                  <c:v>104.0007806401249</c:v>
                </c:pt>
                <c:pt idx="161">
                  <c:v>103.71779859484778</c:v>
                </c:pt>
                <c:pt idx="162">
                  <c:v>105.5815768930523</c:v>
                </c:pt>
                <c:pt idx="163">
                  <c:v>105.12295081967213</c:v>
                </c:pt>
                <c:pt idx="164">
                  <c:v>104.7423887587822</c:v>
                </c:pt>
                <c:pt idx="165">
                  <c:v>107.28922716627635</c:v>
                </c:pt>
                <c:pt idx="166">
                  <c:v>105.20101483216237</c:v>
                </c:pt>
                <c:pt idx="167">
                  <c:v>105.8255269320843</c:v>
                </c:pt>
                <c:pt idx="168">
                  <c:v>106.49882903981265</c:v>
                </c:pt>
                <c:pt idx="169">
                  <c:v>107.58196721311475</c:v>
                </c:pt>
                <c:pt idx="170">
                  <c:v>107.24043715846994</c:v>
                </c:pt>
                <c:pt idx="171">
                  <c:v>107.25019516003121</c:v>
                </c:pt>
                <c:pt idx="172">
                  <c:v>106.67447306791568</c:v>
                </c:pt>
                <c:pt idx="173">
                  <c:v>107.68930523028884</c:v>
                </c:pt>
                <c:pt idx="174">
                  <c:v>108.11865729898516</c:v>
                </c:pt>
                <c:pt idx="175">
                  <c:v>104.36182669789227</c:v>
                </c:pt>
                <c:pt idx="176">
                  <c:v>107.97228727556596</c:v>
                </c:pt>
                <c:pt idx="177">
                  <c:v>108.77244340359094</c:v>
                </c:pt>
                <c:pt idx="178">
                  <c:v>106.95745511319281</c:v>
                </c:pt>
                <c:pt idx="179">
                  <c:v>107.22092115534738</c:v>
                </c:pt>
                <c:pt idx="180">
                  <c:v>108.94808743169399</c:v>
                </c:pt>
                <c:pt idx="181">
                  <c:v>107.70882123341138</c:v>
                </c:pt>
                <c:pt idx="182">
                  <c:v>105.35714285714285</c:v>
                </c:pt>
                <c:pt idx="183">
                  <c:v>108.08938329430131</c:v>
                </c:pt>
                <c:pt idx="184">
                  <c:v>106.91842310694769</c:v>
                </c:pt>
                <c:pt idx="185">
                  <c:v>106.86963309914128</c:v>
                </c:pt>
                <c:pt idx="186">
                  <c:v>106.53786104605777</c:v>
                </c:pt>
                <c:pt idx="187">
                  <c:v>105.93286494925839</c:v>
                </c:pt>
                <c:pt idx="188">
                  <c:v>108.5967993754879</c:v>
                </c:pt>
                <c:pt idx="189">
                  <c:v>105.42544886807183</c:v>
                </c:pt>
                <c:pt idx="190">
                  <c:v>109.63114754098359</c:v>
                </c:pt>
                <c:pt idx="191">
                  <c:v>108.33333333333333</c:v>
                </c:pt>
                <c:pt idx="192">
                  <c:v>107.62099921935987</c:v>
                </c:pt>
                <c:pt idx="193">
                  <c:v>106.89890710382512</c:v>
                </c:pt>
                <c:pt idx="194">
                  <c:v>108.86026541764247</c:v>
                </c:pt>
                <c:pt idx="195">
                  <c:v>108.3528493364559</c:v>
                </c:pt>
                <c:pt idx="196">
                  <c:v>110.08977361436376</c:v>
                </c:pt>
                <c:pt idx="197">
                  <c:v>109.87509758001561</c:v>
                </c:pt>
                <c:pt idx="198">
                  <c:v>108.40163934426229</c:v>
                </c:pt>
                <c:pt idx="199">
                  <c:v>107.63075722092115</c:v>
                </c:pt>
                <c:pt idx="200">
                  <c:v>109.32864949258392</c:v>
                </c:pt>
                <c:pt idx="201">
                  <c:v>108.41139734582356</c:v>
                </c:pt>
                <c:pt idx="202">
                  <c:v>107.79664324746291</c:v>
                </c:pt>
                <c:pt idx="203">
                  <c:v>109.63114754098359</c:v>
                </c:pt>
                <c:pt idx="204">
                  <c:v>108.34309133489461</c:v>
                </c:pt>
                <c:pt idx="205">
                  <c:v>109.34816549570648</c:v>
                </c:pt>
                <c:pt idx="206">
                  <c:v>110.17759562841529</c:v>
                </c:pt>
                <c:pt idx="207">
                  <c:v>108.3528493364559</c:v>
                </c:pt>
                <c:pt idx="208">
                  <c:v>110.94847775175644</c:v>
                </c:pt>
                <c:pt idx="209">
                  <c:v>110.52888368462138</c:v>
                </c:pt>
                <c:pt idx="210">
                  <c:v>110.68501170960188</c:v>
                </c:pt>
                <c:pt idx="211">
                  <c:v>111.34855581576892</c:v>
                </c:pt>
                <c:pt idx="212">
                  <c:v>108.77244340359094</c:v>
                </c:pt>
                <c:pt idx="213">
                  <c:v>111.24121779859485</c:v>
                </c:pt>
                <c:pt idx="214">
                  <c:v>109.30913348946135</c:v>
                </c:pt>
                <c:pt idx="215">
                  <c:v>109.4847775175644</c:v>
                </c:pt>
                <c:pt idx="216">
                  <c:v>110.46057767369243</c:v>
                </c:pt>
                <c:pt idx="217">
                  <c:v>111.4656518345043</c:v>
                </c:pt>
                <c:pt idx="218">
                  <c:v>110.22638563622169</c:v>
                </c:pt>
                <c:pt idx="219">
                  <c:v>112.50975800156127</c:v>
                </c:pt>
                <c:pt idx="220">
                  <c:v>107.25019516003121</c:v>
                </c:pt>
                <c:pt idx="221">
                  <c:v>106.93793911007026</c:v>
                </c:pt>
                <c:pt idx="222">
                  <c:v>107.74785323965652</c:v>
                </c:pt>
                <c:pt idx="223">
                  <c:v>106.30366900858704</c:v>
                </c:pt>
                <c:pt idx="224">
                  <c:v>105.81576893052302</c:v>
                </c:pt>
                <c:pt idx="225">
                  <c:v>103.89344262295081</c:v>
                </c:pt>
                <c:pt idx="226">
                  <c:v>98.682669789227162</c:v>
                </c:pt>
                <c:pt idx="227">
                  <c:v>97.306791569086641</c:v>
                </c:pt>
                <c:pt idx="228">
                  <c:v>93.745120999219353</c:v>
                </c:pt>
                <c:pt idx="229">
                  <c:v>92.427790788446515</c:v>
                </c:pt>
                <c:pt idx="230">
                  <c:v>90.729898516783763</c:v>
                </c:pt>
                <c:pt idx="231">
                  <c:v>90.700624512099921</c:v>
                </c:pt>
                <c:pt idx="232">
                  <c:v>91.793520686963305</c:v>
                </c:pt>
                <c:pt idx="233">
                  <c:v>92.964480874316934</c:v>
                </c:pt>
                <c:pt idx="234">
                  <c:v>92.622950819672127</c:v>
                </c:pt>
                <c:pt idx="235">
                  <c:v>94.135441061670562</c:v>
                </c:pt>
                <c:pt idx="236">
                  <c:v>94.623341139734578</c:v>
                </c:pt>
                <c:pt idx="237">
                  <c:v>93.998829039812648</c:v>
                </c:pt>
                <c:pt idx="238">
                  <c:v>94.906323185011715</c:v>
                </c:pt>
                <c:pt idx="239">
                  <c:v>94.584309133489469</c:v>
                </c:pt>
                <c:pt idx="240">
                  <c:v>95.560109289617486</c:v>
                </c:pt>
                <c:pt idx="241">
                  <c:v>94.945355191256823</c:v>
                </c:pt>
                <c:pt idx="242">
                  <c:v>96.828649492583921</c:v>
                </c:pt>
                <c:pt idx="243">
                  <c:v>96.448087431693992</c:v>
                </c:pt>
                <c:pt idx="244">
                  <c:v>97.20921155347385</c:v>
                </c:pt>
                <c:pt idx="245">
                  <c:v>96.828649492583921</c:v>
                </c:pt>
                <c:pt idx="246">
                  <c:v>97.521467603434814</c:v>
                </c:pt>
                <c:pt idx="247">
                  <c:v>96.409055425448855</c:v>
                </c:pt>
                <c:pt idx="248">
                  <c:v>97.667837626854023</c:v>
                </c:pt>
                <c:pt idx="249">
                  <c:v>97.482435597189692</c:v>
                </c:pt>
                <c:pt idx="250">
                  <c:v>98.770491803278688</c:v>
                </c:pt>
                <c:pt idx="251">
                  <c:v>100.02927400468384</c:v>
                </c:pt>
                <c:pt idx="252">
                  <c:v>101.2295081967213</c:v>
                </c:pt>
                <c:pt idx="253">
                  <c:v>101.57103825136612</c:v>
                </c:pt>
                <c:pt idx="254">
                  <c:v>100.30249804839968</c:v>
                </c:pt>
                <c:pt idx="255">
                  <c:v>98.604605776736918</c:v>
                </c:pt>
                <c:pt idx="256">
                  <c:v>101.83450429352068</c:v>
                </c:pt>
                <c:pt idx="257">
                  <c:v>99.072989851678372</c:v>
                </c:pt>
                <c:pt idx="258">
                  <c:v>100.12685402029663</c:v>
                </c:pt>
                <c:pt idx="259">
                  <c:v>99.316939890710387</c:v>
                </c:pt>
                <c:pt idx="260">
                  <c:v>98.604605776736918</c:v>
                </c:pt>
                <c:pt idx="261">
                  <c:v>98.80952380952381</c:v>
                </c:pt>
                <c:pt idx="262">
                  <c:v>100.7903981264637</c:v>
                </c:pt>
                <c:pt idx="263">
                  <c:v>98.79976580796253</c:v>
                </c:pt>
                <c:pt idx="264">
                  <c:v>98.428961748633881</c:v>
                </c:pt>
                <c:pt idx="265">
                  <c:v>99.326697892271667</c:v>
                </c:pt>
                <c:pt idx="266">
                  <c:v>98.214285714285722</c:v>
                </c:pt>
                <c:pt idx="267">
                  <c:v>98.536299765807968</c:v>
                </c:pt>
                <c:pt idx="268">
                  <c:v>97.238485558157691</c:v>
                </c:pt>
                <c:pt idx="269">
                  <c:v>96.438329430132697</c:v>
                </c:pt>
                <c:pt idx="270">
                  <c:v>97.092115534738483</c:v>
                </c:pt>
                <c:pt idx="271">
                  <c:v>99.258391881342689</c:v>
                </c:pt>
                <c:pt idx="272">
                  <c:v>97.033567525370799</c:v>
                </c:pt>
                <c:pt idx="273">
                  <c:v>95.599141295862609</c:v>
                </c:pt>
                <c:pt idx="274">
                  <c:v>95.589383294301314</c:v>
                </c:pt>
                <c:pt idx="275">
                  <c:v>96.448087431693992</c:v>
                </c:pt>
                <c:pt idx="276">
                  <c:v>96.311475409836063</c:v>
                </c:pt>
                <c:pt idx="277">
                  <c:v>97.228727556596411</c:v>
                </c:pt>
                <c:pt idx="278">
                  <c:v>97.492193598750973</c:v>
                </c:pt>
                <c:pt idx="279">
                  <c:v>98.946135831381739</c:v>
                </c:pt>
                <c:pt idx="280">
                  <c:v>98.672911787665882</c:v>
                </c:pt>
                <c:pt idx="281">
                  <c:v>97.45316159250585</c:v>
                </c:pt>
                <c:pt idx="282">
                  <c:v>96.711553473848554</c:v>
                </c:pt>
                <c:pt idx="283">
                  <c:v>95.999219359875084</c:v>
                </c:pt>
                <c:pt idx="284">
                  <c:v>96.65300546448087</c:v>
                </c:pt>
                <c:pt idx="285">
                  <c:v>96.526151444184222</c:v>
                </c:pt>
                <c:pt idx="286">
                  <c:v>98.272833723653392</c:v>
                </c:pt>
                <c:pt idx="287">
                  <c:v>97.05308352849336</c:v>
                </c:pt>
                <c:pt idx="288">
                  <c:v>95.638173302107731</c:v>
                </c:pt>
                <c:pt idx="289">
                  <c:v>96.965261514441849</c:v>
                </c:pt>
                <c:pt idx="290">
                  <c:v>96.457845433255258</c:v>
                </c:pt>
                <c:pt idx="291">
                  <c:v>96.692037470725992</c:v>
                </c:pt>
                <c:pt idx="292">
                  <c:v>94.857533177205298</c:v>
                </c:pt>
                <c:pt idx="293">
                  <c:v>96.711553473848554</c:v>
                </c:pt>
                <c:pt idx="294">
                  <c:v>97.706869633099132</c:v>
                </c:pt>
                <c:pt idx="295">
                  <c:v>95.940671350507401</c:v>
                </c:pt>
                <c:pt idx="296">
                  <c:v>96.750585480093676</c:v>
                </c:pt>
                <c:pt idx="297">
                  <c:v>95.22833723653396</c:v>
                </c:pt>
                <c:pt idx="298">
                  <c:v>94.437939110070261</c:v>
                </c:pt>
                <c:pt idx="299">
                  <c:v>97.238485558157691</c:v>
                </c:pt>
                <c:pt idx="300">
                  <c:v>97.082357533177202</c:v>
                </c:pt>
                <c:pt idx="301">
                  <c:v>97.599531615925045</c:v>
                </c:pt>
                <c:pt idx="302">
                  <c:v>97.521467603434814</c:v>
                </c:pt>
                <c:pt idx="303">
                  <c:v>96.857923497267763</c:v>
                </c:pt>
                <c:pt idx="304">
                  <c:v>97.862997658079621</c:v>
                </c:pt>
                <c:pt idx="305">
                  <c:v>97.784933645589376</c:v>
                </c:pt>
                <c:pt idx="306">
                  <c:v>96.789617486338798</c:v>
                </c:pt>
                <c:pt idx="307">
                  <c:v>97.667837626854023</c:v>
                </c:pt>
                <c:pt idx="308">
                  <c:v>98.711943793911004</c:v>
                </c:pt>
                <c:pt idx="309">
                  <c:v>98.838797814207652</c:v>
                </c:pt>
                <c:pt idx="310">
                  <c:v>96.955503512880554</c:v>
                </c:pt>
                <c:pt idx="311">
                  <c:v>97.287275565964094</c:v>
                </c:pt>
                <c:pt idx="312">
                  <c:v>99.004683840749408</c:v>
                </c:pt>
                <c:pt idx="313">
                  <c:v>98.389929742388759</c:v>
                </c:pt>
                <c:pt idx="314">
                  <c:v>97.638563622170182</c:v>
                </c:pt>
                <c:pt idx="315">
                  <c:v>98.692427790788443</c:v>
                </c:pt>
                <c:pt idx="316">
                  <c:v>97.199453551912569</c:v>
                </c:pt>
                <c:pt idx="317">
                  <c:v>96.906713505074165</c:v>
                </c:pt>
                <c:pt idx="318">
                  <c:v>96.740827478532395</c:v>
                </c:pt>
                <c:pt idx="319">
                  <c:v>98.614363778298198</c:v>
                </c:pt>
                <c:pt idx="320">
                  <c:v>97.472677595628411</c:v>
                </c:pt>
                <c:pt idx="321">
                  <c:v>97.179937548790008</c:v>
                </c:pt>
                <c:pt idx="322">
                  <c:v>99.795081967213108</c:v>
                </c:pt>
                <c:pt idx="323">
                  <c:v>98.321623731459795</c:v>
                </c:pt>
                <c:pt idx="324">
                  <c:v>98.663153786104601</c:v>
                </c:pt>
                <c:pt idx="325">
                  <c:v>97.667837626854023</c:v>
                </c:pt>
                <c:pt idx="326">
                  <c:v>98.955893832943005</c:v>
                </c:pt>
                <c:pt idx="327">
                  <c:v>98.604605776736918</c:v>
                </c:pt>
                <c:pt idx="328">
                  <c:v>100.7903981264637</c:v>
                </c:pt>
                <c:pt idx="329">
                  <c:v>99.560889929742387</c:v>
                </c:pt>
                <c:pt idx="330">
                  <c:v>100.09758001561279</c:v>
                </c:pt>
                <c:pt idx="331">
                  <c:v>100.38056206088993</c:v>
                </c:pt>
                <c:pt idx="332">
                  <c:v>101.0831381733021</c:v>
                </c:pt>
                <c:pt idx="333">
                  <c:v>101.61007025761123</c:v>
                </c:pt>
                <c:pt idx="334">
                  <c:v>101.94184231069477</c:v>
                </c:pt>
                <c:pt idx="335">
                  <c:v>103.1128024980484</c:v>
                </c:pt>
                <c:pt idx="336">
                  <c:v>99.326697892271667</c:v>
                </c:pt>
                <c:pt idx="337">
                  <c:v>100.78064012490242</c:v>
                </c:pt>
                <c:pt idx="338">
                  <c:v>101.76619828259173</c:v>
                </c:pt>
                <c:pt idx="339">
                  <c:v>100.76112412177986</c:v>
                </c:pt>
                <c:pt idx="340">
                  <c:v>99.717017954722863</c:v>
                </c:pt>
                <c:pt idx="341">
                  <c:v>101.41491022638564</c:v>
                </c:pt>
                <c:pt idx="342">
                  <c:v>101.19047619047619</c:v>
                </c:pt>
                <c:pt idx="343">
                  <c:v>101.50273224043715</c:v>
                </c:pt>
                <c:pt idx="344">
                  <c:v>100.41959406713504</c:v>
                </c:pt>
                <c:pt idx="345">
                  <c:v>101.48321623731459</c:v>
                </c:pt>
                <c:pt idx="346">
                  <c:v>100.3903200624512</c:v>
                </c:pt>
                <c:pt idx="347">
                  <c:v>101.75644028103044</c:v>
                </c:pt>
                <c:pt idx="348">
                  <c:v>102.05893832943013</c:v>
                </c:pt>
                <c:pt idx="349">
                  <c:v>102.14676034348166</c:v>
                </c:pt>
                <c:pt idx="350">
                  <c:v>101.95160031225605</c:v>
                </c:pt>
                <c:pt idx="351">
                  <c:v>102.27361436377829</c:v>
                </c:pt>
                <c:pt idx="352">
                  <c:v>103.66900858704136</c:v>
                </c:pt>
                <c:pt idx="353">
                  <c:v>101.15144418423107</c:v>
                </c:pt>
                <c:pt idx="354">
                  <c:v>101.59055425448868</c:v>
                </c:pt>
                <c:pt idx="355">
                  <c:v>100.43911007025761</c:v>
                </c:pt>
                <c:pt idx="356">
                  <c:v>101.36612021857923</c:v>
                </c:pt>
                <c:pt idx="357">
                  <c:v>101.18071818891491</c:v>
                </c:pt>
                <c:pt idx="358">
                  <c:v>100.75136612021858</c:v>
                </c:pt>
                <c:pt idx="359">
                  <c:v>98.780249804839968</c:v>
                </c:pt>
                <c:pt idx="360">
                  <c:v>98.829039812646371</c:v>
                </c:pt>
                <c:pt idx="361">
                  <c:v>100.96604215456674</c:v>
                </c:pt>
                <c:pt idx="362">
                  <c:v>83.684621389539416</c:v>
                </c:pt>
                <c:pt idx="363">
                  <c:v>66.510538641686182</c:v>
                </c:pt>
                <c:pt idx="364">
                  <c:v>79.37158469945355</c:v>
                </c:pt>
                <c:pt idx="365">
                  <c:v>89.207650273224047</c:v>
                </c:pt>
                <c:pt idx="366">
                  <c:v>92.613192818110846</c:v>
                </c:pt>
                <c:pt idx="367">
                  <c:v>92.993754879000775</c:v>
                </c:pt>
                <c:pt idx="368">
                  <c:v>94.681889149102261</c:v>
                </c:pt>
                <c:pt idx="369">
                  <c:v>97.160421545667432</c:v>
                </c:pt>
                <c:pt idx="370">
                  <c:v>96.057767369242768</c:v>
                </c:pt>
                <c:pt idx="371">
                  <c:v>95.550351288056206</c:v>
                </c:pt>
                <c:pt idx="372">
                  <c:v>98.272833723653392</c:v>
                </c:pt>
                <c:pt idx="373">
                  <c:v>94.008587041373929</c:v>
                </c:pt>
                <c:pt idx="374">
                  <c:v>95.6967213114754</c:v>
                </c:pt>
                <c:pt idx="375">
                  <c:v>95.85284933645589</c:v>
                </c:pt>
                <c:pt idx="376">
                  <c:v>95.657689305230292</c:v>
                </c:pt>
                <c:pt idx="377">
                  <c:v>95.472287275565961</c:v>
                </c:pt>
                <c:pt idx="378">
                  <c:v>96.106557377049171</c:v>
                </c:pt>
                <c:pt idx="379">
                  <c:v>95.969945355191243</c:v>
                </c:pt>
                <c:pt idx="380">
                  <c:v>94.89656518345042</c:v>
                </c:pt>
                <c:pt idx="381">
                  <c:v>96.565183450429345</c:v>
                </c:pt>
                <c:pt idx="382">
                  <c:v>95.569867291178767</c:v>
                </c:pt>
                <c:pt idx="383">
                  <c:v>95.491803278688522</c:v>
                </c:pt>
                <c:pt idx="384">
                  <c:v>97.170179547228727</c:v>
                </c:pt>
                <c:pt idx="385">
                  <c:v>95.843091334894609</c:v>
                </c:pt>
                <c:pt idx="386">
                  <c:v>95.423497267759558</c:v>
                </c:pt>
                <c:pt idx="387">
                  <c:v>95.101483216237312</c:v>
                </c:pt>
                <c:pt idx="388">
                  <c:v>95.247853239656507</c:v>
                </c:pt>
                <c:pt idx="389">
                  <c:v>96.467603434816539</c:v>
                </c:pt>
                <c:pt idx="390">
                  <c:v>94.82825917252147</c:v>
                </c:pt>
                <c:pt idx="391">
                  <c:v>97.218969555035116</c:v>
                </c:pt>
                <c:pt idx="392">
                  <c:v>96.379781420765013</c:v>
                </c:pt>
                <c:pt idx="393">
                  <c:v>93.920765027322403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8D-4CEC-AC74-69E00273B019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World'!$J$2:$J$408</c:f>
              <c:numCache>
                <c:formatCode>0.00</c:formatCode>
                <c:ptCount val="407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  <c:pt idx="393">
                  <c:v>128.32446808517534</c:v>
                </c:pt>
                <c:pt idx="394">
                  <c:v>128.98936170201094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8D-4CEC-AC74-69E00273B019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World'!$K$2:$K$397</c:f>
              <c:numCache>
                <c:formatCode>0.00</c:formatCode>
                <c:ptCount val="396"/>
                <c:pt idx="0">
                  <c:v>85.350110958770202</c:v>
                </c:pt>
                <c:pt idx="1">
                  <c:v>83.215164509742777</c:v>
                </c:pt>
                <c:pt idx="2">
                  <c:v>84.082559331068907</c:v>
                </c:pt>
                <c:pt idx="3">
                  <c:v>85.226009281877836</c:v>
                </c:pt>
                <c:pt idx="4">
                  <c:v>84.327006007171974</c:v>
                </c:pt>
                <c:pt idx="5">
                  <c:v>86.53065734847803</c:v>
                </c:pt>
                <c:pt idx="6">
                  <c:v>83.951889191257948</c:v>
                </c:pt>
                <c:pt idx="7">
                  <c:v>82.859618342135207</c:v>
                </c:pt>
                <c:pt idx="8">
                  <c:v>85.740226515291994</c:v>
                </c:pt>
                <c:pt idx="9">
                  <c:v>82.311504582620429</c:v>
                </c:pt>
                <c:pt idx="10">
                  <c:v>84.979708419449025</c:v>
                </c:pt>
                <c:pt idx="11">
                  <c:v>84.565028283333405</c:v>
                </c:pt>
                <c:pt idx="12">
                  <c:v>84.652053859619542</c:v>
                </c:pt>
                <c:pt idx="13">
                  <c:v>83.30739079009949</c:v>
                </c:pt>
                <c:pt idx="14">
                  <c:v>80.407650091929156</c:v>
                </c:pt>
                <c:pt idx="15">
                  <c:v>86.406084498461468</c:v>
                </c:pt>
                <c:pt idx="16">
                  <c:v>82.152114044743627</c:v>
                </c:pt>
                <c:pt idx="17">
                  <c:v>84.727281454292267</c:v>
                </c:pt>
                <c:pt idx="18">
                  <c:v>82.653171470367582</c:v>
                </c:pt>
                <c:pt idx="19">
                  <c:v>82.461396229060497</c:v>
                </c:pt>
                <c:pt idx="20">
                  <c:v>84.523998053944567</c:v>
                </c:pt>
                <c:pt idx="21">
                  <c:v>85.031281579677113</c:v>
                </c:pt>
                <c:pt idx="22">
                  <c:v>84.783016363972919</c:v>
                </c:pt>
                <c:pt idx="23">
                  <c:v>85.634533655290554</c:v>
                </c:pt>
                <c:pt idx="24">
                  <c:v>84.301824268304117</c:v>
                </c:pt>
                <c:pt idx="25">
                  <c:v>84.565573909030519</c:v>
                </c:pt>
                <c:pt idx="26">
                  <c:v>83.497895075358841</c:v>
                </c:pt>
                <c:pt idx="27">
                  <c:v>83.452246099079275</c:v>
                </c:pt>
                <c:pt idx="28">
                  <c:v>82.625492417571536</c:v>
                </c:pt>
                <c:pt idx="29">
                  <c:v>81.657565050303077</c:v>
                </c:pt>
                <c:pt idx="30">
                  <c:v>80.796151961020257</c:v>
                </c:pt>
                <c:pt idx="31">
                  <c:v>80.450403233132278</c:v>
                </c:pt>
                <c:pt idx="32">
                  <c:v>79.955872656347609</c:v>
                </c:pt>
                <c:pt idx="33">
                  <c:v>79.363281316266708</c:v>
                </c:pt>
                <c:pt idx="34">
                  <c:v>78.003956244830675</c:v>
                </c:pt>
                <c:pt idx="35">
                  <c:v>76.730857017478286</c:v>
                </c:pt>
                <c:pt idx="36">
                  <c:v>77.867009315991979</c:v>
                </c:pt>
                <c:pt idx="37">
                  <c:v>76.688589446567278</c:v>
                </c:pt>
                <c:pt idx="38">
                  <c:v>76.889783083325966</c:v>
                </c:pt>
                <c:pt idx="39">
                  <c:v>76.474715539887839</c:v>
                </c:pt>
                <c:pt idx="40">
                  <c:v>77.091822070792801</c:v>
                </c:pt>
                <c:pt idx="41">
                  <c:v>76.503457487633924</c:v>
                </c:pt>
                <c:pt idx="42">
                  <c:v>77.239758568135997</c:v>
                </c:pt>
                <c:pt idx="43">
                  <c:v>76.064720104079839</c:v>
                </c:pt>
                <c:pt idx="44">
                  <c:v>78.218675503908955</c:v>
                </c:pt>
                <c:pt idx="45">
                  <c:v>78.785906301612314</c:v>
                </c:pt>
                <c:pt idx="46">
                  <c:v>79.149407408741908</c:v>
                </c:pt>
                <c:pt idx="47">
                  <c:v>79.363281316266708</c:v>
                </c:pt>
                <c:pt idx="48">
                  <c:v>79.128273623286404</c:v>
                </c:pt>
                <c:pt idx="49">
                  <c:v>81.342248973268141</c:v>
                </c:pt>
                <c:pt idx="50">
                  <c:v>81.32534194473466</c:v>
                </c:pt>
                <c:pt idx="51">
                  <c:v>82.599286523640529</c:v>
                </c:pt>
                <c:pt idx="52">
                  <c:v>82.016839400510634</c:v>
                </c:pt>
                <c:pt idx="53">
                  <c:v>83.336432955696068</c:v>
                </c:pt>
                <c:pt idx="54">
                  <c:v>84.40833854628977</c:v>
                </c:pt>
                <c:pt idx="55">
                  <c:v>84.504708607324417</c:v>
                </c:pt>
                <c:pt idx="56">
                  <c:v>84.552048286710928</c:v>
                </c:pt>
                <c:pt idx="57">
                  <c:v>85.394863645198669</c:v>
                </c:pt>
                <c:pt idx="58">
                  <c:v>86.733054931179197</c:v>
                </c:pt>
                <c:pt idx="59">
                  <c:v>89.015503745157588</c:v>
                </c:pt>
                <c:pt idx="60">
                  <c:v>88.61311647248553</c:v>
                </c:pt>
                <c:pt idx="61">
                  <c:v>87.717043975427643</c:v>
                </c:pt>
                <c:pt idx="62">
                  <c:v>87.579251695035481</c:v>
                </c:pt>
                <c:pt idx="63">
                  <c:v>87.973185453863465</c:v>
                </c:pt>
                <c:pt idx="64">
                  <c:v>88.67567247729859</c:v>
                </c:pt>
                <c:pt idx="65">
                  <c:v>88.057720594840134</c:v>
                </c:pt>
                <c:pt idx="66">
                  <c:v>87.668013593779534</c:v>
                </c:pt>
                <c:pt idx="67">
                  <c:v>87.263090267292398</c:v>
                </c:pt>
                <c:pt idx="68">
                  <c:v>87.706899758476638</c:v>
                </c:pt>
                <c:pt idx="69">
                  <c:v>87.07373155059166</c:v>
                </c:pt>
                <c:pt idx="70">
                  <c:v>87.515850339514301</c:v>
                </c:pt>
                <c:pt idx="71">
                  <c:v>88.269058447704509</c:v>
                </c:pt>
                <c:pt idx="72">
                  <c:v>85.420224187576196</c:v>
                </c:pt>
                <c:pt idx="73">
                  <c:v>85.503913976999399</c:v>
                </c:pt>
                <c:pt idx="74">
                  <c:v>85.727086749921739</c:v>
                </c:pt>
                <c:pt idx="75">
                  <c:v>85.124351192889819</c:v>
                </c:pt>
                <c:pt idx="76">
                  <c:v>86.200483541250904</c:v>
                </c:pt>
                <c:pt idx="77">
                  <c:v>87.307893892018498</c:v>
                </c:pt>
                <c:pt idx="78">
                  <c:v>86.30108035920756</c:v>
                </c:pt>
                <c:pt idx="79">
                  <c:v>86.881836780075858</c:v>
                </c:pt>
                <c:pt idx="80">
                  <c:v>87.217441291012832</c:v>
                </c:pt>
                <c:pt idx="81">
                  <c:v>87.300285728882557</c:v>
                </c:pt>
                <c:pt idx="82">
                  <c:v>88.523509223033344</c:v>
                </c:pt>
                <c:pt idx="83">
                  <c:v>87.218286641720951</c:v>
                </c:pt>
                <c:pt idx="84">
                  <c:v>89.567518217434426</c:v>
                </c:pt>
                <c:pt idx="85">
                  <c:v>88.842206705436851</c:v>
                </c:pt>
                <c:pt idx="86">
                  <c:v>92.4070536121652</c:v>
                </c:pt>
                <c:pt idx="87">
                  <c:v>91.888853196955296</c:v>
                </c:pt>
                <c:pt idx="88">
                  <c:v>91.325849156173959</c:v>
                </c:pt>
                <c:pt idx="89">
                  <c:v>92.216004193202863</c:v>
                </c:pt>
                <c:pt idx="90">
                  <c:v>93.161107072754206</c:v>
                </c:pt>
                <c:pt idx="91">
                  <c:v>94.807006272633728</c:v>
                </c:pt>
                <c:pt idx="92">
                  <c:v>94.468020356328211</c:v>
                </c:pt>
                <c:pt idx="93">
                  <c:v>95.247434358449411</c:v>
                </c:pt>
                <c:pt idx="94">
                  <c:v>94.353052564498483</c:v>
                </c:pt>
                <c:pt idx="95">
                  <c:v>94.52634960421922</c:v>
                </c:pt>
                <c:pt idx="96">
                  <c:v>95.858623430170752</c:v>
                </c:pt>
                <c:pt idx="97">
                  <c:v>97.93311579665334</c:v>
                </c:pt>
                <c:pt idx="98">
                  <c:v>96.917003398444891</c:v>
                </c:pt>
                <c:pt idx="99">
                  <c:v>97.516357550108239</c:v>
                </c:pt>
                <c:pt idx="100">
                  <c:v>97.884930765713349</c:v>
                </c:pt>
                <c:pt idx="101">
                  <c:v>97.723468646050591</c:v>
                </c:pt>
                <c:pt idx="102">
                  <c:v>97.562006526387819</c:v>
                </c:pt>
                <c:pt idx="103">
                  <c:v>97.610191557327809</c:v>
                </c:pt>
                <c:pt idx="104">
                  <c:v>97.80969449013422</c:v>
                </c:pt>
                <c:pt idx="105">
                  <c:v>98.913723435533257</c:v>
                </c:pt>
                <c:pt idx="106">
                  <c:v>98.474140700425693</c:v>
                </c:pt>
                <c:pt idx="107">
                  <c:v>99.207905727112689</c:v>
                </c:pt>
                <c:pt idx="108">
                  <c:v>100</c:v>
                </c:pt>
                <c:pt idx="109">
                  <c:v>98.402285830215121</c:v>
                </c:pt>
                <c:pt idx="110">
                  <c:v>97.328689536514474</c:v>
                </c:pt>
                <c:pt idx="111">
                  <c:v>98.970361979471974</c:v>
                </c:pt>
                <c:pt idx="112">
                  <c:v>98.912032732426297</c:v>
                </c:pt>
                <c:pt idx="113">
                  <c:v>99.886722911277232</c:v>
                </c:pt>
                <c:pt idx="114">
                  <c:v>101.25196544274223</c:v>
                </c:pt>
                <c:pt idx="115">
                  <c:v>100.22232742221421</c:v>
                </c:pt>
                <c:pt idx="116">
                  <c:v>101.36186112609646</c:v>
                </c:pt>
                <c:pt idx="117">
                  <c:v>101.79721710343662</c:v>
                </c:pt>
                <c:pt idx="118">
                  <c:v>102.42869460905999</c:v>
                </c:pt>
                <c:pt idx="119">
                  <c:v>103.1311816324951</c:v>
                </c:pt>
                <c:pt idx="120">
                  <c:v>103.53948636519614</c:v>
                </c:pt>
                <c:pt idx="121">
                  <c:v>103.95539926018776</c:v>
                </c:pt>
                <c:pt idx="122">
                  <c:v>104.90811030202971</c:v>
                </c:pt>
                <c:pt idx="123">
                  <c:v>104.56236157414172</c:v>
                </c:pt>
                <c:pt idx="124">
                  <c:v>105.48463996513063</c:v>
                </c:pt>
                <c:pt idx="125">
                  <c:v>104.53784638331766</c:v>
                </c:pt>
                <c:pt idx="126">
                  <c:v>105.36882682174742</c:v>
                </c:pt>
                <c:pt idx="127">
                  <c:v>104.4101983198765</c:v>
                </c:pt>
                <c:pt idx="128">
                  <c:v>104.54883595182214</c:v>
                </c:pt>
                <c:pt idx="129">
                  <c:v>103.41268365330845</c:v>
                </c:pt>
                <c:pt idx="130">
                  <c:v>105.98086124417688</c:v>
                </c:pt>
                <c:pt idx="131">
                  <c:v>106.87608839052665</c:v>
                </c:pt>
                <c:pt idx="132">
                  <c:v>104.35609582975286</c:v>
                </c:pt>
                <c:pt idx="133">
                  <c:v>104.14729403070358</c:v>
                </c:pt>
                <c:pt idx="134">
                  <c:v>103.61810404614383</c:v>
                </c:pt>
                <c:pt idx="135">
                  <c:v>102.66539300430189</c:v>
                </c:pt>
                <c:pt idx="136">
                  <c:v>104.05092396966893</c:v>
                </c:pt>
                <c:pt idx="137">
                  <c:v>104.3704668036259</c:v>
                </c:pt>
                <c:pt idx="138">
                  <c:v>102.81502020390668</c:v>
                </c:pt>
                <c:pt idx="139">
                  <c:v>105.92675875405325</c:v>
                </c:pt>
                <c:pt idx="140">
                  <c:v>103.86832806455067</c:v>
                </c:pt>
                <c:pt idx="141">
                  <c:v>103.06101746539149</c:v>
                </c:pt>
                <c:pt idx="142">
                  <c:v>101.30944933823442</c:v>
                </c:pt>
                <c:pt idx="143">
                  <c:v>101.31198539289485</c:v>
                </c:pt>
                <c:pt idx="144">
                  <c:v>102.35514903574246</c:v>
                </c:pt>
                <c:pt idx="145">
                  <c:v>102.91561702270872</c:v>
                </c:pt>
                <c:pt idx="146">
                  <c:v>102.65524878735089</c:v>
                </c:pt>
                <c:pt idx="147">
                  <c:v>103.53864101364267</c:v>
                </c:pt>
                <c:pt idx="148">
                  <c:v>102.65017667887537</c:v>
                </c:pt>
                <c:pt idx="149">
                  <c:v>102.64848597576841</c:v>
                </c:pt>
                <c:pt idx="150">
                  <c:v>103.13033628094163</c:v>
                </c:pt>
                <c:pt idx="151">
                  <c:v>103.83705006214414</c:v>
                </c:pt>
                <c:pt idx="152">
                  <c:v>104.09403689128807</c:v>
                </c:pt>
                <c:pt idx="153">
                  <c:v>104.71452482840695</c:v>
                </c:pt>
                <c:pt idx="154">
                  <c:v>104.35778653201447</c:v>
                </c:pt>
                <c:pt idx="155">
                  <c:v>103.71024735025645</c:v>
                </c:pt>
                <c:pt idx="156">
                  <c:v>104.50572302935767</c:v>
                </c:pt>
                <c:pt idx="157">
                  <c:v>104.84724500032362</c:v>
                </c:pt>
                <c:pt idx="158">
                  <c:v>104.5200940032307</c:v>
                </c:pt>
                <c:pt idx="159">
                  <c:v>104.78807040087912</c:v>
                </c:pt>
                <c:pt idx="160">
                  <c:v>103.90890493235472</c:v>
                </c:pt>
                <c:pt idx="161">
                  <c:v>104.26648857945533</c:v>
                </c:pt>
                <c:pt idx="162">
                  <c:v>104.57250579109274</c:v>
                </c:pt>
                <c:pt idx="163">
                  <c:v>104.74073072233796</c:v>
                </c:pt>
                <c:pt idx="164">
                  <c:v>104.13714981375256</c:v>
                </c:pt>
                <c:pt idx="165">
                  <c:v>105.87434696619121</c:v>
                </c:pt>
                <c:pt idx="166">
                  <c:v>105.10169577565247</c:v>
                </c:pt>
                <c:pt idx="167">
                  <c:v>104.5648976279568</c:v>
                </c:pt>
                <c:pt idx="168">
                  <c:v>104.62491757895476</c:v>
                </c:pt>
                <c:pt idx="169">
                  <c:v>105.33247671086538</c:v>
                </c:pt>
                <c:pt idx="170">
                  <c:v>106.51005122873661</c:v>
                </c:pt>
                <c:pt idx="171">
                  <c:v>106.17951882627516</c:v>
                </c:pt>
                <c:pt idx="172">
                  <c:v>106.80338816876258</c:v>
                </c:pt>
                <c:pt idx="173">
                  <c:v>106.94878861144534</c:v>
                </c:pt>
                <c:pt idx="174">
                  <c:v>107.14575549128202</c:v>
                </c:pt>
                <c:pt idx="175">
                  <c:v>105.73401863198397</c:v>
                </c:pt>
                <c:pt idx="176">
                  <c:v>107.41288653737696</c:v>
                </c:pt>
                <c:pt idx="177">
                  <c:v>106.47961857788357</c:v>
                </c:pt>
                <c:pt idx="178">
                  <c:v>107.25226976926767</c:v>
                </c:pt>
                <c:pt idx="179">
                  <c:v>105.05435609626595</c:v>
                </c:pt>
                <c:pt idx="180">
                  <c:v>105.46350617967511</c:v>
                </c:pt>
                <c:pt idx="181">
                  <c:v>105.93436691634383</c:v>
                </c:pt>
                <c:pt idx="182">
                  <c:v>106.69095643074795</c:v>
                </c:pt>
                <c:pt idx="183">
                  <c:v>107.72228515438293</c:v>
                </c:pt>
                <c:pt idx="184">
                  <c:v>106.86256276736171</c:v>
                </c:pt>
                <c:pt idx="185">
                  <c:v>107.38414458963086</c:v>
                </c:pt>
                <c:pt idx="186">
                  <c:v>107.52109151846958</c:v>
                </c:pt>
                <c:pt idx="187">
                  <c:v>108.31318579135689</c:v>
                </c:pt>
                <c:pt idx="188">
                  <c:v>107.88121122023061</c:v>
                </c:pt>
                <c:pt idx="189">
                  <c:v>107.36301080417536</c:v>
                </c:pt>
                <c:pt idx="190">
                  <c:v>108.72740798408688</c:v>
                </c:pt>
                <c:pt idx="191">
                  <c:v>109.58966642492317</c:v>
                </c:pt>
                <c:pt idx="192">
                  <c:v>110.33019426234729</c:v>
                </c:pt>
                <c:pt idx="193">
                  <c:v>110.14337160030698</c:v>
                </c:pt>
                <c:pt idx="194">
                  <c:v>110.71821056030095</c:v>
                </c:pt>
                <c:pt idx="195">
                  <c:v>110.03178521384582</c:v>
                </c:pt>
                <c:pt idx="196">
                  <c:v>111.40125450223286</c:v>
                </c:pt>
                <c:pt idx="197">
                  <c:v>111.77405447475998</c:v>
                </c:pt>
                <c:pt idx="198">
                  <c:v>111.52383045635315</c:v>
                </c:pt>
                <c:pt idx="199">
                  <c:v>111.25923546491865</c:v>
                </c:pt>
                <c:pt idx="200">
                  <c:v>112.07415422636841</c:v>
                </c:pt>
                <c:pt idx="201">
                  <c:v>111.8839501581142</c:v>
                </c:pt>
                <c:pt idx="202">
                  <c:v>113.32358361445021</c:v>
                </c:pt>
                <c:pt idx="203">
                  <c:v>114.71080528207887</c:v>
                </c:pt>
                <c:pt idx="204">
                  <c:v>113.92716452303561</c:v>
                </c:pt>
                <c:pt idx="205">
                  <c:v>113.31851150597471</c:v>
                </c:pt>
                <c:pt idx="206">
                  <c:v>114.70826922826379</c:v>
                </c:pt>
                <c:pt idx="207">
                  <c:v>112.57460226233671</c:v>
                </c:pt>
                <c:pt idx="208">
                  <c:v>115.21209866960064</c:v>
                </c:pt>
                <c:pt idx="209">
                  <c:v>115.10220298624643</c:v>
                </c:pt>
                <c:pt idx="210">
                  <c:v>113.04039089052992</c:v>
                </c:pt>
                <c:pt idx="211">
                  <c:v>113.16803895397109</c:v>
                </c:pt>
                <c:pt idx="212">
                  <c:v>113.59663212057416</c:v>
                </c:pt>
                <c:pt idx="213">
                  <c:v>113.80966067654548</c:v>
                </c:pt>
                <c:pt idx="214">
                  <c:v>112.9626185611357</c:v>
                </c:pt>
                <c:pt idx="215">
                  <c:v>112.74451789668889</c:v>
                </c:pt>
                <c:pt idx="216">
                  <c:v>113.09449338149889</c:v>
                </c:pt>
                <c:pt idx="217">
                  <c:v>113.00319542893976</c:v>
                </c:pt>
                <c:pt idx="218">
                  <c:v>110.94222868477675</c:v>
                </c:pt>
                <c:pt idx="219">
                  <c:v>111.62358192360171</c:v>
                </c:pt>
                <c:pt idx="220">
                  <c:v>108.76629414878401</c:v>
                </c:pt>
                <c:pt idx="221">
                  <c:v>105.34008487400132</c:v>
                </c:pt>
                <c:pt idx="222">
                  <c:v>106.9166652583307</c:v>
                </c:pt>
                <c:pt idx="223">
                  <c:v>104.09910899976359</c:v>
                </c:pt>
                <c:pt idx="224">
                  <c:v>103.57921788144672</c:v>
                </c:pt>
                <c:pt idx="225">
                  <c:v>97.397163001356489</c:v>
                </c:pt>
                <c:pt idx="226">
                  <c:v>95.060611696409126</c:v>
                </c:pt>
                <c:pt idx="227">
                  <c:v>90.10854312205214</c:v>
                </c:pt>
                <c:pt idx="228">
                  <c:v>89.281789440544415</c:v>
                </c:pt>
                <c:pt idx="229">
                  <c:v>89.028184016769018</c:v>
                </c:pt>
                <c:pt idx="230">
                  <c:v>86.703467631879619</c:v>
                </c:pt>
                <c:pt idx="231">
                  <c:v>87.449067577779232</c:v>
                </c:pt>
                <c:pt idx="232">
                  <c:v>86.888599590812973</c:v>
                </c:pt>
                <c:pt idx="233">
                  <c:v>87.710281163845195</c:v>
                </c:pt>
                <c:pt idx="234">
                  <c:v>88.543797656935382</c:v>
                </c:pt>
                <c:pt idx="235">
                  <c:v>88.934350009549476</c:v>
                </c:pt>
                <c:pt idx="236">
                  <c:v>89.824505047423713</c:v>
                </c:pt>
                <c:pt idx="237">
                  <c:v>89.591188057550369</c:v>
                </c:pt>
                <c:pt idx="238">
                  <c:v>89.220078787284848</c:v>
                </c:pt>
                <c:pt idx="239">
                  <c:v>88.728084265160604</c:v>
                </c:pt>
                <c:pt idx="240">
                  <c:v>87.961350533805501</c:v>
                </c:pt>
                <c:pt idx="241">
                  <c:v>87.963886587620564</c:v>
                </c:pt>
                <c:pt idx="242">
                  <c:v>89.897205268342418</c:v>
                </c:pt>
                <c:pt idx="243">
                  <c:v>90.203222479979829</c:v>
                </c:pt>
                <c:pt idx="244">
                  <c:v>89.80168055886125</c:v>
                </c:pt>
                <c:pt idx="245">
                  <c:v>89.876916834440394</c:v>
                </c:pt>
                <c:pt idx="246">
                  <c:v>88.864185842445835</c:v>
                </c:pt>
                <c:pt idx="247">
                  <c:v>88.1033695711197</c:v>
                </c:pt>
                <c:pt idx="248">
                  <c:v>88.641858421076975</c:v>
                </c:pt>
                <c:pt idx="249">
                  <c:v>89.182883324849342</c:v>
                </c:pt>
                <c:pt idx="250">
                  <c:v>91.318240993038017</c:v>
                </c:pt>
                <c:pt idx="251">
                  <c:v>89.071296938388173</c:v>
                </c:pt>
                <c:pt idx="252">
                  <c:v>89.482983076457757</c:v>
                </c:pt>
                <c:pt idx="253">
                  <c:v>89.842257426665327</c:v>
                </c:pt>
                <c:pt idx="254">
                  <c:v>89.111873806192222</c:v>
                </c:pt>
                <c:pt idx="255">
                  <c:v>88.692579505832043</c:v>
                </c:pt>
                <c:pt idx="256">
                  <c:v>87.963886587620564</c:v>
                </c:pt>
                <c:pt idx="257">
                  <c:v>88.300336450111018</c:v>
                </c:pt>
                <c:pt idx="258">
                  <c:v>88.487159112151318</c:v>
                </c:pt>
                <c:pt idx="259">
                  <c:v>88.406005376543206</c:v>
                </c:pt>
                <c:pt idx="260">
                  <c:v>87.203070316294429</c:v>
                </c:pt>
                <c:pt idx="261">
                  <c:v>85.935888548971036</c:v>
                </c:pt>
                <c:pt idx="262">
                  <c:v>85.474326677699835</c:v>
                </c:pt>
                <c:pt idx="263">
                  <c:v>86.485366967432782</c:v>
                </c:pt>
                <c:pt idx="264">
                  <c:v>85.117588382152704</c:v>
                </c:pt>
                <c:pt idx="265">
                  <c:v>84.085414306964253</c:v>
                </c:pt>
                <c:pt idx="266">
                  <c:v>82.773428914914746</c:v>
                </c:pt>
                <c:pt idx="267">
                  <c:v>82.112364109991802</c:v>
                </c:pt>
                <c:pt idx="268">
                  <c:v>82.525740951168345</c:v>
                </c:pt>
                <c:pt idx="269">
                  <c:v>82.581534144398944</c:v>
                </c:pt>
                <c:pt idx="270">
                  <c:v>81.959355504173104</c:v>
                </c:pt>
                <c:pt idx="271">
                  <c:v>83.58243021633551</c:v>
                </c:pt>
                <c:pt idx="272">
                  <c:v>80.950005917547102</c:v>
                </c:pt>
                <c:pt idx="273">
                  <c:v>81.360001352509727</c:v>
                </c:pt>
                <c:pt idx="274">
                  <c:v>79.435981538030774</c:v>
                </c:pt>
                <c:pt idx="275">
                  <c:v>79.770740697414269</c:v>
                </c:pt>
                <c:pt idx="276">
                  <c:v>80.426733393016349</c:v>
                </c:pt>
                <c:pt idx="277">
                  <c:v>79.977851793356592</c:v>
                </c:pt>
                <c:pt idx="278">
                  <c:v>80.651596869045619</c:v>
                </c:pt>
                <c:pt idx="279">
                  <c:v>79.784266319733831</c:v>
                </c:pt>
                <c:pt idx="280">
                  <c:v>80.259353813324594</c:v>
                </c:pt>
                <c:pt idx="281">
                  <c:v>81.005799110777673</c:v>
                </c:pt>
                <c:pt idx="282">
                  <c:v>81.015097976175213</c:v>
                </c:pt>
                <c:pt idx="283">
                  <c:v>81.702368675029163</c:v>
                </c:pt>
                <c:pt idx="284">
                  <c:v>81.433546925827258</c:v>
                </c:pt>
                <c:pt idx="285">
                  <c:v>80.814749691815337</c:v>
                </c:pt>
                <c:pt idx="286">
                  <c:v>81.517236715250462</c:v>
                </c:pt>
                <c:pt idx="287">
                  <c:v>81.72519316274628</c:v>
                </c:pt>
                <c:pt idx="288">
                  <c:v>81.619524236314106</c:v>
                </c:pt>
                <c:pt idx="289">
                  <c:v>82.0963024330118</c:v>
                </c:pt>
                <c:pt idx="290">
                  <c:v>81.561194989268429</c:v>
                </c:pt>
                <c:pt idx="291">
                  <c:v>82.436133700870812</c:v>
                </c:pt>
                <c:pt idx="292">
                  <c:v>82.10644664996282</c:v>
                </c:pt>
                <c:pt idx="293">
                  <c:v>81.697296566553661</c:v>
                </c:pt>
                <c:pt idx="294">
                  <c:v>81.616988182499014</c:v>
                </c:pt>
                <c:pt idx="295">
                  <c:v>82.015994048957168</c:v>
                </c:pt>
                <c:pt idx="296">
                  <c:v>82.218878387977455</c:v>
                </c:pt>
                <c:pt idx="297">
                  <c:v>81.843542360789911</c:v>
                </c:pt>
                <c:pt idx="298">
                  <c:v>81.511319256066841</c:v>
                </c:pt>
                <c:pt idx="299">
                  <c:v>81.704059378136122</c:v>
                </c:pt>
                <c:pt idx="300">
                  <c:v>81.876511066303379</c:v>
                </c:pt>
                <c:pt idx="301">
                  <c:v>82.938272439946061</c:v>
                </c:pt>
                <c:pt idx="302">
                  <c:v>83.55199756548248</c:v>
                </c:pt>
                <c:pt idx="303">
                  <c:v>84.328030162235123</c:v>
                </c:pt>
                <c:pt idx="304">
                  <c:v>85.324699478095027</c:v>
                </c:pt>
                <c:pt idx="305">
                  <c:v>85.482780192389257</c:v>
                </c:pt>
                <c:pt idx="306">
                  <c:v>86.283327979965975</c:v>
                </c:pt>
                <c:pt idx="307">
                  <c:v>84.355926759273103</c:v>
                </c:pt>
                <c:pt idx="308">
                  <c:v>85.535191979405937</c:v>
                </c:pt>
                <c:pt idx="309">
                  <c:v>85.009383401060092</c:v>
                </c:pt>
                <c:pt idx="310">
                  <c:v>84.947672747800524</c:v>
                </c:pt>
                <c:pt idx="311">
                  <c:v>84.787901331244711</c:v>
                </c:pt>
                <c:pt idx="312">
                  <c:v>86.095659966372196</c:v>
                </c:pt>
                <c:pt idx="313">
                  <c:v>85.760900806988687</c:v>
                </c:pt>
                <c:pt idx="314">
                  <c:v>86.526789186790339</c:v>
                </c:pt>
                <c:pt idx="315">
                  <c:v>86.692478063375134</c:v>
                </c:pt>
                <c:pt idx="316">
                  <c:v>84.830168901310373</c:v>
                </c:pt>
                <c:pt idx="317">
                  <c:v>85.094763893590255</c:v>
                </c:pt>
                <c:pt idx="318">
                  <c:v>85.211422388526927</c:v>
                </c:pt>
                <c:pt idx="319">
                  <c:v>86.345038633225542</c:v>
                </c:pt>
                <c:pt idx="320">
                  <c:v>86.142154294205227</c:v>
                </c:pt>
                <c:pt idx="321">
                  <c:v>86.377161986340184</c:v>
                </c:pt>
                <c:pt idx="322">
                  <c:v>87.258863509525014</c:v>
                </c:pt>
                <c:pt idx="323">
                  <c:v>87.286760106562994</c:v>
                </c:pt>
                <c:pt idx="324">
                  <c:v>88.115204491177678</c:v>
                </c:pt>
                <c:pt idx="325">
                  <c:v>87.482881634000833</c:v>
                </c:pt>
                <c:pt idx="326">
                  <c:v>87.317192757416038</c:v>
                </c:pt>
                <c:pt idx="327">
                  <c:v>87.324800919706618</c:v>
                </c:pt>
                <c:pt idx="328">
                  <c:v>88.324851640935094</c:v>
                </c:pt>
                <c:pt idx="329">
                  <c:v>88.329923749410582</c:v>
                </c:pt>
                <c:pt idx="330">
                  <c:v>88.11182308496376</c:v>
                </c:pt>
                <c:pt idx="331">
                  <c:v>88.455881109744794</c:v>
                </c:pt>
                <c:pt idx="332">
                  <c:v>89.02987471903063</c:v>
                </c:pt>
                <c:pt idx="333">
                  <c:v>89.959761273155465</c:v>
                </c:pt>
                <c:pt idx="334">
                  <c:v>90.973337616703503</c:v>
                </c:pt>
                <c:pt idx="335">
                  <c:v>92.481444537036197</c:v>
                </c:pt>
                <c:pt idx="336">
                  <c:v>89.071296938388173</c:v>
                </c:pt>
                <c:pt idx="337">
                  <c:v>90.080646525014174</c:v>
                </c:pt>
                <c:pt idx="338">
                  <c:v>91.055336703865109</c:v>
                </c:pt>
                <c:pt idx="339">
                  <c:v>89.02057585363309</c:v>
                </c:pt>
                <c:pt idx="340">
                  <c:v>89.323211659056597</c:v>
                </c:pt>
                <c:pt idx="341">
                  <c:v>88.363737806477545</c:v>
                </c:pt>
                <c:pt idx="342">
                  <c:v>88.439819433610154</c:v>
                </c:pt>
                <c:pt idx="343">
                  <c:v>89.11440986085266</c:v>
                </c:pt>
                <c:pt idx="344">
                  <c:v>89.011276988235551</c:v>
                </c:pt>
                <c:pt idx="345">
                  <c:v>89.824505047423713</c:v>
                </c:pt>
                <c:pt idx="346">
                  <c:v>88.41953099970813</c:v>
                </c:pt>
                <c:pt idx="347">
                  <c:v>88.154936007428262</c:v>
                </c:pt>
                <c:pt idx="348">
                  <c:v>90.752700898441603</c:v>
                </c:pt>
                <c:pt idx="349">
                  <c:v>90.143202529827221</c:v>
                </c:pt>
                <c:pt idx="350">
                  <c:v>89.875226132178796</c:v>
                </c:pt>
                <c:pt idx="351">
                  <c:v>90.034152197181129</c:v>
                </c:pt>
                <c:pt idx="352">
                  <c:v>90.257324970103454</c:v>
                </c:pt>
                <c:pt idx="353">
                  <c:v>89.662197576207475</c:v>
                </c:pt>
                <c:pt idx="354">
                  <c:v>88.991833905887006</c:v>
                </c:pt>
                <c:pt idx="355">
                  <c:v>89.646981250780954</c:v>
                </c:pt>
                <c:pt idx="356">
                  <c:v>89.192182190246882</c:v>
                </c:pt>
                <c:pt idx="357">
                  <c:v>88.965628011955985</c:v>
                </c:pt>
                <c:pt idx="358">
                  <c:v>89.756031582581699</c:v>
                </c:pt>
                <c:pt idx="359">
                  <c:v>88.778805349915672</c:v>
                </c:pt>
                <c:pt idx="360">
                  <c:v>89.315603496766016</c:v>
                </c:pt>
                <c:pt idx="361">
                  <c:v>89.104265643901641</c:v>
                </c:pt>
                <c:pt idx="362">
                  <c:v>77.330211169141648</c:v>
                </c:pt>
                <c:pt idx="363">
                  <c:v>59.320844675721283</c:v>
                </c:pt>
                <c:pt idx="364">
                  <c:v>68.55461815496011</c:v>
                </c:pt>
                <c:pt idx="365">
                  <c:v>76.225336873034493</c:v>
                </c:pt>
                <c:pt idx="366">
                  <c:v>82.224795848006437</c:v>
                </c:pt>
                <c:pt idx="367">
                  <c:v>84.679696350152113</c:v>
                </c:pt>
                <c:pt idx="368">
                  <c:v>86.137082185729724</c:v>
                </c:pt>
                <c:pt idx="369">
                  <c:v>87.400037196131109</c:v>
                </c:pt>
                <c:pt idx="370">
                  <c:v>86.388151554844683</c:v>
                </c:pt>
                <c:pt idx="371">
                  <c:v>87.465974606312699</c:v>
                </c:pt>
                <c:pt idx="372">
                  <c:v>87.261399564185439</c:v>
                </c:pt>
                <c:pt idx="373">
                  <c:v>87.141359663880223</c:v>
                </c:pt>
                <c:pt idx="374">
                  <c:v>88.04926708099606</c:v>
                </c:pt>
                <c:pt idx="375">
                  <c:v>87.746631274727221</c:v>
                </c:pt>
                <c:pt idx="376">
                  <c:v>86.150607808049301</c:v>
                </c:pt>
                <c:pt idx="377">
                  <c:v>84.999239184109086</c:v>
                </c:pt>
                <c:pt idx="378">
                  <c:v>85.30863780111504</c:v>
                </c:pt>
                <c:pt idx="379">
                  <c:v>85.7067983160197</c:v>
                </c:pt>
                <c:pt idx="380">
                  <c:v>86.756724770449765</c:v>
                </c:pt>
                <c:pt idx="381">
                  <c:v>87.374676653753568</c:v>
                </c:pt>
                <c:pt idx="382">
                  <c:v>89.215006678809331</c:v>
                </c:pt>
                <c:pt idx="383">
                  <c:v>89.143997160152225</c:v>
                </c:pt>
                <c:pt idx="384">
                  <c:v>88.847278813912354</c:v>
                </c:pt>
                <c:pt idx="385">
                  <c:v>89.797453801939227</c:v>
                </c:pt>
                <c:pt idx="386">
                  <c:v>87.945288856825499</c:v>
                </c:pt>
                <c:pt idx="387">
                  <c:v>89.953843813126483</c:v>
                </c:pt>
                <c:pt idx="388">
                  <c:v>89.88198894291591</c:v>
                </c:pt>
                <c:pt idx="389">
                  <c:v>90.850761661737849</c:v>
                </c:pt>
                <c:pt idx="390">
                  <c:v>89.862545860567351</c:v>
                </c:pt>
                <c:pt idx="391">
                  <c:v>90.002874194774606</c:v>
                </c:pt>
                <c:pt idx="392">
                  <c:v>89.909040188400382</c:v>
                </c:pt>
                <c:pt idx="393">
                  <c:v>89.52355994426182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8D-4CEC-AC74-69E00273B019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World'!$L$2:$L$408</c:f>
              <c:numCache>
                <c:formatCode>0.00</c:formatCode>
                <c:ptCount val="407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105.92178770935487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113.07262569807307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117.0949720667969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118.65921787679409</c:v>
                </c:pt>
                <c:pt idx="341">
                  <c:v>118.43575419044979</c:v>
                </c:pt>
                <c:pt idx="342">
                  <c:v>117.0949720667969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117.65363128489248</c:v>
                </c:pt>
                <c:pt idx="353">
                  <c:v>116.75977653616305</c:v>
                </c:pt>
                <c:pt idx="354">
                  <c:v>116.42458100552916</c:v>
                </c:pt>
                <c:pt idx="355">
                  <c:v>116.53631284981873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83.798882681932554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109.9441340780787</c:v>
                </c:pt>
                <c:pt idx="367">
                  <c:v>109.60893854744484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117.20670391108646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117.43016759743077</c:v>
                </c:pt>
                <c:pt idx="375">
                  <c:v>118.54748603362194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119.21787709488967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113.96648044680254</c:v>
                </c:pt>
                <c:pt idx="382">
                  <c:v>116.08938547489529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116.20111731806745</c:v>
                </c:pt>
                <c:pt idx="387">
                  <c:v>115.97765363172314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116.42458100552916</c:v>
                </c:pt>
                <c:pt idx="391">
                  <c:v>118.43575419044979</c:v>
                </c:pt>
                <c:pt idx="392">
                  <c:v>119.32960893917922</c:v>
                </c:pt>
                <c:pt idx="393">
                  <c:v>117.0949720667969</c:v>
                </c:pt>
                <c:pt idx="394">
                  <c:v>118.32402234616023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8D-4CEC-AC74-69E00273B019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World'!$M$2:$M$397</c:f>
              <c:numCache>
                <c:formatCode>0.00</c:formatCode>
                <c:ptCount val="396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117.23756906067912</c:v>
                </c:pt>
                <c:pt idx="391">
                  <c:v>115.580110497753</c:v>
                </c:pt>
                <c:pt idx="392">
                  <c:v>115.91160221033823</c:v>
                </c:pt>
                <c:pt idx="393">
                  <c:v>115.91160221033823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8D-4CEC-AC74-69E00273B019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World'!$O$2:$O$408</c:f>
              <c:numCache>
                <c:formatCode>0.00</c:formatCode>
                <c:ptCount val="407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  <c:pt idx="393">
                  <c:v>119.81373791575956</c:v>
                </c:pt>
                <c:pt idx="394">
                  <c:v>119.55077025943822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8D-4CEC-AC74-69E00273B019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World'!$Q$2:$Q$397</c:f>
              <c:numCache>
                <c:formatCode>0.00</c:formatCode>
                <c:ptCount val="396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95.972440759890418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A8D-4CEC-AC74-69E00273B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World'!$A$2:$A$403</c:f>
              <c:numCache>
                <c:formatCode>mmm\-yy</c:formatCode>
                <c:ptCount val="40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World'!$L$2:$L$403</c:f>
              <c:numCache>
                <c:formatCode>0.00</c:formatCode>
                <c:ptCount val="402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105.92178770935487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113.07262569807307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117.0949720667969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118.65921787679409</c:v>
                </c:pt>
                <c:pt idx="341">
                  <c:v>118.43575419044979</c:v>
                </c:pt>
                <c:pt idx="342">
                  <c:v>117.0949720667969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117.65363128489248</c:v>
                </c:pt>
                <c:pt idx="353">
                  <c:v>116.75977653616305</c:v>
                </c:pt>
                <c:pt idx="354">
                  <c:v>116.42458100552916</c:v>
                </c:pt>
                <c:pt idx="355">
                  <c:v>116.53631284981873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83.798882681932554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109.9441340780787</c:v>
                </c:pt>
                <c:pt idx="367">
                  <c:v>109.60893854744484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117.20670391108646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117.43016759743077</c:v>
                </c:pt>
                <c:pt idx="375">
                  <c:v>118.54748603362194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119.21787709488967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113.96648044680254</c:v>
                </c:pt>
                <c:pt idx="382">
                  <c:v>116.08938547489529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116.20111731806745</c:v>
                </c:pt>
                <c:pt idx="387">
                  <c:v>115.97765363172314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116.42458100552916</c:v>
                </c:pt>
                <c:pt idx="391">
                  <c:v>118.43575419044979</c:v>
                </c:pt>
                <c:pt idx="392">
                  <c:v>119.32960893917922</c:v>
                </c:pt>
                <c:pt idx="393">
                  <c:v>117.0949720667969</c:v>
                </c:pt>
                <c:pt idx="394">
                  <c:v>118.32402234616023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F1-43A8-917E-4EE5267ADBF0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World'!$A$2:$A$403</c:f>
              <c:numCache>
                <c:formatCode>mmm\-yy</c:formatCode>
                <c:ptCount val="40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World'!$O$2:$O$403</c:f>
              <c:numCache>
                <c:formatCode>0.00</c:formatCode>
                <c:ptCount val="402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  <c:pt idx="393">
                  <c:v>119.81373791575956</c:v>
                </c:pt>
                <c:pt idx="394">
                  <c:v>119.55077025943822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F1-43A8-917E-4EE5267AD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World'!$A$2:$A$397</c:f>
              <c:numCache>
                <c:formatCode>mmm\-yy</c:formatCode>
                <c:ptCount val="39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World'!$J$2:$J$397</c:f>
              <c:numCache>
                <c:formatCode>0.00</c:formatCode>
                <c:ptCount val="396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  <c:pt idx="393">
                  <c:v>128.32446808517534</c:v>
                </c:pt>
                <c:pt idx="394">
                  <c:v>128.98936170201094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B3-4C41-8BFA-07836AD7B1A0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World'!$A$2:$A$397</c:f>
              <c:numCache>
                <c:formatCode>mmm\-yy</c:formatCode>
                <c:ptCount val="39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World'!$L$2:$L$397</c:f>
              <c:numCache>
                <c:formatCode>0.00</c:formatCode>
                <c:ptCount val="396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105.92178770935487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113.07262569807307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117.0949720667969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118.65921787679409</c:v>
                </c:pt>
                <c:pt idx="341">
                  <c:v>118.43575419044979</c:v>
                </c:pt>
                <c:pt idx="342">
                  <c:v>117.0949720667969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117.65363128489248</c:v>
                </c:pt>
                <c:pt idx="353">
                  <c:v>116.75977653616305</c:v>
                </c:pt>
                <c:pt idx="354">
                  <c:v>116.42458100552916</c:v>
                </c:pt>
                <c:pt idx="355">
                  <c:v>116.53631284981873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83.798882681932554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109.9441340780787</c:v>
                </c:pt>
                <c:pt idx="367">
                  <c:v>109.60893854744484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117.20670391108646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117.43016759743077</c:v>
                </c:pt>
                <c:pt idx="375">
                  <c:v>118.54748603362194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119.21787709488967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113.96648044680254</c:v>
                </c:pt>
                <c:pt idx="382">
                  <c:v>116.08938547489529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116.20111731806745</c:v>
                </c:pt>
                <c:pt idx="387">
                  <c:v>115.97765363172314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116.42458100552916</c:v>
                </c:pt>
                <c:pt idx="391">
                  <c:v>118.43575419044979</c:v>
                </c:pt>
                <c:pt idx="392">
                  <c:v>119.32960893917922</c:v>
                </c:pt>
                <c:pt idx="393">
                  <c:v>117.0949720667969</c:v>
                </c:pt>
                <c:pt idx="394">
                  <c:v>118.32402234616023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B3-4C41-8BFA-07836AD7B1A0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World'!$M$2:$M$397</c:f>
              <c:numCache>
                <c:formatCode>0.00</c:formatCode>
                <c:ptCount val="396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117.23756906067912</c:v>
                </c:pt>
                <c:pt idx="391">
                  <c:v>115.580110497753</c:v>
                </c:pt>
                <c:pt idx="392">
                  <c:v>115.91160221033823</c:v>
                </c:pt>
                <c:pt idx="393">
                  <c:v>115.91160221033823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B3-4C41-8BFA-07836AD7B1A0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World'!$O$2:$O$397</c:f>
              <c:numCache>
                <c:formatCode>0.00</c:formatCode>
                <c:ptCount val="396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  <c:pt idx="393">
                  <c:v>119.81373791575956</c:v>
                </c:pt>
                <c:pt idx="394">
                  <c:v>119.55077025943822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B3-4C41-8BFA-07836AD7B1A0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World'!$Q$2:$Q$397</c:f>
              <c:numCache>
                <c:formatCode>0.00</c:formatCode>
                <c:ptCount val="396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95.972440759890418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B3-4C41-8BFA-07836AD7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country'!$A$5:$A$393</c:f>
              <c:numCache>
                <c:formatCode>mmm\-yy</c:formatCode>
                <c:ptCount val="389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country'!$C$5:$C$393</c:f>
              <c:numCache>
                <c:formatCode>0.0%</c:formatCode>
                <c:ptCount val="389"/>
                <c:pt idx="1">
                  <c:v>-3.424785746154394E-3</c:v>
                </c:pt>
                <c:pt idx="2">
                  <c:v>-7.2700129422701536E-3</c:v>
                </c:pt>
                <c:pt idx="3">
                  <c:v>-5.6154263890811785E-3</c:v>
                </c:pt>
                <c:pt idx="4">
                  <c:v>2.6556271963590252E-3</c:v>
                </c:pt>
                <c:pt idx="5">
                  <c:v>9.998646838075189E-3</c:v>
                </c:pt>
                <c:pt idx="6">
                  <c:v>7.9765897984188355E-3</c:v>
                </c:pt>
                <c:pt idx="7">
                  <c:v>2.6680801331775386E-3</c:v>
                </c:pt>
                <c:pt idx="8">
                  <c:v>1.8106306044766534E-4</c:v>
                </c:pt>
                <c:pt idx="9">
                  <c:v>8.3629528102411501E-3</c:v>
                </c:pt>
                <c:pt idx="10">
                  <c:v>-1.0034383128839513E-3</c:v>
                </c:pt>
                <c:pt idx="11">
                  <c:v>-1.2868463939534349E-3</c:v>
                </c:pt>
                <c:pt idx="12">
                  <c:v>-4.3732036118965525E-3</c:v>
                </c:pt>
                <c:pt idx="13">
                  <c:v>-5.2186120751153923E-3</c:v>
                </c:pt>
                <c:pt idx="14">
                  <c:v>7.0124953012065732E-3</c:v>
                </c:pt>
                <c:pt idx="15">
                  <c:v>8.3135468565035519E-3</c:v>
                </c:pt>
                <c:pt idx="16">
                  <c:v>7.6219536483695003E-3</c:v>
                </c:pt>
                <c:pt idx="17">
                  <c:v>3.2264406505552595E-3</c:v>
                </c:pt>
                <c:pt idx="18">
                  <c:v>5.3890804875492495E-4</c:v>
                </c:pt>
                <c:pt idx="19">
                  <c:v>8.9511642612795494E-3</c:v>
                </c:pt>
                <c:pt idx="20">
                  <c:v>-5.5544335992377125E-3</c:v>
                </c:pt>
                <c:pt idx="21">
                  <c:v>3.1422134887691953E-3</c:v>
                </c:pt>
                <c:pt idx="22">
                  <c:v>6.8092973157431293E-3</c:v>
                </c:pt>
                <c:pt idx="23">
                  <c:v>4.033942476025466E-3</c:v>
                </c:pt>
                <c:pt idx="24">
                  <c:v>1.578839506544786E-3</c:v>
                </c:pt>
                <c:pt idx="25">
                  <c:v>3.994351796887145E-3</c:v>
                </c:pt>
                <c:pt idx="26">
                  <c:v>4.7349391298444161E-3</c:v>
                </c:pt>
                <c:pt idx="27">
                  <c:v>-9.6649533241608158E-4</c:v>
                </c:pt>
                <c:pt idx="28">
                  <c:v>2.8684540730944839E-3</c:v>
                </c:pt>
                <c:pt idx="29">
                  <c:v>-3.9997484781024726E-3</c:v>
                </c:pt>
                <c:pt idx="30">
                  <c:v>2.3882371171714983E-3</c:v>
                </c:pt>
                <c:pt idx="31">
                  <c:v>2.4117336195662838E-3</c:v>
                </c:pt>
                <c:pt idx="32">
                  <c:v>-9.3172365994750915E-4</c:v>
                </c:pt>
                <c:pt idx="33">
                  <c:v>5.1169882295149524E-3</c:v>
                </c:pt>
                <c:pt idx="34">
                  <c:v>7.4319147967207098E-3</c:v>
                </c:pt>
                <c:pt idx="35">
                  <c:v>4.756480336795715E-3</c:v>
                </c:pt>
                <c:pt idx="36">
                  <c:v>5.6475880871943813E-3</c:v>
                </c:pt>
                <c:pt idx="37">
                  <c:v>3.1872247132682871E-3</c:v>
                </c:pt>
                <c:pt idx="38">
                  <c:v>7.1432413795949432E-4</c:v>
                </c:pt>
                <c:pt idx="39">
                  <c:v>9.99489279359384E-3</c:v>
                </c:pt>
                <c:pt idx="40">
                  <c:v>5.9127503488234983E-3</c:v>
                </c:pt>
                <c:pt idx="41">
                  <c:v>4.6991624638935544E-3</c:v>
                </c:pt>
                <c:pt idx="42">
                  <c:v>6.5410347184075334E-3</c:v>
                </c:pt>
                <c:pt idx="43">
                  <c:v>1.2514498514618944E-3</c:v>
                </c:pt>
                <c:pt idx="44">
                  <c:v>6.6036352572965773E-3</c:v>
                </c:pt>
                <c:pt idx="45">
                  <c:v>3.1179154719218646E-3</c:v>
                </c:pt>
                <c:pt idx="46">
                  <c:v>8.0739073055045209E-3</c:v>
                </c:pt>
                <c:pt idx="47">
                  <c:v>6.7770504473865876E-3</c:v>
                </c:pt>
                <c:pt idx="48">
                  <c:v>9.7345107657060299E-3</c:v>
                </c:pt>
                <c:pt idx="49">
                  <c:v>2.0889039779543404E-3</c:v>
                </c:pt>
                <c:pt idx="50">
                  <c:v>-1.3439674711839937E-3</c:v>
                </c:pt>
                <c:pt idx="51">
                  <c:v>1.5532499761205596E-3</c:v>
                </c:pt>
                <c:pt idx="52">
                  <c:v>-1.6264236456348989E-3</c:v>
                </c:pt>
                <c:pt idx="53">
                  <c:v>4.6418772654345216E-3</c:v>
                </c:pt>
                <c:pt idx="54">
                  <c:v>3.3030979666571385E-3</c:v>
                </c:pt>
                <c:pt idx="55">
                  <c:v>-4.2324612981749611E-3</c:v>
                </c:pt>
                <c:pt idx="56">
                  <c:v>1.3150837246219299E-2</c:v>
                </c:pt>
                <c:pt idx="57">
                  <c:v>4.0091598568068633E-3</c:v>
                </c:pt>
                <c:pt idx="58">
                  <c:v>-1.5338202649820653E-3</c:v>
                </c:pt>
                <c:pt idx="59">
                  <c:v>2.4122234052663775E-3</c:v>
                </c:pt>
                <c:pt idx="60">
                  <c:v>3.491639268212604E-3</c:v>
                </c:pt>
                <c:pt idx="61">
                  <c:v>-5.4113249476382911E-3</c:v>
                </c:pt>
                <c:pt idx="62">
                  <c:v>1.4296102520168151E-2</c:v>
                </c:pt>
                <c:pt idx="63">
                  <c:v>-1.5205909887696556E-3</c:v>
                </c:pt>
                <c:pt idx="64">
                  <c:v>1.0049555545677307E-2</c:v>
                </c:pt>
                <c:pt idx="65">
                  <c:v>7.4783008251877213E-3</c:v>
                </c:pt>
                <c:pt idx="66">
                  <c:v>7.4681413519367698E-3</c:v>
                </c:pt>
                <c:pt idx="67">
                  <c:v>7.9436878817621461E-6</c:v>
                </c:pt>
                <c:pt idx="68">
                  <c:v>5.0389038893094203E-3</c:v>
                </c:pt>
                <c:pt idx="69">
                  <c:v>6.4587178207596053E-3</c:v>
                </c:pt>
                <c:pt idx="70">
                  <c:v>-1.3219341166037494E-4</c:v>
                </c:pt>
                <c:pt idx="71">
                  <c:v>8.8240953696590851E-3</c:v>
                </c:pt>
                <c:pt idx="72">
                  <c:v>6.3204579863866848E-3</c:v>
                </c:pt>
                <c:pt idx="73">
                  <c:v>1.8077656547635078E-3</c:v>
                </c:pt>
                <c:pt idx="74">
                  <c:v>1.1809072708336081E-2</c:v>
                </c:pt>
                <c:pt idx="75">
                  <c:v>6.2344171370142679E-3</c:v>
                </c:pt>
                <c:pt idx="76">
                  <c:v>8.3689308314458964E-4</c:v>
                </c:pt>
                <c:pt idx="77">
                  <c:v>5.559043206934209E-3</c:v>
                </c:pt>
                <c:pt idx="78">
                  <c:v>4.6703614140647899E-3</c:v>
                </c:pt>
                <c:pt idx="79">
                  <c:v>8.3645702359506999E-3</c:v>
                </c:pt>
                <c:pt idx="80">
                  <c:v>9.9889397515398239E-3</c:v>
                </c:pt>
                <c:pt idx="81">
                  <c:v>9.2959530907518982E-3</c:v>
                </c:pt>
                <c:pt idx="82">
                  <c:v>8.744465534243755E-3</c:v>
                </c:pt>
                <c:pt idx="83">
                  <c:v>7.9704910964866829E-3</c:v>
                </c:pt>
                <c:pt idx="84">
                  <c:v>4.5183803637857149E-3</c:v>
                </c:pt>
                <c:pt idx="85">
                  <c:v>4.4909109998399564E-3</c:v>
                </c:pt>
                <c:pt idx="86">
                  <c:v>1.6574448052195207E-3</c:v>
                </c:pt>
                <c:pt idx="87">
                  <c:v>4.1071650303951997E-4</c:v>
                </c:pt>
                <c:pt idx="88">
                  <c:v>3.6239428692587073E-3</c:v>
                </c:pt>
                <c:pt idx="89">
                  <c:v>6.2727299558214466E-3</c:v>
                </c:pt>
                <c:pt idx="90">
                  <c:v>-6.0098688364453121E-3</c:v>
                </c:pt>
                <c:pt idx="91">
                  <c:v>-4.0131248649854694E-3</c:v>
                </c:pt>
                <c:pt idx="92">
                  <c:v>2.0593779614195198E-2</c:v>
                </c:pt>
                <c:pt idx="93">
                  <c:v>-8.7771779195472703E-4</c:v>
                </c:pt>
                <c:pt idx="94">
                  <c:v>6.9211460553604129E-3</c:v>
                </c:pt>
                <c:pt idx="95">
                  <c:v>-8.551628399565864E-4</c:v>
                </c:pt>
                <c:pt idx="96">
                  <c:v>4.2725528735458665E-3</c:v>
                </c:pt>
                <c:pt idx="97">
                  <c:v>4.1567457242260063E-3</c:v>
                </c:pt>
                <c:pt idx="98">
                  <c:v>5.7283254817061154E-3</c:v>
                </c:pt>
                <c:pt idx="99">
                  <c:v>2.0938061500766973E-3</c:v>
                </c:pt>
                <c:pt idx="100">
                  <c:v>2.2755620562728818E-3</c:v>
                </c:pt>
                <c:pt idx="101">
                  <c:v>6.0932662647399244E-3</c:v>
                </c:pt>
                <c:pt idx="102">
                  <c:v>-5.7288402117841185E-4</c:v>
                </c:pt>
                <c:pt idx="103">
                  <c:v>5.789557859513318E-3</c:v>
                </c:pt>
                <c:pt idx="104">
                  <c:v>4.4674897727327309E-3</c:v>
                </c:pt>
                <c:pt idx="105">
                  <c:v>-4.2113054275226998E-3</c:v>
                </c:pt>
                <c:pt idx="106">
                  <c:v>1.2977272695427701E-2</c:v>
                </c:pt>
                <c:pt idx="107">
                  <c:v>5.2225380280186175E-3</c:v>
                </c:pt>
                <c:pt idx="108">
                  <c:v>7.864563299675241E-3</c:v>
                </c:pt>
                <c:pt idx="109">
                  <c:v>-5.9227491307116214E-4</c:v>
                </c:pt>
                <c:pt idx="110">
                  <c:v>3.6725343599987022E-3</c:v>
                </c:pt>
                <c:pt idx="111">
                  <c:v>3.7971958194450909E-3</c:v>
                </c:pt>
                <c:pt idx="112">
                  <c:v>6.2332226184270631E-3</c:v>
                </c:pt>
                <c:pt idx="113">
                  <c:v>2.95842699018436E-3</c:v>
                </c:pt>
                <c:pt idx="114">
                  <c:v>5.8822267281660821E-4</c:v>
                </c:pt>
                <c:pt idx="115">
                  <c:v>-1.8966538224920793E-3</c:v>
                </c:pt>
                <c:pt idx="116">
                  <c:v>-2.6870163401034181E-3</c:v>
                </c:pt>
                <c:pt idx="117">
                  <c:v>3.9303804307428327E-3</c:v>
                </c:pt>
                <c:pt idx="118">
                  <c:v>-3.4201172846706068E-3</c:v>
                </c:pt>
                <c:pt idx="119">
                  <c:v>3.6623677637883013E-5</c:v>
                </c:pt>
                <c:pt idx="120">
                  <c:v>-3.2970879847241561E-3</c:v>
                </c:pt>
                <c:pt idx="121">
                  <c:v>-5.435875044048499E-3</c:v>
                </c:pt>
                <c:pt idx="122">
                  <c:v>-6.7640692604521973E-3</c:v>
                </c:pt>
                <c:pt idx="123">
                  <c:v>-2.546825823325776E-3</c:v>
                </c:pt>
                <c:pt idx="124">
                  <c:v>-3.272823394524932E-3</c:v>
                </c:pt>
                <c:pt idx="125">
                  <c:v>-5.5206670110508563E-3</c:v>
                </c:pt>
                <c:pt idx="126">
                  <c:v>-5.6697095400453567E-3</c:v>
                </c:pt>
                <c:pt idx="127">
                  <c:v>-5.9401797914556964E-3</c:v>
                </c:pt>
                <c:pt idx="128">
                  <c:v>-1.2168528001069059E-3</c:v>
                </c:pt>
                <c:pt idx="129">
                  <c:v>-5.2936501933766398E-3</c:v>
                </c:pt>
                <c:pt idx="130">
                  <c:v>-3.0682450719240351E-3</c:v>
                </c:pt>
                <c:pt idx="131">
                  <c:v>-5.7914337831706242E-3</c:v>
                </c:pt>
                <c:pt idx="132">
                  <c:v>-3.4332578638471918E-4</c:v>
                </c:pt>
                <c:pt idx="133">
                  <c:v>6.9632640395331097E-3</c:v>
                </c:pt>
                <c:pt idx="134">
                  <c:v>-1.0164299945917849E-4</c:v>
                </c:pt>
                <c:pt idx="135">
                  <c:v>7.6070579009886565E-3</c:v>
                </c:pt>
                <c:pt idx="136">
                  <c:v>4.8111360009749204E-3</c:v>
                </c:pt>
                <c:pt idx="137">
                  <c:v>4.3307091048661759E-3</c:v>
                </c:pt>
                <c:pt idx="138">
                  <c:v>8.1908669682324593E-3</c:v>
                </c:pt>
                <c:pt idx="139">
                  <c:v>-2.2916448159406735E-4</c:v>
                </c:pt>
                <c:pt idx="140">
                  <c:v>-1.2882436994809527E-3</c:v>
                </c:pt>
                <c:pt idx="141">
                  <c:v>1.0736338444509864E-3</c:v>
                </c:pt>
                <c:pt idx="142">
                  <c:v>-2.6034978531266242E-3</c:v>
                </c:pt>
                <c:pt idx="143">
                  <c:v>5.4637139246341577E-3</c:v>
                </c:pt>
                <c:pt idx="144">
                  <c:v>-5.3900593807307585E-3</c:v>
                </c:pt>
                <c:pt idx="145">
                  <c:v>8.2615129072467347E-3</c:v>
                </c:pt>
                <c:pt idx="146">
                  <c:v>1.0839603500819553E-3</c:v>
                </c:pt>
                <c:pt idx="147">
                  <c:v>-2.9494714194453504E-3</c:v>
                </c:pt>
                <c:pt idx="148">
                  <c:v>-6.3435417119376506E-3</c:v>
                </c:pt>
                <c:pt idx="149">
                  <c:v>-2.3869697885781969E-4</c:v>
                </c:pt>
                <c:pt idx="150">
                  <c:v>1.3286216342429692E-3</c:v>
                </c:pt>
                <c:pt idx="151">
                  <c:v>5.2047744757420652E-3</c:v>
                </c:pt>
                <c:pt idx="152">
                  <c:v>-2.3742222205286535E-3</c:v>
                </c:pt>
                <c:pt idx="153">
                  <c:v>6.6057425093294904E-3</c:v>
                </c:pt>
                <c:pt idx="154">
                  <c:v>1.2488340043785636E-3</c:v>
                </c:pt>
                <c:pt idx="155">
                  <c:v>6.7366029719887286E-3</c:v>
                </c:pt>
                <c:pt idx="156">
                  <c:v>8.3427085131150731E-4</c:v>
                </c:pt>
                <c:pt idx="157">
                  <c:v>1.6638989207289278E-3</c:v>
                </c:pt>
                <c:pt idx="158">
                  <c:v>6.0818100871217464E-3</c:v>
                </c:pt>
                <c:pt idx="159">
                  <c:v>-3.9658508704206816E-3</c:v>
                </c:pt>
                <c:pt idx="160">
                  <c:v>4.0615550742303741E-3</c:v>
                </c:pt>
                <c:pt idx="161">
                  <c:v>7.1900197972325384E-3</c:v>
                </c:pt>
                <c:pt idx="162">
                  <c:v>-7.6277756495551265E-3</c:v>
                </c:pt>
                <c:pt idx="163">
                  <c:v>7.32376846057637E-3</c:v>
                </c:pt>
                <c:pt idx="164">
                  <c:v>9.0694566092455557E-4</c:v>
                </c:pt>
                <c:pt idx="165">
                  <c:v>1.0672837023117721E-3</c:v>
                </c:pt>
                <c:pt idx="166">
                  <c:v>8.8148936259902378E-3</c:v>
                </c:pt>
                <c:pt idx="167">
                  <c:v>2.3937198943331673E-3</c:v>
                </c:pt>
                <c:pt idx="168">
                  <c:v>7.7491510161256548E-3</c:v>
                </c:pt>
                <c:pt idx="169">
                  <c:v>3.6031097251926205E-3</c:v>
                </c:pt>
                <c:pt idx="170">
                  <c:v>7.2991863760268989E-3</c:v>
                </c:pt>
                <c:pt idx="171">
                  <c:v>-1.4281471241050696E-3</c:v>
                </c:pt>
                <c:pt idx="172">
                  <c:v>1.9711744196315465E-3</c:v>
                </c:pt>
                <c:pt idx="173">
                  <c:v>1.1543127971076399E-3</c:v>
                </c:pt>
                <c:pt idx="174">
                  <c:v>4.106723141929238E-3</c:v>
                </c:pt>
                <c:pt idx="175">
                  <c:v>-3.0033954016320894E-3</c:v>
                </c:pt>
                <c:pt idx="176">
                  <c:v>3.345782837153631E-3</c:v>
                </c:pt>
                <c:pt idx="177">
                  <c:v>-1.929598456335321E-2</c:v>
                </c:pt>
                <c:pt idx="178">
                  <c:v>1.2080175107273538E-2</c:v>
                </c:pt>
                <c:pt idx="179">
                  <c:v>1.1052031077249721E-2</c:v>
                </c:pt>
                <c:pt idx="180">
                  <c:v>4.6902257585702996E-3</c:v>
                </c:pt>
                <c:pt idx="181">
                  <c:v>1.8587625993336414E-3</c:v>
                </c:pt>
                <c:pt idx="182">
                  <c:v>3.6658235141742967E-4</c:v>
                </c:pt>
                <c:pt idx="183">
                  <c:v>2.3798763094883724E-3</c:v>
                </c:pt>
                <c:pt idx="184">
                  <c:v>3.0698396065367206E-3</c:v>
                </c:pt>
                <c:pt idx="185">
                  <c:v>1.2047400363219043E-4</c:v>
                </c:pt>
                <c:pt idx="186">
                  <c:v>3.2240627450301146E-3</c:v>
                </c:pt>
                <c:pt idx="187">
                  <c:v>-7.184161790752899E-4</c:v>
                </c:pt>
                <c:pt idx="188">
                  <c:v>4.2671481152072744E-3</c:v>
                </c:pt>
                <c:pt idx="189">
                  <c:v>-2.0501054183865394E-3</c:v>
                </c:pt>
                <c:pt idx="190">
                  <c:v>-1.037737375431865E-3</c:v>
                </c:pt>
                <c:pt idx="191">
                  <c:v>-5.4462166254250785E-4</c:v>
                </c:pt>
                <c:pt idx="192">
                  <c:v>1.0235384586691489E-2</c:v>
                </c:pt>
                <c:pt idx="193">
                  <c:v>-3.8866586048229932E-3</c:v>
                </c:pt>
                <c:pt idx="194">
                  <c:v>9.719963177279389E-3</c:v>
                </c:pt>
                <c:pt idx="195">
                  <c:v>1.9246831181501478E-3</c:v>
                </c:pt>
                <c:pt idx="196">
                  <c:v>6.8592476424523888E-3</c:v>
                </c:pt>
                <c:pt idx="197">
                  <c:v>6.9306550635496651E-4</c:v>
                </c:pt>
                <c:pt idx="198">
                  <c:v>2.557844144561563E-4</c:v>
                </c:pt>
                <c:pt idx="199">
                  <c:v>-1.0956575964059304E-3</c:v>
                </c:pt>
                <c:pt idx="200">
                  <c:v>2.0913189660668545E-3</c:v>
                </c:pt>
                <c:pt idx="201">
                  <c:v>2.483908140914425E-3</c:v>
                </c:pt>
                <c:pt idx="202">
                  <c:v>-2.9305709469762673E-3</c:v>
                </c:pt>
                <c:pt idx="203">
                  <c:v>5.7957964705551476E-3</c:v>
                </c:pt>
                <c:pt idx="204">
                  <c:v>-1.0848478121197743E-4</c:v>
                </c:pt>
                <c:pt idx="205">
                  <c:v>-1.3566955991112927E-3</c:v>
                </c:pt>
                <c:pt idx="206">
                  <c:v>-3.9278212708003871E-3</c:v>
                </c:pt>
                <c:pt idx="207">
                  <c:v>-3.6229712276657899E-3</c:v>
                </c:pt>
                <c:pt idx="208">
                  <c:v>-6.6549242274830198E-3</c:v>
                </c:pt>
                <c:pt idx="209">
                  <c:v>-5.7970410243338693E-3</c:v>
                </c:pt>
                <c:pt idx="210">
                  <c:v>-2.254845463975929E-3</c:v>
                </c:pt>
                <c:pt idx="211">
                  <c:v>-4.2016091866048169E-3</c:v>
                </c:pt>
                <c:pt idx="212">
                  <c:v>-1.5655168190401771E-2</c:v>
                </c:pt>
                <c:pt idx="213">
                  <c:v>-4.3683317892518413E-2</c:v>
                </c:pt>
                <c:pt idx="214">
                  <c:v>9.8869830239463555E-3</c:v>
                </c:pt>
                <c:pt idx="215">
                  <c:v>-1.3099397891455486E-2</c:v>
                </c:pt>
                <c:pt idx="216">
                  <c:v>-2.8144902532640185E-2</c:v>
                </c:pt>
                <c:pt idx="217">
                  <c:v>-2.4802052072440871E-2</c:v>
                </c:pt>
                <c:pt idx="218">
                  <c:v>-6.0168444562639133E-3</c:v>
                </c:pt>
                <c:pt idx="219">
                  <c:v>-1.5758051309748285E-2</c:v>
                </c:pt>
                <c:pt idx="220">
                  <c:v>-7.978019715287929E-3</c:v>
                </c:pt>
                <c:pt idx="221">
                  <c:v>-1.0024481772366802E-2</c:v>
                </c:pt>
                <c:pt idx="222">
                  <c:v>-3.1929749858992272E-3</c:v>
                </c:pt>
                <c:pt idx="223">
                  <c:v>1.1582988803530921E-2</c:v>
                </c:pt>
                <c:pt idx="224">
                  <c:v>1.0782985701725038E-2</c:v>
                </c:pt>
                <c:pt idx="225">
                  <c:v>8.4055438248023511E-3</c:v>
                </c:pt>
                <c:pt idx="226">
                  <c:v>2.1439650175179466E-3</c:v>
                </c:pt>
                <c:pt idx="227">
                  <c:v>4.1759567240272581E-3</c:v>
                </c:pt>
                <c:pt idx="228">
                  <c:v>3.6103300497786735E-3</c:v>
                </c:pt>
                <c:pt idx="229">
                  <c:v>1.0900831676891496E-2</c:v>
                </c:pt>
                <c:pt idx="230">
                  <c:v>3.5350069932806693E-3</c:v>
                </c:pt>
                <c:pt idx="231">
                  <c:v>7.1054386742138301E-3</c:v>
                </c:pt>
                <c:pt idx="232">
                  <c:v>3.6507889016989563E-3</c:v>
                </c:pt>
                <c:pt idx="233">
                  <c:v>1.3695647372787946E-2</c:v>
                </c:pt>
                <c:pt idx="234">
                  <c:v>2.3508091980397774E-3</c:v>
                </c:pt>
                <c:pt idx="235">
                  <c:v>3.7529085099030691E-3</c:v>
                </c:pt>
                <c:pt idx="236">
                  <c:v>3.6987787364660663E-3</c:v>
                </c:pt>
                <c:pt idx="237">
                  <c:v>2.7187820550262014E-3</c:v>
                </c:pt>
                <c:pt idx="238">
                  <c:v>-2.724332048887868E-3</c:v>
                </c:pt>
                <c:pt idx="239">
                  <c:v>6.8456320973449974E-4</c:v>
                </c:pt>
                <c:pt idx="240">
                  <c:v>9.6776769262499965E-3</c:v>
                </c:pt>
                <c:pt idx="241">
                  <c:v>-2.0817726323861438E-3</c:v>
                </c:pt>
                <c:pt idx="242">
                  <c:v>-4.0073121086646145E-3</c:v>
                </c:pt>
                <c:pt idx="243">
                  <c:v>1.0460716664161693E-2</c:v>
                </c:pt>
                <c:pt idx="244">
                  <c:v>-3.4635765814672284E-3</c:v>
                </c:pt>
                <c:pt idx="245">
                  <c:v>1.4447024948572341E-3</c:v>
                </c:pt>
                <c:pt idx="246">
                  <c:v>2.6655919030344529E-3</c:v>
                </c:pt>
                <c:pt idx="247">
                  <c:v>5.0703015167936254E-3</c:v>
                </c:pt>
                <c:pt idx="248">
                  <c:v>6.4720159552026828E-3</c:v>
                </c:pt>
                <c:pt idx="249">
                  <c:v>-5.5820524326504807E-4</c:v>
                </c:pt>
                <c:pt idx="250">
                  <c:v>6.8988947407195448E-3</c:v>
                </c:pt>
                <c:pt idx="251">
                  <c:v>1.7131677600539175E-4</c:v>
                </c:pt>
                <c:pt idx="252">
                  <c:v>4.9004914051844969E-3</c:v>
                </c:pt>
                <c:pt idx="253">
                  <c:v>6.1362764723790096E-3</c:v>
                </c:pt>
                <c:pt idx="254">
                  <c:v>3.0804162197569812E-3</c:v>
                </c:pt>
                <c:pt idx="255">
                  <c:v>-5.2109454574667171E-3</c:v>
                </c:pt>
                <c:pt idx="256">
                  <c:v>7.2807418017826466E-3</c:v>
                </c:pt>
                <c:pt idx="257">
                  <c:v>2.0965954914020013E-3</c:v>
                </c:pt>
                <c:pt idx="258">
                  <c:v>-1.4665974120927911E-4</c:v>
                </c:pt>
                <c:pt idx="259">
                  <c:v>2.3910071032430986E-3</c:v>
                </c:pt>
                <c:pt idx="260">
                  <c:v>-4.1996082774724084E-3</c:v>
                </c:pt>
                <c:pt idx="261">
                  <c:v>-7.4501865583289598E-4</c:v>
                </c:pt>
                <c:pt idx="262">
                  <c:v>3.2959517886665666E-3</c:v>
                </c:pt>
                <c:pt idx="263">
                  <c:v>4.0784739791710082E-3</c:v>
                </c:pt>
                <c:pt idx="264">
                  <c:v>2.523507308944239E-3</c:v>
                </c:pt>
                <c:pt idx="265">
                  <c:v>-7.2296928891256136E-5</c:v>
                </c:pt>
                <c:pt idx="266">
                  <c:v>4.9338587934080694E-3</c:v>
                </c:pt>
                <c:pt idx="267">
                  <c:v>4.2144836808674065E-3</c:v>
                </c:pt>
                <c:pt idx="268">
                  <c:v>-1.1059602810953729E-3</c:v>
                </c:pt>
                <c:pt idx="269">
                  <c:v>8.9302129629556602E-4</c:v>
                </c:pt>
                <c:pt idx="270">
                  <c:v>1.3716438192215275E-3</c:v>
                </c:pt>
                <c:pt idx="271">
                  <c:v>-3.0328350487148631E-3</c:v>
                </c:pt>
                <c:pt idx="272">
                  <c:v>5.8222764950554432E-3</c:v>
                </c:pt>
                <c:pt idx="273">
                  <c:v>5.3081191775669482E-3</c:v>
                </c:pt>
                <c:pt idx="274">
                  <c:v>-1.1338049840180814E-3</c:v>
                </c:pt>
                <c:pt idx="275">
                  <c:v>2.4433505066606127E-3</c:v>
                </c:pt>
                <c:pt idx="276">
                  <c:v>2.0939031186197952E-3</c:v>
                </c:pt>
                <c:pt idx="277">
                  <c:v>-3.7346449081784271E-3</c:v>
                </c:pt>
                <c:pt idx="278">
                  <c:v>7.6583172288167177E-3</c:v>
                </c:pt>
                <c:pt idx="279">
                  <c:v>9.8324044550682447E-3</c:v>
                </c:pt>
                <c:pt idx="280">
                  <c:v>6.2119675819477733E-4</c:v>
                </c:pt>
                <c:pt idx="281">
                  <c:v>4.020537852276589E-3</c:v>
                </c:pt>
                <c:pt idx="282">
                  <c:v>3.4448144825088346E-3</c:v>
                </c:pt>
                <c:pt idx="283">
                  <c:v>2.7183106711284066E-3</c:v>
                </c:pt>
                <c:pt idx="284">
                  <c:v>-1.8727666146983344E-3</c:v>
                </c:pt>
                <c:pt idx="285">
                  <c:v>3.0667346003551252E-3</c:v>
                </c:pt>
                <c:pt idx="286">
                  <c:v>5.5358776877826759E-5</c:v>
                </c:pt>
                <c:pt idx="287">
                  <c:v>6.1308881028974945E-3</c:v>
                </c:pt>
                <c:pt idx="288">
                  <c:v>-9.3627802469785286E-5</c:v>
                </c:pt>
                <c:pt idx="289">
                  <c:v>-7.6646845317977835E-3</c:v>
                </c:pt>
                <c:pt idx="290">
                  <c:v>-6.2510943838933542E-3</c:v>
                </c:pt>
                <c:pt idx="291">
                  <c:v>-3.4036379882507939E-3</c:v>
                </c:pt>
                <c:pt idx="292">
                  <c:v>-5.6891570998757E-3</c:v>
                </c:pt>
                <c:pt idx="293">
                  <c:v>-4.6913665686686657E-3</c:v>
                </c:pt>
                <c:pt idx="294">
                  <c:v>-2.984508739388758E-3</c:v>
                </c:pt>
                <c:pt idx="295">
                  <c:v>6.5413741162620425E-3</c:v>
                </c:pt>
                <c:pt idx="296">
                  <c:v>-2.2727722276276886E-3</c:v>
                </c:pt>
                <c:pt idx="297">
                  <c:v>-2.6982500079907245E-3</c:v>
                </c:pt>
                <c:pt idx="298">
                  <c:v>-4.542382313512585E-3</c:v>
                </c:pt>
                <c:pt idx="299">
                  <c:v>-7.6814010875644861E-3</c:v>
                </c:pt>
                <c:pt idx="300">
                  <c:v>-5.2776315879025214E-3</c:v>
                </c:pt>
                <c:pt idx="301">
                  <c:v>5.5777424385200468E-3</c:v>
                </c:pt>
                <c:pt idx="302">
                  <c:v>-5.1705788065444513E-3</c:v>
                </c:pt>
                <c:pt idx="303">
                  <c:v>-7.6455135049230899E-3</c:v>
                </c:pt>
                <c:pt idx="304">
                  <c:v>3.0355059387130886E-3</c:v>
                </c:pt>
                <c:pt idx="305">
                  <c:v>-2.3040257434775481E-3</c:v>
                </c:pt>
                <c:pt idx="306">
                  <c:v>4.7551359534050951E-3</c:v>
                </c:pt>
                <c:pt idx="307">
                  <c:v>1.6265254356686643E-3</c:v>
                </c:pt>
                <c:pt idx="308">
                  <c:v>-1.0815776632525941E-3</c:v>
                </c:pt>
                <c:pt idx="309">
                  <c:v>-1.0280542268470275E-3</c:v>
                </c:pt>
                <c:pt idx="310">
                  <c:v>8.5066516291555866E-4</c:v>
                </c:pt>
                <c:pt idx="311">
                  <c:v>-4.1757587104949093E-3</c:v>
                </c:pt>
                <c:pt idx="312">
                  <c:v>6.1637592503045813E-3</c:v>
                </c:pt>
                <c:pt idx="313">
                  <c:v>-1.7329533084112633E-3</c:v>
                </c:pt>
                <c:pt idx="314">
                  <c:v>-3.2116303404879612E-3</c:v>
                </c:pt>
                <c:pt idx="315">
                  <c:v>6.6532680116767346E-3</c:v>
                </c:pt>
                <c:pt idx="316">
                  <c:v>9.9109138161813434E-3</c:v>
                </c:pt>
                <c:pt idx="317">
                  <c:v>8.4453971988879663E-4</c:v>
                </c:pt>
                <c:pt idx="318">
                  <c:v>1.7555597681657761E-3</c:v>
                </c:pt>
                <c:pt idx="319">
                  <c:v>-1.7245710450195164E-3</c:v>
                </c:pt>
                <c:pt idx="320">
                  <c:v>-4.5335713913133516E-3</c:v>
                </c:pt>
                <c:pt idx="321">
                  <c:v>9.5397831816819466E-4</c:v>
                </c:pt>
                <c:pt idx="322">
                  <c:v>1.2599353189489841E-2</c:v>
                </c:pt>
                <c:pt idx="323">
                  <c:v>1.8398635819149747E-3</c:v>
                </c:pt>
                <c:pt idx="324">
                  <c:v>1.5984035706470856E-3</c:v>
                </c:pt>
                <c:pt idx="325">
                  <c:v>-4.2214151682073986E-4</c:v>
                </c:pt>
                <c:pt idx="326">
                  <c:v>3.5699837136865084E-3</c:v>
                </c:pt>
                <c:pt idx="327">
                  <c:v>5.6210597589493256E-3</c:v>
                </c:pt>
                <c:pt idx="328">
                  <c:v>1.1297584534983651E-2</c:v>
                </c:pt>
                <c:pt idx="329">
                  <c:v>-9.2861148201517051E-3</c:v>
                </c:pt>
                <c:pt idx="330">
                  <c:v>7.5853757374187356E-3</c:v>
                </c:pt>
                <c:pt idx="331">
                  <c:v>2.0145122355315031E-3</c:v>
                </c:pt>
                <c:pt idx="332">
                  <c:v>6.9728239649570253E-3</c:v>
                </c:pt>
                <c:pt idx="333">
                  <c:v>-1.3150291668771638E-4</c:v>
                </c:pt>
                <c:pt idx="334">
                  <c:v>-1.1414418323117336E-3</c:v>
                </c:pt>
                <c:pt idx="335">
                  <c:v>-8.3903905099599343E-4</c:v>
                </c:pt>
                <c:pt idx="336">
                  <c:v>-8.7821986104386616E-4</c:v>
                </c:pt>
                <c:pt idx="337">
                  <c:v>-5.7822834543955655E-3</c:v>
                </c:pt>
                <c:pt idx="338">
                  <c:v>-4.3837224118773209E-3</c:v>
                </c:pt>
                <c:pt idx="339">
                  <c:v>8.1991368361575376E-4</c:v>
                </c:pt>
                <c:pt idx="340">
                  <c:v>-5.0281826992320151E-3</c:v>
                </c:pt>
                <c:pt idx="341">
                  <c:v>1.8850859397125345E-3</c:v>
                </c:pt>
                <c:pt idx="342">
                  <c:v>1.6768120397762216E-4</c:v>
                </c:pt>
                <c:pt idx="343">
                  <c:v>-3.8170319922960676E-3</c:v>
                </c:pt>
                <c:pt idx="344">
                  <c:v>6.921640844213213E-3</c:v>
                </c:pt>
                <c:pt idx="345">
                  <c:v>-3.2028421353222938E-3</c:v>
                </c:pt>
                <c:pt idx="346">
                  <c:v>-7.8134900868293191E-3</c:v>
                </c:pt>
                <c:pt idx="347">
                  <c:v>3.1480435200198034E-3</c:v>
                </c:pt>
                <c:pt idx="348">
                  <c:v>-3.2782260925250627E-3</c:v>
                </c:pt>
                <c:pt idx="349">
                  <c:v>-4.5222634520288565E-3</c:v>
                </c:pt>
                <c:pt idx="350">
                  <c:v>3.9564474950022745E-3</c:v>
                </c:pt>
                <c:pt idx="351">
                  <c:v>-3.7650510599635527E-2</c:v>
                </c:pt>
                <c:pt idx="352">
                  <c:v>-0.13196069256686171</c:v>
                </c:pt>
                <c:pt idx="353">
                  <c:v>1.6190162322590122E-2</c:v>
                </c:pt>
                <c:pt idx="354">
                  <c:v>6.275359212359162E-2</c:v>
                </c:pt>
                <c:pt idx="355">
                  <c:v>3.8054631878262711E-2</c:v>
                </c:pt>
                <c:pt idx="356">
                  <c:v>9.1701410780176875E-3</c:v>
                </c:pt>
                <c:pt idx="357">
                  <c:v>-4.806626911818286E-4</c:v>
                </c:pt>
                <c:pt idx="358">
                  <c:v>7.8473130832847609E-3</c:v>
                </c:pt>
                <c:pt idx="359">
                  <c:v>3.0291763560627242E-3</c:v>
                </c:pt>
                <c:pt idx="360">
                  <c:v>1.0499565990717385E-2</c:v>
                </c:pt>
                <c:pt idx="361">
                  <c:v>1.147873402638446E-2</c:v>
                </c:pt>
                <c:pt idx="362">
                  <c:v>-3.063935244198988E-2</c:v>
                </c:pt>
                <c:pt idx="363">
                  <c:v>2.7425846810672921E-2</c:v>
                </c:pt>
                <c:pt idx="364">
                  <c:v>1.6437037007089427E-3</c:v>
                </c:pt>
                <c:pt idx="365">
                  <c:v>7.6132597452206758E-3</c:v>
                </c:pt>
                <c:pt idx="366">
                  <c:v>4.147186016513071E-3</c:v>
                </c:pt>
                <c:pt idx="367">
                  <c:v>6.787946772943052E-3</c:v>
                </c:pt>
                <c:pt idx="368">
                  <c:v>-3.5093840952992605E-4</c:v>
                </c:pt>
                <c:pt idx="369">
                  <c:v>-9.7900572194015607E-3</c:v>
                </c:pt>
                <c:pt idx="370">
                  <c:v>1.5126720333711392E-2</c:v>
                </c:pt>
                <c:pt idx="371">
                  <c:v>5.9273758259768602E-3</c:v>
                </c:pt>
                <c:pt idx="372">
                  <c:v>-1.984091957479314E-3</c:v>
                </c:pt>
                <c:pt idx="373">
                  <c:v>3.8060627789983448E-3</c:v>
                </c:pt>
                <c:pt idx="374">
                  <c:v>7.3688641793373064E-3</c:v>
                </c:pt>
                <c:pt idx="375">
                  <c:v>6.540413037496676E-3</c:v>
                </c:pt>
                <c:pt idx="376">
                  <c:v>6.7508788681393634E-3</c:v>
                </c:pt>
                <c:pt idx="377">
                  <c:v>-1.0194598916694426E-3</c:v>
                </c:pt>
                <c:pt idx="378">
                  <c:v>-2.0947615614623958E-3</c:v>
                </c:pt>
                <c:pt idx="379">
                  <c:v>5.1834407021073801E-3</c:v>
                </c:pt>
                <c:pt idx="380">
                  <c:v>-6.8622159044325515E-4</c:v>
                </c:pt>
                <c:pt idx="381">
                  <c:v>3.8251758632827457E-3</c:v>
                </c:pt>
                <c:pt idx="382">
                  <c:v>-6.2492308259977369E-4</c:v>
                </c:pt>
                <c:pt idx="383">
                  <c:v>-2.1948038755474635E-3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EF2-439E-8328-05AAF03D7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country'!$A$5:$A$400</c:f>
              <c:numCache>
                <c:formatCode>mmm\-yy</c:formatCode>
                <c:ptCount val="396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country'!$D$5:$D$400</c:f>
              <c:numCache>
                <c:formatCode>0.0%</c:formatCode>
                <c:ptCount val="396"/>
                <c:pt idx="12">
                  <c:v>8.724739363744528E-3</c:v>
                </c:pt>
                <c:pt idx="13">
                  <c:v>6.9090439999984054E-3</c:v>
                </c:pt>
                <c:pt idx="14">
                  <c:v>2.1395547791411472E-2</c:v>
                </c:pt>
                <c:pt idx="15">
                  <c:v>3.5702880825232895E-2</c:v>
                </c:pt>
                <c:pt idx="16">
                  <c:v>4.0832896030801057E-2</c:v>
                </c:pt>
                <c:pt idx="17">
                  <c:v>3.3853941157206913E-2</c:v>
                </c:pt>
                <c:pt idx="18">
                  <c:v>2.6225314988913805E-2</c:v>
                </c:pt>
                <c:pt idx="19">
                  <c:v>3.265601734817003E-2</c:v>
                </c:pt>
                <c:pt idx="20">
                  <c:v>2.6734294415342932E-2</c:v>
                </c:pt>
                <c:pt idx="21">
                  <c:v>2.1418438563420659E-2</c:v>
                </c:pt>
                <c:pt idx="22">
                  <c:v>2.9406526343446895E-2</c:v>
                </c:pt>
                <c:pt idx="23">
                  <c:v>3.4890838598948058E-2</c:v>
                </c:pt>
                <c:pt idx="24">
                  <c:v>4.1077609502028239E-2</c:v>
                </c:pt>
                <c:pt idx="25">
                  <c:v>5.0719336338414522E-2</c:v>
                </c:pt>
                <c:pt idx="26">
                  <c:v>4.8342928577822318E-2</c:v>
                </c:pt>
                <c:pt idx="27">
                  <c:v>3.869447484437042E-2</c:v>
                </c:pt>
                <c:pt idx="28">
                  <c:v>3.3794389324066011E-2</c:v>
                </c:pt>
                <c:pt idx="29">
                  <c:v>2.6348020812729075E-2</c:v>
                </c:pt>
                <c:pt idx="30">
                  <c:v>2.8245053715629749E-2</c:v>
                </c:pt>
                <c:pt idx="31">
                  <c:v>2.1580571380271838E-2</c:v>
                </c:pt>
                <c:pt idx="32">
                  <c:v>2.6329419201271815E-2</c:v>
                </c:pt>
                <c:pt idx="33">
                  <c:v>2.8349840020443759E-2</c:v>
                </c:pt>
                <c:pt idx="34">
                  <c:v>2.8985778314482409E-2</c:v>
                </c:pt>
                <c:pt idx="35">
                  <c:v>2.9726272387016327E-2</c:v>
                </c:pt>
                <c:pt idx="36">
                  <c:v>3.3909365263954938E-2</c:v>
                </c:pt>
                <c:pt idx="37">
                  <c:v>3.3078189023552598E-2</c:v>
                </c:pt>
                <c:pt idx="38">
                  <c:v>2.89441537742413E-2</c:v>
                </c:pt>
                <c:pt idx="39">
                  <c:v>4.0233721318085718E-2</c:v>
                </c:pt>
                <c:pt idx="40">
                  <c:v>4.3391443181640885E-2</c:v>
                </c:pt>
                <c:pt idx="41">
                  <c:v>5.2504261404336137E-2</c:v>
                </c:pt>
                <c:pt idx="42">
                  <c:v>5.6864684851264231E-2</c:v>
                </c:pt>
                <c:pt idx="43">
                  <c:v>5.5641372216556913E-2</c:v>
                </c:pt>
                <c:pt idx="44">
                  <c:v>6.3603427279184388E-2</c:v>
                </c:pt>
                <c:pt idx="45">
                  <c:v>6.1488031100176664E-2</c:v>
                </c:pt>
                <c:pt idx="46">
                  <c:v>6.216447121897864E-2</c:v>
                </c:pt>
                <c:pt idx="47">
                  <c:v>6.4300489075123465E-2</c:v>
                </c:pt>
                <c:pt idx="48">
                  <c:v>6.8625775444899978E-2</c:v>
                </c:pt>
                <c:pt idx="49">
                  <c:v>6.7455810538501235E-2</c:v>
                </c:pt>
                <c:pt idx="50">
                  <c:v>6.5260243547036884E-2</c:v>
                </c:pt>
                <c:pt idx="51">
                  <c:v>5.6356687154978539E-2</c:v>
                </c:pt>
                <c:pt idx="52">
                  <c:v>4.8439442978573263E-2</c:v>
                </c:pt>
                <c:pt idx="53">
                  <c:v>4.8379663828946005E-2</c:v>
                </c:pt>
                <c:pt idx="54">
                  <c:v>4.5007136603318149E-2</c:v>
                </c:pt>
                <c:pt idx="55">
                  <c:v>3.9283573068185001E-2</c:v>
                </c:pt>
                <c:pt idx="56">
                  <c:v>4.6043333552168816E-2</c:v>
                </c:pt>
                <c:pt idx="57">
                  <c:v>4.6972716063432375E-2</c:v>
                </c:pt>
                <c:pt idx="58">
                  <c:v>3.6994252622634873E-2</c:v>
                </c:pt>
                <c:pt idx="59">
                  <c:v>3.2498420547043619E-2</c:v>
                </c:pt>
                <c:pt idx="60">
                  <c:v>2.611480694157009E-2</c:v>
                </c:pt>
                <c:pt idx="61">
                  <c:v>1.8434753878961412E-2</c:v>
                </c:pt>
                <c:pt idx="62">
                  <c:v>3.4384580759752661E-2</c:v>
                </c:pt>
                <c:pt idx="63">
                  <c:v>3.1209978013602195E-2</c:v>
                </c:pt>
                <c:pt idx="64">
                  <c:v>4.3269978929418397E-2</c:v>
                </c:pt>
                <c:pt idx="65">
                  <c:v>4.6215461906370582E-2</c:v>
                </c:pt>
                <c:pt idx="66">
                  <c:v>5.0558648724014811E-2</c:v>
                </c:pt>
                <c:pt idx="67">
                  <c:v>5.5032377741132614E-2</c:v>
                </c:pt>
                <c:pt idx="68">
                  <c:v>4.6585113994225838E-2</c:v>
                </c:pt>
                <c:pt idx="69">
                  <c:v>4.9138547770970042E-2</c:v>
                </c:pt>
                <c:pt idx="70">
                  <c:v>5.0611307481069553E-2</c:v>
                </c:pt>
                <c:pt idx="71">
                  <c:v>5.7331482106462543E-2</c:v>
                </c:pt>
                <c:pt idx="72">
                  <c:v>6.0312074042513611E-2</c:v>
                </c:pt>
                <c:pt idx="73">
                  <c:v>6.8008209260351768E-2</c:v>
                </c:pt>
                <c:pt idx="74">
                  <c:v>6.5389478645975704E-2</c:v>
                </c:pt>
                <c:pt idx="75">
                  <c:v>7.3664165123692865E-2</c:v>
                </c:pt>
                <c:pt idx="76">
                  <c:v>6.3871273777824367E-2</c:v>
                </c:pt>
                <c:pt idx="77">
                  <c:v>6.1844586904899405E-2</c:v>
                </c:pt>
                <c:pt idx="78">
                  <c:v>5.8895801369712245E-2</c:v>
                </c:pt>
                <c:pt idx="79">
                  <c:v>6.7744527843555849E-2</c:v>
                </c:pt>
                <c:pt idx="80">
                  <c:v>7.3003402583700222E-2</c:v>
                </c:pt>
                <c:pt idx="81">
                  <c:v>7.6028229180884491E-2</c:v>
                </c:pt>
                <c:pt idx="82">
                  <c:v>8.5581027604502896E-2</c:v>
                </c:pt>
                <c:pt idx="83">
                  <c:v>8.4662476384036123E-2</c:v>
                </c:pt>
                <c:pt idx="84">
                  <c:v>8.272010707090717E-2</c:v>
                </c:pt>
                <c:pt idx="85">
                  <c:v>8.5619960231267986E-2</c:v>
                </c:pt>
                <c:pt idx="86">
                  <c:v>7.4727776935298584E-2</c:v>
                </c:pt>
                <c:pt idx="87">
                  <c:v>6.8507662885039344E-2</c:v>
                </c:pt>
                <c:pt idx="88">
                  <c:v>7.1483156768094719E-2</c:v>
                </c:pt>
                <c:pt idx="89">
                  <c:v>7.2243632580835118E-2</c:v>
                </c:pt>
                <c:pt idx="90">
                  <c:v>6.084505915771915E-2</c:v>
                </c:pt>
                <c:pt idx="91">
                  <c:v>4.782316501429807E-2</c:v>
                </c:pt>
                <c:pt idx="92">
                  <c:v>5.8825262593793275E-2</c:v>
                </c:pt>
                <c:pt idx="93">
                  <c:v>4.8152337857557778E-2</c:v>
                </c:pt>
                <c:pt idx="94">
                  <c:v>4.6257788108092092E-2</c:v>
                </c:pt>
                <c:pt idx="95">
                  <c:v>3.7096895752894453E-2</c:v>
                </c:pt>
                <c:pt idx="96">
                  <c:v>3.6843095591541364E-2</c:v>
                </c:pt>
                <c:pt idx="97">
                  <c:v>3.6498167673316706E-2</c:v>
                </c:pt>
                <c:pt idx="98">
                  <c:v>4.0710646084851476E-2</c:v>
                </c:pt>
                <c:pt idx="99">
                  <c:v>4.2461536279340371E-2</c:v>
                </c:pt>
                <c:pt idx="100">
                  <c:v>4.1060976693469774E-2</c:v>
                </c:pt>
                <c:pt idx="101">
                  <c:v>4.0875308693178687E-2</c:v>
                </c:pt>
                <c:pt idx="102">
                  <c:v>4.6568748769214886E-2</c:v>
                </c:pt>
                <c:pt idx="103">
                  <c:v>5.6869267430336379E-2</c:v>
                </c:pt>
                <c:pt idx="104">
                  <c:v>4.0169792603477791E-2</c:v>
                </c:pt>
                <c:pt idx="105">
                  <c:v>3.6699249286346339E-2</c:v>
                </c:pt>
                <c:pt idx="106">
                  <c:v>4.2934476310762817E-2</c:v>
                </c:pt>
                <c:pt idx="107">
                  <c:v>4.9278545294727215E-2</c:v>
                </c:pt>
                <c:pt idx="108">
                  <c:v>5.3031529943992149E-2</c:v>
                </c:pt>
                <c:pt idx="109">
                  <c:v>4.8051362765189932E-2</c:v>
                </c:pt>
                <c:pt idx="110">
                  <c:v>4.5909059886692333E-2</c:v>
                </c:pt>
                <c:pt idx="111">
                  <c:v>4.7686928063080385E-2</c:v>
                </c:pt>
                <c:pt idx="112">
                  <c:v>5.1823903355756352E-2</c:v>
                </c:pt>
                <c:pt idx="113">
                  <c:v>4.854657411331182E-2</c:v>
                </c:pt>
                <c:pt idx="114">
                  <c:v>4.9764746430936146E-2</c:v>
                </c:pt>
                <c:pt idx="115">
                  <c:v>4.1742477762183552E-2</c:v>
                </c:pt>
                <c:pt idx="116">
                  <c:v>3.4322473629608843E-2</c:v>
                </c:pt>
                <c:pt idx="117">
                  <c:v>4.2779216211981566E-2</c:v>
                </c:pt>
                <c:pt idx="118">
                  <c:v>2.5899412555705228E-2</c:v>
                </c:pt>
                <c:pt idx="119">
                  <c:v>2.0606826800458757E-2</c:v>
                </c:pt>
                <c:pt idx="120">
                  <c:v>9.304060621311951E-3</c:v>
                </c:pt>
                <c:pt idx="121">
                  <c:v>4.4124981913776342E-3</c:v>
                </c:pt>
                <c:pt idx="122">
                  <c:v>-6.0317998801389166E-3</c:v>
                </c:pt>
                <c:pt idx="123">
                  <c:v>-1.2313702041300792E-2</c:v>
                </c:pt>
                <c:pt idx="124">
                  <c:v>-2.1644532293879325E-2</c:v>
                </c:pt>
                <c:pt idx="125">
                  <c:v>-2.9915630830034134E-2</c:v>
                </c:pt>
                <c:pt idx="126">
                  <c:v>-3.5982784215875731E-2</c:v>
                </c:pt>
                <c:pt idx="127">
                  <c:v>-3.9888220122367389E-2</c:v>
                </c:pt>
                <c:pt idx="128">
                  <c:v>-3.8472895789661607E-2</c:v>
                </c:pt>
                <c:pt idx="129">
                  <c:v>-4.7307328563129136E-2</c:v>
                </c:pt>
                <c:pt idx="130">
                  <c:v>-4.6970952037594056E-2</c:v>
                </c:pt>
                <c:pt idx="131">
                  <c:v>-5.2525056679200627E-2</c:v>
                </c:pt>
                <c:pt idx="132">
                  <c:v>-4.9717183201841021E-2</c:v>
                </c:pt>
                <c:pt idx="133">
                  <c:v>-3.7870095097049465E-2</c:v>
                </c:pt>
                <c:pt idx="134">
                  <c:v>-3.1416321782446098E-2</c:v>
                </c:pt>
                <c:pt idx="135">
                  <c:v>-2.1556324039687075E-2</c:v>
                </c:pt>
                <c:pt idx="136">
                  <c:v>-1.3620653042750263E-2</c:v>
                </c:pt>
                <c:pt idx="137">
                  <c:v>-3.849515908464067E-3</c:v>
                </c:pt>
                <c:pt idx="138">
                  <c:v>1.0036433389250489E-2</c:v>
                </c:pt>
                <c:pt idx="139">
                  <c:v>1.5839236618329703E-2</c:v>
                </c:pt>
                <c:pt idx="140">
                  <c:v>1.5766626585886782E-2</c:v>
                </c:pt>
                <c:pt idx="141">
                  <c:v>2.2268721027000667E-2</c:v>
                </c:pt>
                <c:pt idx="142">
                  <c:v>2.2745279770979249E-2</c:v>
                </c:pt>
                <c:pt idx="143">
                  <c:v>3.4323483361685392E-2</c:v>
                </c:pt>
                <c:pt idx="144">
                  <c:v>2.9101735530102375E-2</c:v>
                </c:pt>
                <c:pt idx="145">
                  <c:v>3.042852689442133E-2</c:v>
                </c:pt>
                <c:pt idx="146">
                  <c:v>3.1650330595162986E-2</c:v>
                </c:pt>
                <c:pt idx="147">
                  <c:v>2.0841903959039294E-2</c:v>
                </c:pt>
                <c:pt idx="148">
                  <c:v>9.5092643947340648E-3</c:v>
                </c:pt>
                <c:pt idx="149">
                  <c:v>4.9162974243101955E-3</c:v>
                </c:pt>
                <c:pt idx="150">
                  <c:v>-1.9236595709233824E-3</c:v>
                </c:pt>
                <c:pt idx="151">
                  <c:v>3.501069492953369E-3</c:v>
                </c:pt>
                <c:pt idx="152">
                  <c:v>2.4098831717323525E-3</c:v>
                </c:pt>
                <c:pt idx="153">
                  <c:v>7.9493761850063915E-3</c:v>
                </c:pt>
                <c:pt idx="154">
                  <c:v>1.1842467332079804E-2</c:v>
                </c:pt>
                <c:pt idx="155">
                  <c:v>1.3123431703521826E-2</c:v>
                </c:pt>
                <c:pt idx="156">
                  <c:v>1.946362050237533E-2</c:v>
                </c:pt>
                <c:pt idx="157">
                  <c:v>1.2792704916220941E-2</c:v>
                </c:pt>
                <c:pt idx="158">
                  <c:v>1.7849009836111211E-2</c:v>
                </c:pt>
                <c:pt idx="159">
                  <c:v>1.6811428702419019E-2</c:v>
                </c:pt>
                <c:pt idx="160">
                  <c:v>2.7458993301514387E-2</c:v>
                </c:pt>
                <c:pt idx="161">
                  <c:v>3.5093517499659374E-2</c:v>
                </c:pt>
                <c:pt idx="162">
                  <c:v>2.5835109652013435E-2</c:v>
                </c:pt>
                <c:pt idx="163">
                  <c:v>2.7997592841489085E-2</c:v>
                </c:pt>
                <c:pt idx="164">
                  <c:v>3.1378652913283185E-2</c:v>
                </c:pt>
                <c:pt idx="165">
                  <c:v>2.5703890747355348E-2</c:v>
                </c:pt>
                <c:pt idx="166">
                  <c:v>3.3454748004762773E-2</c:v>
                </c:pt>
                <c:pt idx="167">
                  <c:v>2.8996607590097076E-2</c:v>
                </c:pt>
                <c:pt idx="168">
                  <c:v>3.6106064608823506E-2</c:v>
                </c:pt>
                <c:pt idx="169">
                  <c:v>3.8111955084885074E-2</c:v>
                </c:pt>
                <c:pt idx="170">
                  <c:v>3.9368088399967943E-2</c:v>
                </c:pt>
                <c:pt idx="171">
                  <c:v>4.2016198702248708E-2</c:v>
                </c:pt>
                <c:pt idx="172">
                  <c:v>3.9846799333716217E-2</c:v>
                </c:pt>
                <c:pt idx="173">
                  <c:v>3.3615392665231253E-2</c:v>
                </c:pt>
                <c:pt idx="174">
                  <c:v>4.5837579339217192E-2</c:v>
                </c:pt>
                <c:pt idx="175">
                  <c:v>3.5115568806697688E-2</c:v>
                </c:pt>
                <c:pt idx="176">
                  <c:v>3.7637759647557827E-2</c:v>
                </c:pt>
                <c:pt idx="177">
                  <c:v>1.6530590922453254E-2</c:v>
                </c:pt>
                <c:pt idx="178">
                  <c:v>1.9820846185999792E-2</c:v>
                </c:pt>
                <c:pt idx="179">
                  <c:v>2.8629686526733835E-2</c:v>
                </c:pt>
                <c:pt idx="180">
                  <c:v>2.5507380419489571E-2</c:v>
                </c:pt>
                <c:pt idx="181">
                  <c:v>2.3724961817706114E-2</c:v>
                </c:pt>
                <c:pt idx="182">
                  <c:v>1.6679309556312097E-2</c:v>
                </c:pt>
                <c:pt idx="183">
                  <c:v>2.0556385226019765E-2</c:v>
                </c:pt>
                <c:pt idx="184">
                  <c:v>2.1675429166950574E-2</c:v>
                </c:pt>
                <c:pt idx="185">
                  <c:v>2.0620399308404154E-2</c:v>
                </c:pt>
                <c:pt idx="186">
                  <c:v>1.972322255818976E-2</c:v>
                </c:pt>
                <c:pt idx="187">
                  <c:v>2.2060288066294242E-2</c:v>
                </c:pt>
                <c:pt idx="188">
                  <c:v>2.2998838741056613E-2</c:v>
                </c:pt>
                <c:pt idx="189">
                  <c:v>4.0988480937549907E-2</c:v>
                </c:pt>
                <c:pt idx="190">
                  <c:v>2.7495878153392193E-2</c:v>
                </c:pt>
                <c:pt idx="191">
                  <c:v>1.5710616342665115E-2</c:v>
                </c:pt>
                <c:pt idx="192">
                  <c:v>2.1316599706120664E-2</c:v>
                </c:pt>
                <c:pt idx="193">
                  <c:v>1.5459592444054718E-2</c:v>
                </c:pt>
                <c:pt idx="194">
                  <c:v>2.4954092209409022E-2</c:v>
                </c:pt>
                <c:pt idx="195">
                  <c:v>2.4488647785359228E-2</c:v>
                </c:pt>
                <c:pt idx="196">
                  <c:v>2.8358972025339414E-2</c:v>
                </c:pt>
                <c:pt idx="197">
                  <c:v>2.8947730704354618E-2</c:v>
                </c:pt>
                <c:pt idx="198">
                  <c:v>2.5903342749797342E-2</c:v>
                </c:pt>
                <c:pt idx="199">
                  <c:v>2.5516051282277883E-2</c:v>
                </c:pt>
                <c:pt idx="200">
                  <c:v>2.3294184599215392E-2</c:v>
                </c:pt>
                <c:pt idx="201">
                  <c:v>2.7943345577454499E-2</c:v>
                </c:pt>
                <c:pt idx="202">
                  <c:v>2.5995598653518973E-2</c:v>
                </c:pt>
                <c:pt idx="203">
                  <c:v>3.2504384577511189E-2</c:v>
                </c:pt>
                <c:pt idx="204">
                  <c:v>2.193250139186452E-2</c:v>
                </c:pt>
                <c:pt idx="205">
                  <c:v>2.4528040790257277E-2</c:v>
                </c:pt>
                <c:pt idx="206">
                  <c:v>1.0680104360714822E-2</c:v>
                </c:pt>
                <c:pt idx="207">
                  <c:v>5.0839712704142193E-3</c:v>
                </c:pt>
                <c:pt idx="208">
                  <c:v>-8.4063726513104193E-3</c:v>
                </c:pt>
                <c:pt idx="209">
                  <c:v>-1.4837463760539548E-2</c:v>
                </c:pt>
                <c:pt idx="210">
                  <c:v>-1.7310209769244335E-2</c:v>
                </c:pt>
                <c:pt idx="211">
                  <c:v>-2.036574450572887E-2</c:v>
                </c:pt>
                <c:pt idx="212">
                  <c:v>-3.7714529396015391E-2</c:v>
                </c:pt>
                <c:pt idx="213">
                  <c:v>-8.2030503417433481E-2</c:v>
                </c:pt>
                <c:pt idx="214">
                  <c:v>-7.0229797044074199E-2</c:v>
                </c:pt>
                <c:pt idx="215">
                  <c:v>-8.7696750831818132E-2</c:v>
                </c:pt>
                <c:pt idx="216">
                  <c:v>-0.11327724093535475</c:v>
                </c:pt>
                <c:pt idx="217">
                  <c:v>-0.13409501549777184</c:v>
                </c:pt>
                <c:pt idx="218">
                  <c:v>-0.13591104412266666</c:v>
                </c:pt>
                <c:pt idx="219">
                  <c:v>-0.14643496064705136</c:v>
                </c:pt>
                <c:pt idx="220">
                  <c:v>-0.14757187477655223</c:v>
                </c:pt>
                <c:pt idx="221">
                  <c:v>-0.15119647613063766</c:v>
                </c:pt>
                <c:pt idx="222">
                  <c:v>-0.15199456333801142</c:v>
                </c:pt>
                <c:pt idx="223">
                  <c:v>-0.13855266080568718</c:v>
                </c:pt>
                <c:pt idx="224">
                  <c:v>-0.11541536522837084</c:v>
                </c:pt>
                <c:pt idx="225">
                  <c:v>-6.7233620017836671E-2</c:v>
                </c:pt>
                <c:pt idx="226">
                  <c:v>-7.4385337979748126E-2</c:v>
                </c:pt>
                <c:pt idx="227">
                  <c:v>-5.8182772605356599E-2</c:v>
                </c:pt>
                <c:pt idx="228">
                  <c:v>-2.7409023325258557E-2</c:v>
                </c:pt>
                <c:pt idx="229">
                  <c:v>8.1984168356464514E-3</c:v>
                </c:pt>
                <c:pt idx="230">
                  <c:v>1.7886872274322535E-2</c:v>
                </c:pt>
                <c:pt idx="231">
                  <c:v>4.1531918433978257E-2</c:v>
                </c:pt>
                <c:pt idx="232">
                  <c:v>5.3741098864109278E-2</c:v>
                </c:pt>
                <c:pt idx="233">
                  <c:v>7.8989071657782614E-2</c:v>
                </c:pt>
                <c:pt idx="234">
                  <c:v>8.498991474976908E-2</c:v>
                </c:pt>
                <c:pt idx="235">
                  <c:v>7.6591633793784031E-2</c:v>
                </c:pt>
                <c:pt idx="236">
                  <c:v>6.9046198167395212E-2</c:v>
                </c:pt>
                <c:pt idx="237">
                  <c:v>6.301746192423241E-2</c:v>
                </c:pt>
                <c:pt idx="238">
                  <c:v>5.7853448596732665E-2</c:v>
                </c:pt>
                <c:pt idx="239">
                  <c:v>5.4175425193790455E-2</c:v>
                </c:pt>
                <c:pt idx="240">
                  <c:v>6.0548464392166511E-2</c:v>
                </c:pt>
                <c:pt idx="241">
                  <c:v>4.6928254938806077E-2</c:v>
                </c:pt>
                <c:pt idx="242">
                  <c:v>3.9059802995859483E-2</c:v>
                </c:pt>
                <c:pt idx="243">
                  <c:v>4.2521540320822296E-2</c:v>
                </c:pt>
                <c:pt idx="244">
                  <c:v>3.5131640024891636E-2</c:v>
                </c:pt>
                <c:pt idx="245">
                  <c:v>2.2621632019812984E-2</c:v>
                </c:pt>
                <c:pt idx="246">
                  <c:v>2.2942780664139233E-2</c:v>
                </c:pt>
                <c:pt idx="247">
                  <c:v>2.4285359753346246E-2</c:v>
                </c:pt>
                <c:pt idx="248">
                  <c:v>2.7115478054228266E-2</c:v>
                </c:pt>
                <c:pt idx="249">
                  <c:v>2.3758759863945735E-2</c:v>
                </c:pt>
                <c:pt idx="250">
                  <c:v>3.3637535653450845E-2</c:v>
                </c:pt>
                <c:pt idx="251">
                  <c:v>3.310738779422831E-2</c:v>
                </c:pt>
                <c:pt idx="252">
                  <c:v>2.8219347018977142E-2</c:v>
                </c:pt>
                <c:pt idx="253">
                  <c:v>3.6686931689277703E-2</c:v>
                </c:pt>
                <c:pt idx="254">
                  <c:v>4.4064250240676756E-2</c:v>
                </c:pt>
                <c:pt idx="255">
                  <c:v>2.7871416721072104E-2</c:v>
                </c:pt>
                <c:pt idx="256">
                  <c:v>3.8953578395011297E-2</c:v>
                </c:pt>
                <c:pt idx="257">
                  <c:v>3.9629887890486722E-2</c:v>
                </c:pt>
                <c:pt idx="258">
                  <c:v>3.6713959703427029E-2</c:v>
                </c:pt>
                <c:pt idx="259">
                  <c:v>3.3950310318412516E-2</c:v>
                </c:pt>
                <c:pt idx="260">
                  <c:v>2.2987333691085195E-2</c:v>
                </c:pt>
                <c:pt idx="261">
                  <c:v>2.2796119199332793E-2</c:v>
                </c:pt>
                <c:pt idx="262">
                  <c:v>1.9136291893627689E-2</c:v>
                </c:pt>
                <c:pt idx="263">
                  <c:v>2.3117535543680755E-2</c:v>
                </c:pt>
                <c:pt idx="264">
                  <c:v>2.0697460987670533E-2</c:v>
                </c:pt>
                <c:pt idx="265">
                  <c:v>1.4399034765279857E-2</c:v>
                </c:pt>
                <c:pt idx="266">
                  <c:v>1.6273391324637343E-2</c:v>
                </c:pt>
                <c:pt idx="267">
                  <c:v>2.590238029608297E-2</c:v>
                </c:pt>
                <c:pt idx="268">
                  <c:v>1.7360632923579547E-2</c:v>
                </c:pt>
                <c:pt idx="269">
                  <c:v>1.6138725763717852E-2</c:v>
                </c:pt>
                <c:pt idx="270">
                  <c:v>1.7681759109807745E-2</c:v>
                </c:pt>
                <c:pt idx="271">
                  <c:v>1.2175180156860307E-2</c:v>
                </c:pt>
                <c:pt idx="272">
                  <c:v>2.23618632606878E-2</c:v>
                </c:pt>
                <c:pt idx="273">
                  <c:v>2.8554974518040607E-2</c:v>
                </c:pt>
                <c:pt idx="274">
                  <c:v>2.4013693995252747E-2</c:v>
                </c:pt>
                <c:pt idx="275">
                  <c:v>2.2346106380722881E-2</c:v>
                </c:pt>
                <c:pt idx="276">
                  <c:v>2.1908007754545041E-2</c:v>
                </c:pt>
                <c:pt idx="277">
                  <c:v>1.816515443052719E-2</c:v>
                </c:pt>
                <c:pt idx="278">
                  <c:v>2.0925483997846165E-2</c:v>
                </c:pt>
                <c:pt idx="279">
                  <c:v>2.6636891848128917E-2</c:v>
                </c:pt>
                <c:pt idx="280">
                  <c:v>2.8412018201920592E-2</c:v>
                </c:pt>
                <c:pt idx="281">
                  <c:v>3.1625524086026681E-2</c:v>
                </c:pt>
                <c:pt idx="282">
                  <c:v>3.3761330292677812E-2</c:v>
                </c:pt>
                <c:pt idx="283">
                  <c:v>3.9724728345353628E-2</c:v>
                </c:pt>
                <c:pt idx="284">
                  <c:v>3.1770314535018954E-2</c:v>
                </c:pt>
                <c:pt idx="285">
                  <c:v>2.9469931173830448E-2</c:v>
                </c:pt>
                <c:pt idx="286">
                  <c:v>3.0695529097949141E-2</c:v>
                </c:pt>
                <c:pt idx="287">
                  <c:v>3.4486993734729826E-2</c:v>
                </c:pt>
                <c:pt idx="288">
                  <c:v>3.2228749992085429E-2</c:v>
                </c:pt>
                <c:pt idx="289">
                  <c:v>2.8156842977177656E-2</c:v>
                </c:pt>
                <c:pt idx="290">
                  <c:v>1.3964475895125745E-2</c:v>
                </c:pt>
                <c:pt idx="291">
                  <c:v>6.7427369943775552E-4</c:v>
                </c:pt>
                <c:pt idx="292">
                  <c:v>-5.6364148849827461E-3</c:v>
                </c:pt>
                <c:pt idx="293">
                  <c:v>-1.4264525751839402E-2</c:v>
                </c:pt>
                <c:pt idx="294">
                  <c:v>-2.0580380778207077E-2</c:v>
                </c:pt>
                <c:pt idx="295">
                  <c:v>-1.6846148238674225E-2</c:v>
                </c:pt>
                <c:pt idx="296">
                  <c:v>-1.7240153177046479E-2</c:v>
                </c:pt>
                <c:pt idx="297">
                  <c:v>-2.2888426811494098E-2</c:v>
                </c:pt>
                <c:pt idx="298">
                  <c:v>-2.7380684155566919E-2</c:v>
                </c:pt>
                <c:pt idx="299">
                  <c:v>-4.0732922340007471E-2</c:v>
                </c:pt>
                <c:pt idx="300">
                  <c:v>-4.5706232141905626E-2</c:v>
                </c:pt>
                <c:pt idx="301">
                  <c:v>-3.2971458590963516E-2</c:v>
                </c:pt>
                <c:pt idx="302">
                  <c:v>-3.1919996398825916E-2</c:v>
                </c:pt>
                <c:pt idx="303">
                  <c:v>-3.6040495953095247E-2</c:v>
                </c:pt>
                <c:pt idx="304">
                  <c:v>-2.7582153257038385E-2</c:v>
                </c:pt>
                <c:pt idx="305">
                  <c:v>-2.524971812415849E-2</c:v>
                </c:pt>
                <c:pt idx="306">
                  <c:v>-1.7682914085456074E-2</c:v>
                </c:pt>
                <c:pt idx="307">
                  <c:v>-2.2479477801349356E-2</c:v>
                </c:pt>
                <c:pt idx="308">
                  <c:v>-2.1312408185330221E-2</c:v>
                </c:pt>
                <c:pt idx="309">
                  <c:v>-1.9673385806276297E-2</c:v>
                </c:pt>
                <c:pt idx="310">
                  <c:v>-1.4362312909933365E-2</c:v>
                </c:pt>
                <c:pt idx="311">
                  <c:v>-1.0880272718318772E-2</c:v>
                </c:pt>
                <c:pt idx="312">
                  <c:v>4.9667601128104677E-4</c:v>
                </c:pt>
                <c:pt idx="313">
                  <c:v>-6.777079647229638E-3</c:v>
                </c:pt>
                <c:pt idx="314">
                  <c:v>-4.8212945901863263E-3</c:v>
                </c:pt>
                <c:pt idx="315">
                  <c:v>9.5181809422782305E-3</c:v>
                </c:pt>
                <c:pt idx="316">
                  <c:v>1.6438024968340112E-2</c:v>
                </c:pt>
                <c:pt idx="317">
                  <c:v>1.9645737281154121E-2</c:v>
                </c:pt>
                <c:pt idx="318">
                  <c:v>1.660170698811447E-2</c:v>
                </c:pt>
                <c:pt idx="319">
                  <c:v>1.3200508721058123E-2</c:v>
                </c:pt>
                <c:pt idx="320">
                  <c:v>9.6991599390511864E-3</c:v>
                </c:pt>
                <c:pt idx="321">
                  <c:v>1.1702476052322875E-2</c:v>
                </c:pt>
                <c:pt idx="322">
                  <c:v>2.3578550256576597E-2</c:v>
                </c:pt>
                <c:pt idx="323">
                  <c:v>2.9761832094526916E-2</c:v>
                </c:pt>
                <c:pt idx="324">
                  <c:v>2.5089402794996038E-2</c:v>
                </c:pt>
                <c:pt idx="325">
                  <c:v>2.6435434682026061E-2</c:v>
                </c:pt>
                <c:pt idx="326">
                  <c:v>3.3418751483685817E-2</c:v>
                </c:pt>
                <c:pt idx="327">
                  <c:v>3.2359098276666838E-2</c:v>
                </c:pt>
                <c:pt idx="328">
                  <c:v>3.3776591753848895E-2</c:v>
                </c:pt>
                <c:pt idx="329">
                  <c:v>2.3312595491682336E-2</c:v>
                </c:pt>
                <c:pt idx="330">
                  <c:v>2.9267864771261618E-2</c:v>
                </c:pt>
                <c:pt idx="331">
                  <c:v>3.3123031544627354E-2</c:v>
                </c:pt>
                <c:pt idx="332">
                  <c:v>4.5064691967305462E-2</c:v>
                </c:pt>
                <c:pt idx="333">
                  <c:v>4.3931375014764816E-2</c:v>
                </c:pt>
                <c:pt idx="334">
                  <c:v>2.9765409970719359E-2</c:v>
                </c:pt>
                <c:pt idx="335">
                  <c:v>2.7011834905151362E-2</c:v>
                </c:pt>
                <c:pt idx="336">
                  <c:v>2.4472372416111353E-2</c:v>
                </c:pt>
                <c:pt idx="337">
                  <c:v>1.897873599682608E-2</c:v>
                </c:pt>
                <c:pt idx="338">
                  <c:v>1.0902909152816503E-2</c:v>
                </c:pt>
                <c:pt idx="339">
                  <c:v>6.076545894288749E-3</c:v>
                </c:pt>
                <c:pt idx="340">
                  <c:v>-1.0164936098003764E-2</c:v>
                </c:pt>
                <c:pt idx="341">
                  <c:v>9.963551520879891E-4</c:v>
                </c:pt>
                <c:pt idx="342">
                  <c:v>-6.3728319861949042E-3</c:v>
                </c:pt>
                <c:pt idx="343">
                  <c:v>-1.2155563379292278E-2</c:v>
                </c:pt>
                <c:pt idx="344">
                  <c:v>-1.2205774228952131E-2</c:v>
                </c:pt>
                <c:pt idx="345">
                  <c:v>-1.5240024387249305E-2</c:v>
                </c:pt>
                <c:pt idx="346">
                  <c:v>-2.1817898724591469E-2</c:v>
                </c:pt>
                <c:pt idx="347">
                  <c:v>-1.7914530839230457E-2</c:v>
                </c:pt>
                <c:pt idx="348">
                  <c:v>-2.0273613878642502E-2</c:v>
                </c:pt>
                <c:pt idx="349">
                  <c:v>-1.9031959437351188E-2</c:v>
                </c:pt>
                <c:pt idx="350">
                  <c:v>-1.0814496228201213E-2</c:v>
                </c:pt>
                <c:pt idx="351">
                  <c:v>-4.8837706502744875E-2</c:v>
                </c:pt>
                <c:pt idx="352">
                  <c:v>-0.17018126127054928</c:v>
                </c:pt>
                <c:pt idx="353">
                  <c:v>-0.15833297586530848</c:v>
                </c:pt>
                <c:pt idx="354">
                  <c:v>-0.10566530984648678</c:v>
                </c:pt>
                <c:pt idx="355">
                  <c:v>-6.8074543153516548E-2</c:v>
                </c:pt>
                <c:pt idx="356">
                  <c:v>-6.5993512691353839E-2</c:v>
                </c:pt>
                <c:pt idx="357">
                  <c:v>-6.3442809932638108E-2</c:v>
                </c:pt>
                <c:pt idx="358">
                  <c:v>-4.8660067308488077E-2</c:v>
                </c:pt>
                <c:pt idx="359">
                  <c:v>-4.8772795514946371E-2</c:v>
                </c:pt>
                <c:pt idx="360">
                  <c:v>-3.5623879748874605E-2</c:v>
                </c:pt>
                <c:pt idx="361">
                  <c:v>-2.0122799913688687E-2</c:v>
                </c:pt>
                <c:pt idx="362">
                  <c:v>-5.3888841918389108E-2</c:v>
                </c:pt>
                <c:pt idx="363">
                  <c:v>1.0089440972957775E-2</c:v>
                </c:pt>
                <c:pt idx="364">
                  <c:v>0.16555750420675877</c:v>
                </c:pt>
                <c:pt idx="365">
                  <c:v>0.15571990339880118</c:v>
                </c:pt>
                <c:pt idx="366">
                  <c:v>9.1986794890289214E-2</c:v>
                </c:pt>
                <c:pt idx="367">
                  <c:v>5.9095648117769406E-2</c:v>
                </c:pt>
                <c:pt idx="368">
                  <c:v>4.9103543278169841E-2</c:v>
                </c:pt>
                <c:pt idx="369">
                  <c:v>3.9332327834128662E-2</c:v>
                </c:pt>
                <c:pt idx="370">
                  <c:v>4.6839142789752146E-2</c:v>
                </c:pt>
                <c:pt idx="371">
                  <c:v>4.9863928828121198E-2</c:v>
                </c:pt>
                <c:pt idx="372">
                  <c:v>3.6893965632945926E-2</c:v>
                </c:pt>
                <c:pt idx="373">
                  <c:v>2.902850465085419E-2</c:v>
                </c:pt>
                <c:pt idx="374">
                  <c:v>6.9376272442768269E-2</c:v>
                </c:pt>
                <c:pt idx="375">
                  <c:v>4.7638073636460505E-2</c:v>
                </c:pt>
                <c:pt idx="376">
                  <c:v>5.2979764633331677E-2</c:v>
                </c:pt>
                <c:pt idx="377">
                  <c:v>4.3958367779446922E-2</c:v>
                </c:pt>
                <c:pt idx="378">
                  <c:v>3.7468947208426195E-2</c:v>
                </c:pt>
                <c:pt idx="379">
                  <c:v>3.5815545189227381E-2</c:v>
                </c:pt>
                <c:pt idx="380">
                  <c:v>3.5468131737672721E-2</c:v>
                </c:pt>
                <c:pt idx="381">
                  <c:v>4.9705657896732723E-2</c:v>
                </c:pt>
                <c:pt idx="382">
                  <c:v>3.3417455759921569E-2</c:v>
                </c:pt>
                <c:pt idx="383">
                  <c:v>2.5073312351475134E-2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C-483D-A85B-E226E0BBE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country'!$A$5:$A$391</c:f>
              <c:numCache>
                <c:formatCode>mmm\-yy</c:formatCode>
                <c:ptCount val="38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country'!$B$5:$B$391</c:f>
              <c:numCache>
                <c:formatCode>0.00</c:formatCode>
                <c:ptCount val="387"/>
                <c:pt idx="0">
                  <c:v>60.917503302</c:v>
                </c:pt>
                <c:pt idx="1">
                  <c:v>60.708873904999997</c:v>
                </c:pt>
                <c:pt idx="2">
                  <c:v>60.267519606</c:v>
                </c:pt>
                <c:pt idx="3">
                  <c:v>59.929091786000001</c:v>
                </c:pt>
                <c:pt idx="4">
                  <c:v>60.088241111999999</c:v>
                </c:pt>
                <c:pt idx="5">
                  <c:v>60.689042213999997</c:v>
                </c:pt>
                <c:pt idx="6">
                  <c:v>61.173133808999999</c:v>
                </c:pt>
                <c:pt idx="7">
                  <c:v>61.336348632000004</c:v>
                </c:pt>
                <c:pt idx="8">
                  <c:v>61.347454378999998</c:v>
                </c:pt>
                <c:pt idx="9">
                  <c:v>61.860500244999997</c:v>
                </c:pt>
                <c:pt idx="10">
                  <c:v>61.798427048999997</c:v>
                </c:pt>
                <c:pt idx="11">
                  <c:v>61.718901965999997</c:v>
                </c:pt>
                <c:pt idx="12">
                  <c:v>61.448992640999997</c:v>
                </c:pt>
                <c:pt idx="13">
                  <c:v>61.128314185999997</c:v>
                </c:pt>
                <c:pt idx="14">
                  <c:v>61.556976202000001</c:v>
                </c:pt>
                <c:pt idx="15">
                  <c:v>62.068733008000002</c:v>
                </c:pt>
                <c:pt idx="16">
                  <c:v>62.541818014</c:v>
                </c:pt>
                <c:pt idx="17">
                  <c:v>62.743605477999999</c:v>
                </c:pt>
                <c:pt idx="18">
                  <c:v>62.777418511999997</c:v>
                </c:pt>
                <c:pt idx="19">
                  <c:v>63.339349497000001</c:v>
                </c:pt>
                <c:pt idx="20">
                  <c:v>62.987535286000004</c:v>
                </c:pt>
                <c:pt idx="21">
                  <c:v>63.185455568999998</c:v>
                </c:pt>
                <c:pt idx="22">
                  <c:v>63.615704121999997</c:v>
                </c:pt>
                <c:pt idx="23">
                  <c:v>63.872326213000001</c:v>
                </c:pt>
                <c:pt idx="24">
                  <c:v>63.973170365000001</c:v>
                </c:pt>
                <c:pt idx="25">
                  <c:v>64.228701713000007</c:v>
                </c:pt>
                <c:pt idx="26">
                  <c:v>64.532820705999995</c:v>
                </c:pt>
                <c:pt idx="27">
                  <c:v>64.470450036000003</c:v>
                </c:pt>
                <c:pt idx="28">
                  <c:v>64.655380561000001</c:v>
                </c:pt>
                <c:pt idx="29">
                  <c:v>64.396775301000005</c:v>
                </c:pt>
                <c:pt idx="30">
                  <c:v>64.550570070000006</c:v>
                </c:pt>
                <c:pt idx="31">
                  <c:v>64.706248849999994</c:v>
                </c:pt>
                <c:pt idx="32">
                  <c:v>64.645960506999998</c:v>
                </c:pt>
                <c:pt idx="33">
                  <c:v>64.976753126000006</c:v>
                </c:pt>
                <c:pt idx="34">
                  <c:v>65.459654818999994</c:v>
                </c:pt>
                <c:pt idx="35">
                  <c:v>65.771012380000002</c:v>
                </c:pt>
                <c:pt idx="36">
                  <c:v>66.142459966000004</c:v>
                </c:pt>
                <c:pt idx="37">
                  <c:v>66.353270848999998</c:v>
                </c:pt>
                <c:pt idx="38">
                  <c:v>66.400668592000002</c:v>
                </c:pt>
                <c:pt idx="39">
                  <c:v>67.064336155999996</c:v>
                </c:pt>
                <c:pt idx="40">
                  <c:v>67.460870833000001</c:v>
                </c:pt>
                <c:pt idx="41">
                  <c:v>67.777880425000006</c:v>
                </c:pt>
                <c:pt idx="42">
                  <c:v>68.221217894000006</c:v>
                </c:pt>
                <c:pt idx="43">
                  <c:v>68.306593327000002</c:v>
                </c:pt>
                <c:pt idx="44">
                  <c:v>68.757665154999998</c:v>
                </c:pt>
                <c:pt idx="45">
                  <c:v>68.972045742999995</c:v>
                </c:pt>
                <c:pt idx="46">
                  <c:v>69.528919646999995</c:v>
                </c:pt>
                <c:pt idx="47">
                  <c:v>70.000120643000002</c:v>
                </c:pt>
                <c:pt idx="48">
                  <c:v>70.681537571000007</c:v>
                </c:pt>
                <c:pt idx="49">
                  <c:v>70.829184515999998</c:v>
                </c:pt>
                <c:pt idx="50">
                  <c:v>70.733992396000005</c:v>
                </c:pt>
                <c:pt idx="51">
                  <c:v>70.843859968000004</c:v>
                </c:pt>
                <c:pt idx="52">
                  <c:v>70.728637839000001</c:v>
                </c:pt>
                <c:pt idx="53">
                  <c:v>71.056951495000007</c:v>
                </c:pt>
                <c:pt idx="54">
                  <c:v>71.291659566999996</c:v>
                </c:pt>
                <c:pt idx="55">
                  <c:v>70.989920377000004</c:v>
                </c:pt>
                <c:pt idx="56">
                  <c:v>71.923497265999998</c:v>
                </c:pt>
                <c:pt idx="57">
                  <c:v>72.211850064000004</c:v>
                </c:pt>
                <c:pt idx="58">
                  <c:v>72.101090064999994</c:v>
                </c:pt>
                <c:pt idx="59">
                  <c:v>72.275014002000006</c:v>
                </c:pt>
                <c:pt idx="60">
                  <c:v>72.527372279000005</c:v>
                </c:pt>
                <c:pt idx="61">
                  <c:v>72.134903100000002</c:v>
                </c:pt>
                <c:pt idx="62">
                  <c:v>73.166151069999998</c:v>
                </c:pt>
                <c:pt idx="63">
                  <c:v>73.054895279999997</c:v>
                </c:pt>
                <c:pt idx="64">
                  <c:v>73.789064507999996</c:v>
                </c:pt>
                <c:pt idx="65">
                  <c:v>74.340881330000002</c:v>
                </c:pt>
                <c:pt idx="66">
                  <c:v>74.896069539999999</c:v>
                </c:pt>
                <c:pt idx="67">
                  <c:v>74.896664490999996</c:v>
                </c:pt>
                <c:pt idx="68">
                  <c:v>75.274061584999998</c:v>
                </c:pt>
                <c:pt idx="69">
                  <c:v>75.760235507999994</c:v>
                </c:pt>
                <c:pt idx="70">
                  <c:v>75.750220503999998</c:v>
                </c:pt>
                <c:pt idx="71">
                  <c:v>76.418647673999999</c:v>
                </c:pt>
                <c:pt idx="72">
                  <c:v>76.901648526000002</c:v>
                </c:pt>
                <c:pt idx="73">
                  <c:v>77.040668685</c:v>
                </c:pt>
                <c:pt idx="74">
                  <c:v>77.950447542999996</c:v>
                </c:pt>
                <c:pt idx="75">
                  <c:v>78.436423149000007</c:v>
                </c:pt>
                <c:pt idx="76">
                  <c:v>78.502066049000007</c:v>
                </c:pt>
                <c:pt idx="77">
                  <c:v>78.938462426000001</c:v>
                </c:pt>
                <c:pt idx="78">
                  <c:v>79.307133574999995</c:v>
                </c:pt>
                <c:pt idx="79">
                  <c:v>79.970503664000006</c:v>
                </c:pt>
                <c:pt idx="80">
                  <c:v>80.769324206999997</c:v>
                </c:pt>
                <c:pt idx="81">
                  <c:v>81.520152056000001</c:v>
                </c:pt>
                <c:pt idx="82">
                  <c:v>82.233002216000003</c:v>
                </c:pt>
                <c:pt idx="83">
                  <c:v>82.888439628</c:v>
                </c:pt>
                <c:pt idx="84">
                  <c:v>83.262961125999993</c:v>
                </c:pt>
                <c:pt idx="85">
                  <c:v>83.636887673999993</c:v>
                </c:pt>
                <c:pt idx="86">
                  <c:v>83.775511198999993</c:v>
                </c:pt>
                <c:pt idx="87">
                  <c:v>83.809919183999995</c:v>
                </c:pt>
                <c:pt idx="88">
                  <c:v>84.113641543</c:v>
                </c:pt>
                <c:pt idx="89">
                  <c:v>84.641263702000003</c:v>
                </c:pt>
                <c:pt idx="90">
                  <c:v>84.132580809000004</c:v>
                </c:pt>
                <c:pt idx="91">
                  <c:v>83.794946257000007</c:v>
                </c:pt>
                <c:pt idx="92">
                  <c:v>85.520600912999996</c:v>
                </c:pt>
                <c:pt idx="93">
                  <c:v>85.445537959999996</c:v>
                </c:pt>
                <c:pt idx="94">
                  <c:v>86.036919007999998</c:v>
                </c:pt>
                <c:pt idx="95">
                  <c:v>85.963343432000002</c:v>
                </c:pt>
                <c:pt idx="96">
                  <c:v>86.330626362000004</c:v>
                </c:pt>
                <c:pt idx="97">
                  <c:v>86.689480824</c:v>
                </c:pt>
                <c:pt idx="98">
                  <c:v>87.186066385999993</c:v>
                </c:pt>
                <c:pt idx="99">
                  <c:v>87.368617107999995</c:v>
                </c:pt>
                <c:pt idx="100">
                  <c:v>87.567429817999994</c:v>
                </c:pt>
                <c:pt idx="101">
                  <c:v>88.101001483999994</c:v>
                </c:pt>
                <c:pt idx="102">
                  <c:v>88.050529827999995</c:v>
                </c:pt>
                <c:pt idx="103">
                  <c:v>88.560303465000004</c:v>
                </c:pt>
                <c:pt idx="104">
                  <c:v>88.955945714999999</c:v>
                </c:pt>
                <c:pt idx="105">
                  <c:v>88.581325058000004</c:v>
                </c:pt>
                <c:pt idx="106">
                  <c:v>89.730869068999993</c:v>
                </c:pt>
                <c:pt idx="107">
                  <c:v>90.199491945000005</c:v>
                </c:pt>
                <c:pt idx="108">
                  <c:v>90.908871559000005</c:v>
                </c:pt>
                <c:pt idx="109">
                  <c:v>90.855028515000001</c:v>
                </c:pt>
                <c:pt idx="110">
                  <c:v>91.188696729</c:v>
                </c:pt>
                <c:pt idx="111">
                  <c:v>91.534958067000005</c:v>
                </c:pt>
                <c:pt idx="112">
                  <c:v>92.105515838000002</c:v>
                </c:pt>
                <c:pt idx="113">
                  <c:v>92.378003281999995</c:v>
                </c:pt>
                <c:pt idx="114">
                  <c:v>92.432342117999994</c:v>
                </c:pt>
                <c:pt idx="115">
                  <c:v>92.257029962999994</c:v>
                </c:pt>
                <c:pt idx="116">
                  <c:v>92.009133816000002</c:v>
                </c:pt>
                <c:pt idx="117">
                  <c:v>92.370764715000007</c:v>
                </c:pt>
                <c:pt idx="118">
                  <c:v>92.054845865999994</c:v>
                </c:pt>
                <c:pt idx="119">
                  <c:v>92.058217252999995</c:v>
                </c:pt>
                <c:pt idx="120">
                  <c:v>91.754693211000003</c:v>
                </c:pt>
                <c:pt idx="121">
                  <c:v>91.255926164000002</c:v>
                </c:pt>
                <c:pt idx="122">
                  <c:v>90.638664758999994</c:v>
                </c:pt>
                <c:pt idx="123">
                  <c:v>90.407823867000005</c:v>
                </c:pt>
                <c:pt idx="124">
                  <c:v>90.111935025999998</c:v>
                </c:pt>
                <c:pt idx="125">
                  <c:v>89.614457039000001</c:v>
                </c:pt>
                <c:pt idx="126">
                  <c:v>89.106369096999998</c:v>
                </c:pt>
                <c:pt idx="127">
                  <c:v>88.577061244000006</c:v>
                </c:pt>
                <c:pt idx="128">
                  <c:v>88.469275999000004</c:v>
                </c:pt>
                <c:pt idx="129">
                  <c:v>88.000950599000006</c:v>
                </c:pt>
                <c:pt idx="130">
                  <c:v>87.730942115999994</c:v>
                </c:pt>
                <c:pt idx="131">
                  <c:v>87.222854174000005</c:v>
                </c:pt>
                <c:pt idx="132">
                  <c:v>87.192908318999997</c:v>
                </c:pt>
                <c:pt idx="133">
                  <c:v>87.800055561999997</c:v>
                </c:pt>
                <c:pt idx="134">
                  <c:v>87.791131300999993</c:v>
                </c:pt>
                <c:pt idx="135">
                  <c:v>88.458963519999998</c:v>
                </c:pt>
                <c:pt idx="136">
                  <c:v>88.884551623999997</c:v>
                </c:pt>
                <c:pt idx="137">
                  <c:v>89.269484761000001</c:v>
                </c:pt>
                <c:pt idx="138">
                  <c:v>90.000679235000007</c:v>
                </c:pt>
                <c:pt idx="139">
                  <c:v>89.980054276000004</c:v>
                </c:pt>
                <c:pt idx="140">
                  <c:v>89.864138037999993</c:v>
                </c:pt>
                <c:pt idx="141">
                  <c:v>89.960619218000005</c:v>
                </c:pt>
                <c:pt idx="142">
                  <c:v>89.726406939</c:v>
                </c:pt>
                <c:pt idx="143">
                  <c:v>90.216646358000006</c:v>
                </c:pt>
                <c:pt idx="144">
                  <c:v>89.730373276999998</c:v>
                </c:pt>
                <c:pt idx="145">
                  <c:v>90.471681914000001</c:v>
                </c:pt>
                <c:pt idx="146">
                  <c:v>90.569749630000004</c:v>
                </c:pt>
                <c:pt idx="147">
                  <c:v>90.302616741999998</c:v>
                </c:pt>
                <c:pt idx="148">
                  <c:v>89.729778326000002</c:v>
                </c:pt>
                <c:pt idx="149">
                  <c:v>89.708360099000004</c:v>
                </c:pt>
                <c:pt idx="150">
                  <c:v>89.827548566999994</c:v>
                </c:pt>
                <c:pt idx="151">
                  <c:v>90.295080698999996</c:v>
                </c:pt>
                <c:pt idx="152">
                  <c:v>90.080700112000002</c:v>
                </c:pt>
                <c:pt idx="153">
                  <c:v>90.675750022000003</c:v>
                </c:pt>
                <c:pt idx="154">
                  <c:v>90.788988982000006</c:v>
                </c:pt>
                <c:pt idx="155">
                  <c:v>91.400598355</c:v>
                </c:pt>
                <c:pt idx="156">
                  <c:v>91.476851210000007</c:v>
                </c:pt>
                <c:pt idx="157">
                  <c:v>91.629059444000006</c:v>
                </c:pt>
                <c:pt idx="158">
                  <c:v>92.186329982000004</c:v>
                </c:pt>
                <c:pt idx="159">
                  <c:v>91.820732745000001</c:v>
                </c:pt>
                <c:pt idx="160">
                  <c:v>92.193667708000007</c:v>
                </c:pt>
                <c:pt idx="161">
                  <c:v>92.856542004000005</c:v>
                </c:pt>
                <c:pt idx="162">
                  <c:v>92.148253134000001</c:v>
                </c:pt>
                <c:pt idx="163">
                  <c:v>92.823125603999998</c:v>
                </c:pt>
                <c:pt idx="164">
                  <c:v>92.907311135</c:v>
                </c:pt>
                <c:pt idx="165">
                  <c:v>93.006469593999995</c:v>
                </c:pt>
                <c:pt idx="166">
                  <c:v>93.82631173</c:v>
                </c:pt>
                <c:pt idx="167">
                  <c:v>94.050905639000007</c:v>
                </c:pt>
                <c:pt idx="168">
                  <c:v>94.779720310000002</c:v>
                </c:pt>
                <c:pt idx="169">
                  <c:v>95.121222041999999</c:v>
                </c:pt>
                <c:pt idx="170">
                  <c:v>95.815529569999995</c:v>
                </c:pt>
                <c:pt idx="171">
                  <c:v>95.678690896999996</c:v>
                </c:pt>
                <c:pt idx="172">
                  <c:v>95.867290284999996</c:v>
                </c:pt>
                <c:pt idx="173">
                  <c:v>95.977951125000004</c:v>
                </c:pt>
                <c:pt idx="174">
                  <c:v>96.372105997999995</c:v>
                </c:pt>
                <c:pt idx="175">
                  <c:v>96.082662458000001</c:v>
                </c:pt>
                <c:pt idx="176">
                  <c:v>96.404134181000003</c:v>
                </c:pt>
                <c:pt idx="177">
                  <c:v>94.543921495999996</c:v>
                </c:pt>
                <c:pt idx="178">
                  <c:v>95.686028622999999</c:v>
                </c:pt>
                <c:pt idx="179">
                  <c:v>96.743553585000001</c:v>
                </c:pt>
                <c:pt idx="180">
                  <c:v>97.197302691999994</c:v>
                </c:pt>
                <c:pt idx="181">
                  <c:v>97.377969402999994</c:v>
                </c:pt>
                <c:pt idx="182">
                  <c:v>97.413666448000001</c:v>
                </c:pt>
                <c:pt idx="183">
                  <c:v>97.645498924999998</c:v>
                </c:pt>
                <c:pt idx="184">
                  <c:v>97.945254945000002</c:v>
                </c:pt>
                <c:pt idx="185">
                  <c:v>97.957054802000002</c:v>
                </c:pt>
                <c:pt idx="186">
                  <c:v>98.272874493000003</c:v>
                </c:pt>
                <c:pt idx="187">
                  <c:v>98.202273669999997</c:v>
                </c:pt>
                <c:pt idx="188">
                  <c:v>98.621317317000006</c:v>
                </c:pt>
                <c:pt idx="189">
                  <c:v>98.419133220000006</c:v>
                </c:pt>
                <c:pt idx="190">
                  <c:v>98.317000007000004</c:v>
                </c:pt>
                <c:pt idx="191">
                  <c:v>98.263454439</c:v>
                </c:pt>
                <c:pt idx="192">
                  <c:v>99.269218686000002</c:v>
                </c:pt>
                <c:pt idx="193">
                  <c:v>98.883393123000005</c:v>
                </c:pt>
                <c:pt idx="194">
                  <c:v>99.844536063000007</c:v>
                </c:pt>
                <c:pt idx="195">
                  <c:v>100.036705156</c:v>
                </c:pt>
                <c:pt idx="196">
                  <c:v>100.72288168999999</c:v>
                </c:pt>
                <c:pt idx="197">
                  <c:v>100.79268924500001</c:v>
                </c:pt>
                <c:pt idx="198">
                  <c:v>100.818470444</c:v>
                </c:pt>
                <c:pt idx="199">
                  <c:v>100.708007921</c:v>
                </c:pt>
                <c:pt idx="200">
                  <c:v>100.918620488</c:v>
                </c:pt>
                <c:pt idx="201">
                  <c:v>101.169293071</c:v>
                </c:pt>
                <c:pt idx="202">
                  <c:v>100.87280928</c:v>
                </c:pt>
                <c:pt idx="203">
                  <c:v>101.457447552</c:v>
                </c:pt>
                <c:pt idx="204">
                  <c:v>101.446440963</c:v>
                </c:pt>
                <c:pt idx="205">
                  <c:v>101.30880902299999</c:v>
                </c:pt>
                <c:pt idx="206">
                  <c:v>100.910886128</c:v>
                </c:pt>
                <c:pt idx="207">
                  <c:v>100.545288891</c:v>
                </c:pt>
                <c:pt idx="208">
                  <c:v>99.876167612000003</c:v>
                </c:pt>
                <c:pt idx="209">
                  <c:v>99.297181370999994</c:v>
                </c:pt>
                <c:pt idx="210">
                  <c:v>99.073281571999999</c:v>
                </c:pt>
                <c:pt idx="211">
                  <c:v>98.657014361999998</c:v>
                </c:pt>
                <c:pt idx="212">
                  <c:v>97.112522209000005</c:v>
                </c:pt>
                <c:pt idx="213">
                  <c:v>92.870325030000004</c:v>
                </c:pt>
                <c:pt idx="214">
                  <c:v>93.788532356999994</c:v>
                </c:pt>
                <c:pt idx="215">
                  <c:v>92.559959054000004</c:v>
                </c:pt>
                <c:pt idx="216">
                  <c:v>89.954868028000007</c:v>
                </c:pt>
                <c:pt idx="217">
                  <c:v>87.723802707000004</c:v>
                </c:pt>
                <c:pt idx="218">
                  <c:v>87.195982231000002</c:v>
                </c:pt>
                <c:pt idx="219">
                  <c:v>85.821943469000004</c:v>
                </c:pt>
                <c:pt idx="220">
                  <c:v>85.137254311999996</c:v>
                </c:pt>
                <c:pt idx="221">
                  <c:v>84.283797457999995</c:v>
                </c:pt>
                <c:pt idx="222">
                  <c:v>84.014681401000004</c:v>
                </c:pt>
                <c:pt idx="223">
                  <c:v>84.987822515000005</c:v>
                </c:pt>
                <c:pt idx="224">
                  <c:v>85.904244989999995</c:v>
                </c:pt>
                <c:pt idx="225">
                  <c:v>86.626316885999998</c:v>
                </c:pt>
                <c:pt idx="226">
                  <c:v>86.812040679000006</c:v>
                </c:pt>
                <c:pt idx="227">
                  <c:v>87.174564004000004</c:v>
                </c:pt>
                <c:pt idx="228">
                  <c:v>87.489292952</c:v>
                </c:pt>
                <c:pt idx="229">
                  <c:v>88.442999008000001</c:v>
                </c:pt>
                <c:pt idx="230">
                  <c:v>88.755645627999996</c:v>
                </c:pt>
                <c:pt idx="231">
                  <c:v>89.386293425000005</c:v>
                </c:pt>
                <c:pt idx="232">
                  <c:v>89.712623913000002</c:v>
                </c:pt>
                <c:pt idx="233">
                  <c:v>90.941296374999993</c:v>
                </c:pt>
                <c:pt idx="234">
                  <c:v>91.155082011000005</c:v>
                </c:pt>
                <c:pt idx="235">
                  <c:v>91.497178693999999</c:v>
                </c:pt>
                <c:pt idx="236">
                  <c:v>91.835606513000002</c:v>
                </c:pt>
                <c:pt idx="237">
                  <c:v>92.085287511999994</c:v>
                </c:pt>
                <c:pt idx="238">
                  <c:v>91.834416611999998</c:v>
                </c:pt>
                <c:pt idx="239">
                  <c:v>91.897283075000004</c:v>
                </c:pt>
                <c:pt idx="240">
                  <c:v>92.786635290999996</c:v>
                </c:pt>
                <c:pt idx="241">
                  <c:v>92.593474612999998</c:v>
                </c:pt>
                <c:pt idx="242">
                  <c:v>92.222423660999993</c:v>
                </c:pt>
                <c:pt idx="243">
                  <c:v>93.187136304999996</c:v>
                </c:pt>
                <c:pt idx="244">
                  <c:v>92.864375522000003</c:v>
                </c:pt>
                <c:pt idx="245">
                  <c:v>92.998536916999996</c:v>
                </c:pt>
                <c:pt idx="246">
                  <c:v>93.246433064000001</c:v>
                </c:pt>
                <c:pt idx="247">
                  <c:v>93.719220594999996</c:v>
                </c:pt>
                <c:pt idx="248">
                  <c:v>94.325772885999996</c:v>
                </c:pt>
                <c:pt idx="249">
                  <c:v>94.273119745000002</c:v>
                </c:pt>
                <c:pt idx="250">
                  <c:v>94.923500075000007</c:v>
                </c:pt>
                <c:pt idx="251">
                  <c:v>94.939762063000003</c:v>
                </c:pt>
                <c:pt idx="252">
                  <c:v>95.405013550999996</c:v>
                </c:pt>
                <c:pt idx="253">
                  <c:v>95.990445090999998</c:v>
                </c:pt>
                <c:pt idx="254">
                  <c:v>96.286135615000006</c:v>
                </c:pt>
                <c:pt idx="255">
                  <c:v>95.784393813999998</c:v>
                </c:pt>
                <c:pt idx="256">
                  <c:v>96.481775253999999</c:v>
                </c:pt>
                <c:pt idx="257">
                  <c:v>96.684058508999996</c:v>
                </c:pt>
                <c:pt idx="258">
                  <c:v>96.669878850000003</c:v>
                </c:pt>
                <c:pt idx="259">
                  <c:v>96.901017217000003</c:v>
                </c:pt>
                <c:pt idx="260">
                  <c:v>96.494070902999994</c:v>
                </c:pt>
                <c:pt idx="261">
                  <c:v>96.422181019999996</c:v>
                </c:pt>
                <c:pt idx="262">
                  <c:v>96.739983879999997</c:v>
                </c:pt>
                <c:pt idx="263">
                  <c:v>97.134535387</c:v>
                </c:pt>
                <c:pt idx="264">
                  <c:v>97.379655096999997</c:v>
                </c:pt>
                <c:pt idx="265">
                  <c:v>97.372614846999994</c:v>
                </c:pt>
                <c:pt idx="266">
                  <c:v>97.853037579000002</c:v>
                </c:pt>
                <c:pt idx="267">
                  <c:v>98.265437609000003</c:v>
                </c:pt>
                <c:pt idx="268">
                  <c:v>98.156759937999993</c:v>
                </c:pt>
                <c:pt idx="269">
                  <c:v>98.244416014999999</c:v>
                </c:pt>
                <c:pt idx="270">
                  <c:v>98.379172361000002</c:v>
                </c:pt>
                <c:pt idx="271">
                  <c:v>98.080804559000001</c:v>
                </c:pt>
                <c:pt idx="272">
                  <c:v>98.651858121999993</c:v>
                </c:pt>
                <c:pt idx="273">
                  <c:v>99.175513941999995</c:v>
                </c:pt>
                <c:pt idx="274">
                  <c:v>99.063068250000001</c:v>
                </c:pt>
                <c:pt idx="275">
                  <c:v>99.305114047999993</c:v>
                </c:pt>
                <c:pt idx="276">
                  <c:v>99.513049335999995</c:v>
                </c:pt>
                <c:pt idx="277">
                  <c:v>99.141403432999994</c:v>
                </c:pt>
                <c:pt idx="278">
                  <c:v>99.900659751000006</c:v>
                </c:pt>
                <c:pt idx="279">
                  <c:v>100.882923443</c:v>
                </c:pt>
                <c:pt idx="280">
                  <c:v>100.945591588</c:v>
                </c:pt>
                <c:pt idx="281">
                  <c:v>101.35144716000001</c:v>
                </c:pt>
                <c:pt idx="282">
                  <c:v>101.700584093</c:v>
                </c:pt>
                <c:pt idx="283">
                  <c:v>101.977037876</c:v>
                </c:pt>
                <c:pt idx="284">
                  <c:v>101.786058684</c:v>
                </c:pt>
                <c:pt idx="285">
                  <c:v>102.098209512</c:v>
                </c:pt>
                <c:pt idx="286">
                  <c:v>102.103861544</c:v>
                </c:pt>
                <c:pt idx="287">
                  <c:v>102.729848894</c:v>
                </c:pt>
                <c:pt idx="288">
                  <c:v>102.720230524</c:v>
                </c:pt>
                <c:pt idx="289">
                  <c:v>101.932912362</c:v>
                </c:pt>
                <c:pt idx="290">
                  <c:v>101.295720106</c:v>
                </c:pt>
                <c:pt idx="291">
                  <c:v>100.950946145</c:v>
                </c:pt>
                <c:pt idx="292">
                  <c:v>100.37662035300001</c:v>
                </c:pt>
                <c:pt idx="293">
                  <c:v>99.905716831999996</c:v>
                </c:pt>
                <c:pt idx="294">
                  <c:v>99.607547346999993</c:v>
                </c:pt>
                <c:pt idx="295">
                  <c:v>100.25911757900001</c:v>
                </c:pt>
                <c:pt idx="296">
                  <c:v>100.03125144099999</c:v>
                </c:pt>
                <c:pt idx="297">
                  <c:v>99.761342115999994</c:v>
                </c:pt>
                <c:pt idx="298">
                  <c:v>99.308187959999998</c:v>
                </c:pt>
                <c:pt idx="299">
                  <c:v>98.545361936999996</c:v>
                </c:pt>
                <c:pt idx="300">
                  <c:v>98.025275821999998</c:v>
                </c:pt>
                <c:pt idx="301">
                  <c:v>98.572035563</c:v>
                </c:pt>
                <c:pt idx="302">
                  <c:v>98.062361085000006</c:v>
                </c:pt>
                <c:pt idx="303">
                  <c:v>97.312623978999994</c:v>
                </c:pt>
                <c:pt idx="304">
                  <c:v>97.608017027000002</c:v>
                </c:pt>
                <c:pt idx="305">
                  <c:v>97.383125643</c:v>
                </c:pt>
                <c:pt idx="306">
                  <c:v>97.846195644999995</c:v>
                </c:pt>
                <c:pt idx="307">
                  <c:v>98.005344971</c:v>
                </c:pt>
                <c:pt idx="308">
                  <c:v>97.899344579000001</c:v>
                </c:pt>
                <c:pt idx="309">
                  <c:v>97.798698744000006</c:v>
                </c:pt>
                <c:pt idx="310">
                  <c:v>97.881892690000001</c:v>
                </c:pt>
                <c:pt idx="311">
                  <c:v>97.473161524000005</c:v>
                </c:pt>
                <c:pt idx="312">
                  <c:v>98.073962624999993</c:v>
                </c:pt>
                <c:pt idx="313">
                  <c:v>97.904005026999997</c:v>
                </c:pt>
                <c:pt idx="314">
                  <c:v>97.589573553999998</c:v>
                </c:pt>
                <c:pt idx="315">
                  <c:v>98.238863142</c:v>
                </c:pt>
                <c:pt idx="316">
                  <c:v>99.212500047999995</c:v>
                </c:pt>
                <c:pt idx="317">
                  <c:v>99.296288945000001</c:v>
                </c:pt>
                <c:pt idx="318">
                  <c:v>99.470609515000007</c:v>
                </c:pt>
                <c:pt idx="319">
                  <c:v>99.299065381999995</c:v>
                </c:pt>
                <c:pt idx="320">
                  <c:v>98.848885980000006</c:v>
                </c:pt>
                <c:pt idx="321">
                  <c:v>98.943185674000006</c:v>
                </c:pt>
                <c:pt idx="322">
                  <c:v>100.189805816</c:v>
                </c:pt>
                <c:pt idx="323">
                  <c:v>100.37414139099999</c:v>
                </c:pt>
                <c:pt idx="324">
                  <c:v>100.534579777</c:v>
                </c:pt>
                <c:pt idx="325">
                  <c:v>100.49213995700001</c:v>
                </c:pt>
                <c:pt idx="326">
                  <c:v>100.85089526</c:v>
                </c:pt>
                <c:pt idx="327">
                  <c:v>101.417784169</c:v>
                </c:pt>
                <c:pt idx="328">
                  <c:v>102.56356015900001</c:v>
                </c:pt>
                <c:pt idx="329">
                  <c:v>101.61114316299999</c:v>
                </c:pt>
                <c:pt idx="330">
                  <c:v>102.381901863</c:v>
                </c:pt>
                <c:pt idx="331">
                  <c:v>102.588151457</c:v>
                </c:pt>
                <c:pt idx="332">
                  <c:v>103.30348057800001</c:v>
                </c:pt>
                <c:pt idx="333">
                  <c:v>103.28989586900001</c:v>
                </c:pt>
                <c:pt idx="334">
                  <c:v>103.17199646100001</c:v>
                </c:pt>
                <c:pt idx="335">
                  <c:v>103.08543112700001</c:v>
                </c:pt>
                <c:pt idx="336">
                  <c:v>102.99489945400001</c:v>
                </c:pt>
                <c:pt idx="337">
                  <c:v>102.39935375100001</c:v>
                </c:pt>
                <c:pt idx="338">
                  <c:v>101.95046340899999</c:v>
                </c:pt>
                <c:pt idx="339">
                  <c:v>102.034053989</c:v>
                </c:pt>
                <c:pt idx="340">
                  <c:v>101.52100812400001</c:v>
                </c:pt>
                <c:pt idx="341">
                  <c:v>101.712383949</c:v>
                </c:pt>
                <c:pt idx="342">
                  <c:v>101.729439204</c:v>
                </c:pt>
                <c:pt idx="343">
                  <c:v>101.34113468</c:v>
                </c:pt>
                <c:pt idx="344">
                  <c:v>102.042581617</c:v>
                </c:pt>
                <c:pt idx="345">
                  <c:v>101.715755337</c:v>
                </c:pt>
                <c:pt idx="346">
                  <c:v>100.921000291</c:v>
                </c:pt>
                <c:pt idx="347">
                  <c:v>101.238703992</c:v>
                </c:pt>
                <c:pt idx="348">
                  <c:v>100.906820631</c:v>
                </c:pt>
                <c:pt idx="349">
                  <c:v>100.450493404</c:v>
                </c:pt>
                <c:pt idx="350">
                  <c:v>100.847920507</c:v>
                </c:pt>
                <c:pt idx="351">
                  <c:v>97.050944806999993</c:v>
                </c:pt>
                <c:pt idx="352">
                  <c:v>84.244034916000004</c:v>
                </c:pt>
                <c:pt idx="353">
                  <c:v>85.607959515999994</c:v>
                </c:pt>
                <c:pt idx="354">
                  <c:v>90.980166490000002</c:v>
                </c:pt>
                <c:pt idx="355">
                  <c:v>94.442383234000005</c:v>
                </c:pt>
                <c:pt idx="356">
                  <c:v>95.308433211999997</c:v>
                </c:pt>
                <c:pt idx="357">
                  <c:v>95.262622003999994</c:v>
                </c:pt>
                <c:pt idx="358">
                  <c:v>96.010177623999994</c:v>
                </c:pt>
                <c:pt idx="359">
                  <c:v>96.301009383999997</c:v>
                </c:pt>
                <c:pt idx="360">
                  <c:v>97.312128186999999</c:v>
                </c:pt>
                <c:pt idx="361">
                  <c:v>98.429148224000002</c:v>
                </c:pt>
                <c:pt idx="362">
                  <c:v>95.413342861000004</c:v>
                </c:pt>
                <c:pt idx="363">
                  <c:v>98.030134586000003</c:v>
                </c:pt>
                <c:pt idx="364">
                  <c:v>98.191267081000007</c:v>
                </c:pt>
                <c:pt idx="365">
                  <c:v>98.938822701999996</c:v>
                </c:pt>
                <c:pt idx="366">
                  <c:v>99.349140403999996</c:v>
                </c:pt>
                <c:pt idx="367">
                  <c:v>100.02351708099999</c:v>
                </c:pt>
                <c:pt idx="368">
                  <c:v>99.988414986999999</c:v>
                </c:pt>
                <c:pt idx="369">
                  <c:v>99.009522683</c:v>
                </c:pt>
                <c:pt idx="370">
                  <c:v>100.507212043</c:v>
                </c:pt>
                <c:pt idx="371">
                  <c:v>101.102956062</c:v>
                </c:pt>
                <c:pt idx="372">
                  <c:v>100.90235850000001</c:v>
                </c:pt>
                <c:pt idx="373">
                  <c:v>101.286399211</c:v>
                </c:pt>
                <c:pt idx="374">
                  <c:v>102.03276493</c:v>
                </c:pt>
                <c:pt idx="375">
                  <c:v>102.700101356</c:v>
                </c:pt>
                <c:pt idx="376">
                  <c:v>103.3934173</c:v>
                </c:pt>
                <c:pt idx="377">
                  <c:v>103.288011858</c:v>
                </c:pt>
                <c:pt idx="378">
                  <c:v>103.07164810099999</c:v>
                </c:pt>
                <c:pt idx="379">
                  <c:v>103.60591387700001</c:v>
                </c:pt>
                <c:pt idx="380">
                  <c:v>103.534817262</c:v>
                </c:pt>
                <c:pt idx="381">
                  <c:v>103.930856146</c:v>
                </c:pt>
                <c:pt idx="382">
                  <c:v>103.865907355</c:v>
                </c:pt>
                <c:pt idx="383">
                  <c:v>103.637942059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93-4886-81C1-31E02D6FB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country'!$A$300:$A$395</c:f>
              <c:numCache>
                <c:formatCode>mmm\-yy</c:formatCode>
                <c:ptCount val="96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  <c:pt idx="82">
                  <c:v>44682</c:v>
                </c:pt>
                <c:pt idx="83">
                  <c:v>44713</c:v>
                </c:pt>
                <c:pt idx="84">
                  <c:v>44743</c:v>
                </c:pt>
                <c:pt idx="85">
                  <c:v>44774</c:v>
                </c:pt>
                <c:pt idx="86">
                  <c:v>44805</c:v>
                </c:pt>
                <c:pt idx="87">
                  <c:v>44835</c:v>
                </c:pt>
                <c:pt idx="88">
                  <c:v>44866</c:v>
                </c:pt>
              </c:numCache>
            </c:numRef>
          </c:cat>
          <c:val>
            <c:numRef>
              <c:f>'Per country'!$C$300:$C$395</c:f>
              <c:numCache>
                <c:formatCode>0.0%</c:formatCode>
                <c:ptCount val="96"/>
                <c:pt idx="0">
                  <c:v>6.5413741162620425E-3</c:v>
                </c:pt>
                <c:pt idx="1">
                  <c:v>-2.2727722276276886E-3</c:v>
                </c:pt>
                <c:pt idx="2">
                  <c:v>-2.6982500079907245E-3</c:v>
                </c:pt>
                <c:pt idx="3">
                  <c:v>-4.542382313512585E-3</c:v>
                </c:pt>
                <c:pt idx="4">
                  <c:v>-7.6814010875644861E-3</c:v>
                </c:pt>
                <c:pt idx="5">
                  <c:v>-5.2776315879025214E-3</c:v>
                </c:pt>
                <c:pt idx="6">
                  <c:v>5.5777424385200468E-3</c:v>
                </c:pt>
                <c:pt idx="7">
                  <c:v>-5.1705788065444513E-3</c:v>
                </c:pt>
                <c:pt idx="8">
                  <c:v>-7.6455135049230899E-3</c:v>
                </c:pt>
                <c:pt idx="9">
                  <c:v>3.0355059387130886E-3</c:v>
                </c:pt>
                <c:pt idx="10">
                  <c:v>-2.3040257434775481E-3</c:v>
                </c:pt>
                <c:pt idx="11">
                  <c:v>4.7551359534050951E-3</c:v>
                </c:pt>
                <c:pt idx="12">
                  <c:v>1.6265254356686643E-3</c:v>
                </c:pt>
                <c:pt idx="13">
                  <c:v>-1.0815776632525941E-3</c:v>
                </c:pt>
                <c:pt idx="14">
                  <c:v>-1.0280542268470275E-3</c:v>
                </c:pt>
                <c:pt idx="15">
                  <c:v>8.5066516291555866E-4</c:v>
                </c:pt>
                <c:pt idx="16">
                  <c:v>-4.1757587104949093E-3</c:v>
                </c:pt>
                <c:pt idx="17">
                  <c:v>6.1637592503045813E-3</c:v>
                </c:pt>
                <c:pt idx="18">
                  <c:v>-1.7329533084112633E-3</c:v>
                </c:pt>
                <c:pt idx="19">
                  <c:v>-3.2116303404879612E-3</c:v>
                </c:pt>
                <c:pt idx="20">
                  <c:v>6.6532680116767346E-3</c:v>
                </c:pt>
                <c:pt idx="21">
                  <c:v>9.9109138161813434E-3</c:v>
                </c:pt>
                <c:pt idx="22">
                  <c:v>8.4453971988879663E-4</c:v>
                </c:pt>
                <c:pt idx="23">
                  <c:v>1.7555597681657761E-3</c:v>
                </c:pt>
                <c:pt idx="24">
                  <c:v>-1.7245710450195164E-3</c:v>
                </c:pt>
                <c:pt idx="25">
                  <c:v>-4.5335713913133516E-3</c:v>
                </c:pt>
                <c:pt idx="26">
                  <c:v>9.5397831816819466E-4</c:v>
                </c:pt>
                <c:pt idx="27">
                  <c:v>1.2599353189489841E-2</c:v>
                </c:pt>
                <c:pt idx="28">
                  <c:v>1.8398635819149747E-3</c:v>
                </c:pt>
                <c:pt idx="29">
                  <c:v>1.5984035706470856E-3</c:v>
                </c:pt>
                <c:pt idx="30">
                  <c:v>-4.2214151682073986E-4</c:v>
                </c:pt>
                <c:pt idx="31">
                  <c:v>3.5699837136865084E-3</c:v>
                </c:pt>
                <c:pt idx="32">
                  <c:v>5.6210597589493256E-3</c:v>
                </c:pt>
                <c:pt idx="33">
                  <c:v>1.1297584534983651E-2</c:v>
                </c:pt>
                <c:pt idx="34">
                  <c:v>-9.2861148201517051E-3</c:v>
                </c:pt>
                <c:pt idx="35">
                  <c:v>7.5853757374187356E-3</c:v>
                </c:pt>
                <c:pt idx="36">
                  <c:v>2.0145122355315031E-3</c:v>
                </c:pt>
                <c:pt idx="37">
                  <c:v>6.9728239649570253E-3</c:v>
                </c:pt>
                <c:pt idx="38">
                  <c:v>-1.3150291668771638E-4</c:v>
                </c:pt>
                <c:pt idx="39">
                  <c:v>-1.1414418323117336E-3</c:v>
                </c:pt>
                <c:pt idx="40">
                  <c:v>-8.3903905099599343E-4</c:v>
                </c:pt>
                <c:pt idx="41">
                  <c:v>-8.7821986104386616E-4</c:v>
                </c:pt>
                <c:pt idx="42">
                  <c:v>-5.7822834543955655E-3</c:v>
                </c:pt>
                <c:pt idx="43">
                  <c:v>-4.3837224118773209E-3</c:v>
                </c:pt>
                <c:pt idx="44">
                  <c:v>8.1991368361575376E-4</c:v>
                </c:pt>
                <c:pt idx="45">
                  <c:v>-5.0281826992320151E-3</c:v>
                </c:pt>
                <c:pt idx="46">
                  <c:v>1.8850859397125345E-3</c:v>
                </c:pt>
                <c:pt idx="47">
                  <c:v>1.6768120397762216E-4</c:v>
                </c:pt>
                <c:pt idx="48">
                  <c:v>-3.8170319922960676E-3</c:v>
                </c:pt>
                <c:pt idx="49">
                  <c:v>6.921640844213213E-3</c:v>
                </c:pt>
                <c:pt idx="50">
                  <c:v>-3.2028421353222938E-3</c:v>
                </c:pt>
                <c:pt idx="51">
                  <c:v>-7.8134900868293191E-3</c:v>
                </c:pt>
                <c:pt idx="52">
                  <c:v>3.1480435200198034E-3</c:v>
                </c:pt>
                <c:pt idx="53">
                  <c:v>-3.2782260925250627E-3</c:v>
                </c:pt>
                <c:pt idx="54">
                  <c:v>-4.5222634520288565E-3</c:v>
                </c:pt>
                <c:pt idx="55">
                  <c:v>3.9564474950022745E-3</c:v>
                </c:pt>
                <c:pt idx="56">
                  <c:v>-3.7650510599635527E-2</c:v>
                </c:pt>
                <c:pt idx="57">
                  <c:v>-0.13196069256686171</c:v>
                </c:pt>
                <c:pt idx="58">
                  <c:v>1.6190162322590122E-2</c:v>
                </c:pt>
                <c:pt idx="59">
                  <c:v>6.275359212359162E-2</c:v>
                </c:pt>
                <c:pt idx="60">
                  <c:v>3.8054631878262711E-2</c:v>
                </c:pt>
                <c:pt idx="61">
                  <c:v>9.1701410780176875E-3</c:v>
                </c:pt>
                <c:pt idx="62">
                  <c:v>-4.806626911818286E-4</c:v>
                </c:pt>
                <c:pt idx="63">
                  <c:v>7.8473130832847609E-3</c:v>
                </c:pt>
                <c:pt idx="64">
                  <c:v>3.0291763560627242E-3</c:v>
                </c:pt>
                <c:pt idx="65">
                  <c:v>1.0499565990717385E-2</c:v>
                </c:pt>
                <c:pt idx="66">
                  <c:v>1.147873402638446E-2</c:v>
                </c:pt>
                <c:pt idx="67">
                  <c:v>-3.063935244198988E-2</c:v>
                </c:pt>
                <c:pt idx="68">
                  <c:v>2.7425846810672921E-2</c:v>
                </c:pt>
                <c:pt idx="69">
                  <c:v>1.6437037007089427E-3</c:v>
                </c:pt>
                <c:pt idx="70">
                  <c:v>7.6132597452206758E-3</c:v>
                </c:pt>
                <c:pt idx="71">
                  <c:v>4.147186016513071E-3</c:v>
                </c:pt>
                <c:pt idx="72">
                  <c:v>6.787946772943052E-3</c:v>
                </c:pt>
                <c:pt idx="73">
                  <c:v>-3.5093840952992605E-4</c:v>
                </c:pt>
                <c:pt idx="74">
                  <c:v>-9.7900572194015607E-3</c:v>
                </c:pt>
                <c:pt idx="75">
                  <c:v>1.5126720333711392E-2</c:v>
                </c:pt>
                <c:pt idx="76">
                  <c:v>5.9273758259768602E-3</c:v>
                </c:pt>
                <c:pt idx="77">
                  <c:v>-1.984091957479314E-3</c:v>
                </c:pt>
                <c:pt idx="78">
                  <c:v>3.8060627789983448E-3</c:v>
                </c:pt>
                <c:pt idx="79">
                  <c:v>7.3688641793373064E-3</c:v>
                </c:pt>
                <c:pt idx="80">
                  <c:v>6.540413037496676E-3</c:v>
                </c:pt>
                <c:pt idx="81">
                  <c:v>6.7508788681393634E-3</c:v>
                </c:pt>
                <c:pt idx="82">
                  <c:v>-1.0194598916694426E-3</c:v>
                </c:pt>
                <c:pt idx="83">
                  <c:v>-2.0947615614623958E-3</c:v>
                </c:pt>
                <c:pt idx="84">
                  <c:v>5.1834407021073801E-3</c:v>
                </c:pt>
                <c:pt idx="85">
                  <c:v>-6.8622159044325515E-4</c:v>
                </c:pt>
                <c:pt idx="86">
                  <c:v>3.8251758632827457E-3</c:v>
                </c:pt>
                <c:pt idx="87">
                  <c:v>-6.2492308259977369E-4</c:v>
                </c:pt>
                <c:pt idx="88">
                  <c:v>-2.1948038755474635E-3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C00-4DC9-A6EA-7E86DA8DA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China!$B$8:$B$387</c:f>
              <c:numCache>
                <c:formatCode>0.0%</c:formatCode>
                <c:ptCount val="380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0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1.2999999999999999E-2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23-47D4-92E9-0CC1952E1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Table3[[#Headers],[China Industrial Production YoY]]</c:f>
          <c:strCache>
            <c:ptCount val="1"/>
            <c:pt idx="0">
              <c:v>China Industrial Production YoY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China!$C$7</c:f>
              <c:strCache>
                <c:ptCount val="1"/>
                <c:pt idx="0">
                  <c:v>HSBC China PMI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China!$C$8:$C$387</c:f>
              <c:numCache>
                <c:formatCode>0.00</c:formatCode>
                <c:ptCount val="380"/>
                <c:pt idx="178">
                  <c:v>52.1</c:v>
                </c:pt>
                <c:pt idx="179">
                  <c:v>52.9</c:v>
                </c:pt>
                <c:pt idx="180">
                  <c:v>55.2</c:v>
                </c:pt>
                <c:pt idx="181">
                  <c:v>54.4</c:v>
                </c:pt>
                <c:pt idx="182">
                  <c:v>53.3</c:v>
                </c:pt>
                <c:pt idx="183">
                  <c:v>51</c:v>
                </c:pt>
                <c:pt idx="184">
                  <c:v>51.5</c:v>
                </c:pt>
                <c:pt idx="185">
                  <c:v>50.6</c:v>
                </c:pt>
                <c:pt idx="186">
                  <c:v>50.9</c:v>
                </c:pt>
                <c:pt idx="187">
                  <c:v>50.1</c:v>
                </c:pt>
                <c:pt idx="188">
                  <c:v>49.8</c:v>
                </c:pt>
                <c:pt idx="189">
                  <c:v>50.1</c:v>
                </c:pt>
                <c:pt idx="190">
                  <c:v>50.7</c:v>
                </c:pt>
                <c:pt idx="191">
                  <c:v>51</c:v>
                </c:pt>
                <c:pt idx="192">
                  <c:v>52.7</c:v>
                </c:pt>
                <c:pt idx="193">
                  <c:v>52.8</c:v>
                </c:pt>
                <c:pt idx="194">
                  <c:v>52.9</c:v>
                </c:pt>
                <c:pt idx="195">
                  <c:v>53</c:v>
                </c:pt>
                <c:pt idx="196">
                  <c:v>52.6</c:v>
                </c:pt>
                <c:pt idx="197">
                  <c:v>52.4</c:v>
                </c:pt>
                <c:pt idx="198">
                  <c:v>52.1</c:v>
                </c:pt>
                <c:pt idx="199">
                  <c:v>53</c:v>
                </c:pt>
                <c:pt idx="200">
                  <c:v>52.4</c:v>
                </c:pt>
                <c:pt idx="201">
                  <c:v>53</c:v>
                </c:pt>
                <c:pt idx="202">
                  <c:v>52.3</c:v>
                </c:pt>
                <c:pt idx="203">
                  <c:v>53.3</c:v>
                </c:pt>
                <c:pt idx="204">
                  <c:v>54.1</c:v>
                </c:pt>
                <c:pt idx="205">
                  <c:v>55</c:v>
                </c:pt>
                <c:pt idx="206">
                  <c:v>53.2</c:v>
                </c:pt>
                <c:pt idx="207">
                  <c:v>53.4</c:v>
                </c:pt>
                <c:pt idx="208">
                  <c:v>55</c:v>
                </c:pt>
                <c:pt idx="209">
                  <c:v>55.2</c:v>
                </c:pt>
                <c:pt idx="210">
                  <c:v>52.8</c:v>
                </c:pt>
                <c:pt idx="211">
                  <c:v>53.3</c:v>
                </c:pt>
                <c:pt idx="212">
                  <c:v>52.8</c:v>
                </c:pt>
                <c:pt idx="213">
                  <c:v>54.4</c:v>
                </c:pt>
                <c:pt idx="214">
                  <c:v>55.4</c:v>
                </c:pt>
                <c:pt idx="215">
                  <c:v>54.7</c:v>
                </c:pt>
                <c:pt idx="216">
                  <c:v>53.3</c:v>
                </c:pt>
                <c:pt idx="217">
                  <c:v>53.3</c:v>
                </c:pt>
                <c:pt idx="218">
                  <c:v>49.2</c:v>
                </c:pt>
                <c:pt idx="219">
                  <c:v>47.7</c:v>
                </c:pt>
                <c:pt idx="220">
                  <c:v>45.2</c:v>
                </c:pt>
                <c:pt idx="221">
                  <c:v>40.9</c:v>
                </c:pt>
                <c:pt idx="222">
                  <c:v>41.2</c:v>
                </c:pt>
                <c:pt idx="223">
                  <c:v>45.1</c:v>
                </c:pt>
                <c:pt idx="224">
                  <c:v>44.8</c:v>
                </c:pt>
                <c:pt idx="225">
                  <c:v>50.1</c:v>
                </c:pt>
                <c:pt idx="226">
                  <c:v>51.2</c:v>
                </c:pt>
                <c:pt idx="227">
                  <c:v>51.8</c:v>
                </c:pt>
                <c:pt idx="228">
                  <c:v>52.8</c:v>
                </c:pt>
                <c:pt idx="229">
                  <c:v>55.1</c:v>
                </c:pt>
                <c:pt idx="230">
                  <c:v>55</c:v>
                </c:pt>
                <c:pt idx="231">
                  <c:v>55.4</c:v>
                </c:pt>
                <c:pt idx="232">
                  <c:v>55.7</c:v>
                </c:pt>
                <c:pt idx="233">
                  <c:v>56.1</c:v>
                </c:pt>
                <c:pt idx="234">
                  <c:v>55.8</c:v>
                </c:pt>
                <c:pt idx="235">
                  <c:v>57</c:v>
                </c:pt>
                <c:pt idx="236">
                  <c:v>55.4</c:v>
                </c:pt>
                <c:pt idx="237">
                  <c:v>52.7</c:v>
                </c:pt>
                <c:pt idx="238">
                  <c:v>50.4</c:v>
                </c:pt>
                <c:pt idx="239">
                  <c:v>49.4</c:v>
                </c:pt>
                <c:pt idx="240">
                  <c:v>51.9</c:v>
                </c:pt>
                <c:pt idx="241">
                  <c:v>52.9</c:v>
                </c:pt>
                <c:pt idx="242">
                  <c:v>54.8</c:v>
                </c:pt>
                <c:pt idx="243">
                  <c:v>55.3</c:v>
                </c:pt>
                <c:pt idx="244">
                  <c:v>54.4</c:v>
                </c:pt>
                <c:pt idx="245">
                  <c:v>51.7</c:v>
                </c:pt>
                <c:pt idx="246">
                  <c:v>51.8</c:v>
                </c:pt>
                <c:pt idx="247">
                  <c:v>51.8</c:v>
                </c:pt>
                <c:pt idx="248">
                  <c:v>51.6</c:v>
                </c:pt>
                <c:pt idx="249">
                  <c:v>50.1</c:v>
                </c:pt>
                <c:pt idx="250">
                  <c:v>49.3</c:v>
                </c:pt>
                <c:pt idx="251">
                  <c:v>49.9</c:v>
                </c:pt>
                <c:pt idx="252">
                  <c:v>49.9</c:v>
                </c:pt>
                <c:pt idx="253">
                  <c:v>51</c:v>
                </c:pt>
                <c:pt idx="254">
                  <c:v>47.7</c:v>
                </c:pt>
                <c:pt idx="255">
                  <c:v>48.7</c:v>
                </c:pt>
                <c:pt idx="256">
                  <c:v>49.6</c:v>
                </c:pt>
                <c:pt idx="257">
                  <c:v>48.3</c:v>
                </c:pt>
                <c:pt idx="258">
                  <c:v>49.3</c:v>
                </c:pt>
                <c:pt idx="259">
                  <c:v>48.4</c:v>
                </c:pt>
                <c:pt idx="260">
                  <c:v>48.2</c:v>
                </c:pt>
                <c:pt idx="261">
                  <c:v>49.3</c:v>
                </c:pt>
                <c:pt idx="262">
                  <c:v>47.7</c:v>
                </c:pt>
                <c:pt idx="263">
                  <c:v>47.9</c:v>
                </c:pt>
                <c:pt idx="264">
                  <c:v>49.5</c:v>
                </c:pt>
                <c:pt idx="265">
                  <c:v>50.5</c:v>
                </c:pt>
                <c:pt idx="266">
                  <c:v>51.5</c:v>
                </c:pt>
                <c:pt idx="267">
                  <c:v>50.4</c:v>
                </c:pt>
                <c:pt idx="268">
                  <c:v>51.6</c:v>
                </c:pt>
                <c:pt idx="269">
                  <c:v>50.4</c:v>
                </c:pt>
                <c:pt idx="270">
                  <c:v>49.2</c:v>
                </c:pt>
                <c:pt idx="271">
                  <c:v>48.2</c:v>
                </c:pt>
                <c:pt idx="272">
                  <c:v>47.7</c:v>
                </c:pt>
                <c:pt idx="273">
                  <c:v>50.1</c:v>
                </c:pt>
                <c:pt idx="274">
                  <c:v>50.2</c:v>
                </c:pt>
                <c:pt idx="275">
                  <c:v>50.9</c:v>
                </c:pt>
                <c:pt idx="276">
                  <c:v>50.8</c:v>
                </c:pt>
                <c:pt idx="277">
                  <c:v>50.5</c:v>
                </c:pt>
                <c:pt idx="278">
                  <c:v>48.5</c:v>
                </c:pt>
                <c:pt idx="279">
                  <c:v>48</c:v>
                </c:pt>
                <c:pt idx="280">
                  <c:v>48.1</c:v>
                </c:pt>
                <c:pt idx="281">
                  <c:v>49.4</c:v>
                </c:pt>
                <c:pt idx="282">
                  <c:v>50.7</c:v>
                </c:pt>
                <c:pt idx="283">
                  <c:v>51.7</c:v>
                </c:pt>
                <c:pt idx="284">
                  <c:v>50.2</c:v>
                </c:pt>
                <c:pt idx="285">
                  <c:v>51.1</c:v>
                </c:pt>
                <c:pt idx="286">
                  <c:v>50.8</c:v>
                </c:pt>
                <c:pt idx="287">
                  <c:v>50.3</c:v>
                </c:pt>
                <c:pt idx="288">
                  <c:v>50.1</c:v>
                </c:pt>
                <c:pt idx="289">
                  <c:v>49.9</c:v>
                </c:pt>
                <c:pt idx="290">
                  <c:v>50.1</c:v>
                </c:pt>
                <c:pt idx="291">
                  <c:v>50.1</c:v>
                </c:pt>
                <c:pt idx="292">
                  <c:v>50.2</c:v>
                </c:pt>
                <c:pt idx="293">
                  <c:v>50.2</c:v>
                </c:pt>
                <c:pt idx="294">
                  <c:v>50</c:v>
                </c:pt>
                <c:pt idx="295">
                  <c:v>47.3</c:v>
                </c:pt>
                <c:pt idx="296">
                  <c:v>47.2</c:v>
                </c:pt>
                <c:pt idx="297">
                  <c:v>48.3</c:v>
                </c:pt>
                <c:pt idx="298">
                  <c:v>48.6</c:v>
                </c:pt>
                <c:pt idx="299">
                  <c:v>48.2</c:v>
                </c:pt>
                <c:pt idx="300">
                  <c:v>48.4</c:v>
                </c:pt>
                <c:pt idx="301">
                  <c:v>49.7</c:v>
                </c:pt>
                <c:pt idx="302">
                  <c:v>49.4</c:v>
                </c:pt>
                <c:pt idx="303">
                  <c:v>49.2</c:v>
                </c:pt>
                <c:pt idx="304">
                  <c:v>48.6</c:v>
                </c:pt>
                <c:pt idx="305">
                  <c:v>50.6</c:v>
                </c:pt>
                <c:pt idx="306">
                  <c:v>50</c:v>
                </c:pt>
                <c:pt idx="307">
                  <c:v>50.1</c:v>
                </c:pt>
                <c:pt idx="308">
                  <c:v>51.2</c:v>
                </c:pt>
                <c:pt idx="309">
                  <c:v>50.9</c:v>
                </c:pt>
                <c:pt idx="310">
                  <c:v>51.9</c:v>
                </c:pt>
                <c:pt idx="311">
                  <c:v>51</c:v>
                </c:pt>
                <c:pt idx="312">
                  <c:v>51.2</c:v>
                </c:pt>
                <c:pt idx="313">
                  <c:v>50.3</c:v>
                </c:pt>
                <c:pt idx="314">
                  <c:v>49.6</c:v>
                </c:pt>
                <c:pt idx="315">
                  <c:v>50.4</c:v>
                </c:pt>
                <c:pt idx="316">
                  <c:v>51.1</c:v>
                </c:pt>
                <c:pt idx="317">
                  <c:v>51.6</c:v>
                </c:pt>
                <c:pt idx="318">
                  <c:v>51</c:v>
                </c:pt>
                <c:pt idx="319">
                  <c:v>51</c:v>
                </c:pt>
                <c:pt idx="320">
                  <c:v>50.8</c:v>
                </c:pt>
                <c:pt idx="321">
                  <c:v>51.5</c:v>
                </c:pt>
                <c:pt idx="322">
                  <c:v>51.5</c:v>
                </c:pt>
                <c:pt idx="323">
                  <c:v>51</c:v>
                </c:pt>
                <c:pt idx="324">
                  <c:v>51.1</c:v>
                </c:pt>
                <c:pt idx="325">
                  <c:v>51.1</c:v>
                </c:pt>
                <c:pt idx="326">
                  <c:v>51</c:v>
                </c:pt>
                <c:pt idx="327">
                  <c:v>50.8</c:v>
                </c:pt>
                <c:pt idx="328">
                  <c:v>50.6</c:v>
                </c:pt>
                <c:pt idx="329">
                  <c:v>50</c:v>
                </c:pt>
                <c:pt idx="330">
                  <c:v>50.1</c:v>
                </c:pt>
                <c:pt idx="331">
                  <c:v>50.2</c:v>
                </c:pt>
                <c:pt idx="332">
                  <c:v>49.7</c:v>
                </c:pt>
                <c:pt idx="333">
                  <c:v>48.3</c:v>
                </c:pt>
                <c:pt idx="334">
                  <c:v>49.9</c:v>
                </c:pt>
                <c:pt idx="335">
                  <c:v>50.8</c:v>
                </c:pt>
                <c:pt idx="336">
                  <c:v>50.2</c:v>
                </c:pt>
                <c:pt idx="337">
                  <c:v>50.2</c:v>
                </c:pt>
                <c:pt idx="338">
                  <c:v>49.4</c:v>
                </c:pt>
                <c:pt idx="339">
                  <c:v>49.9</c:v>
                </c:pt>
                <c:pt idx="340">
                  <c:v>50.4</c:v>
                </c:pt>
                <c:pt idx="341">
                  <c:v>51.4</c:v>
                </c:pt>
                <c:pt idx="342">
                  <c:v>51.7</c:v>
                </c:pt>
                <c:pt idx="343">
                  <c:v>51.8</c:v>
                </c:pt>
                <c:pt idx="344">
                  <c:v>51.5</c:v>
                </c:pt>
                <c:pt idx="345">
                  <c:v>51.1</c:v>
                </c:pt>
                <c:pt idx="346">
                  <c:v>40.299999999999997</c:v>
                </c:pt>
                <c:pt idx="347">
                  <c:v>50.1</c:v>
                </c:pt>
                <c:pt idx="348">
                  <c:v>49.4</c:v>
                </c:pt>
                <c:pt idx="349">
                  <c:v>50.7</c:v>
                </c:pt>
                <c:pt idx="350">
                  <c:v>51.2</c:v>
                </c:pt>
                <c:pt idx="351">
                  <c:v>52.8</c:v>
                </c:pt>
                <c:pt idx="352">
                  <c:v>53.1</c:v>
                </c:pt>
                <c:pt idx="353">
                  <c:v>53</c:v>
                </c:pt>
                <c:pt idx="354">
                  <c:v>53.6</c:v>
                </c:pt>
                <c:pt idx="355">
                  <c:v>49.9</c:v>
                </c:pt>
                <c:pt idx="356">
                  <c:v>51.5</c:v>
                </c:pt>
                <c:pt idx="357">
                  <c:v>50.9</c:v>
                </c:pt>
                <c:pt idx="358">
                  <c:v>50.6</c:v>
                </c:pt>
                <c:pt idx="359">
                  <c:v>51.9</c:v>
                </c:pt>
                <c:pt idx="360">
                  <c:v>52</c:v>
                </c:pt>
                <c:pt idx="361">
                  <c:v>51.3</c:v>
                </c:pt>
                <c:pt idx="362">
                  <c:v>50.3</c:v>
                </c:pt>
                <c:pt idx="363">
                  <c:v>49.2</c:v>
                </c:pt>
                <c:pt idx="364">
                  <c:v>50</c:v>
                </c:pt>
                <c:pt idx="365">
                  <c:v>50.6</c:v>
                </c:pt>
                <c:pt idx="366">
                  <c:v>49.9</c:v>
                </c:pt>
                <c:pt idx="367">
                  <c:v>50.9</c:v>
                </c:pt>
                <c:pt idx="368">
                  <c:v>#N/A</c:v>
                </c:pt>
                <c:pt idx="369">
                  <c:v>50.4</c:v>
                </c:pt>
                <c:pt idx="370">
                  <c:v>48.1</c:v>
                </c:pt>
                <c:pt idx="371">
                  <c:v>#N/A</c:v>
                </c:pt>
                <c:pt idx="372">
                  <c:v>48.1</c:v>
                </c:pt>
                <c:pt idx="373">
                  <c:v>51.7</c:v>
                </c:pt>
                <c:pt idx="374">
                  <c:v>50.4</c:v>
                </c:pt>
                <c:pt idx="375">
                  <c:v>49.5</c:v>
                </c:pt>
                <c:pt idx="376">
                  <c:v>48.1</c:v>
                </c:pt>
                <c:pt idx="377">
                  <c:v>49.2</c:v>
                </c:pt>
                <c:pt idx="378">
                  <c:v>49.4</c:v>
                </c:pt>
                <c:pt idx="379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31-4646-9D16-3FB4BFB1F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13407"/>
        <c:axId val="1028810079"/>
      </c:lineChart>
      <c:lineChart>
        <c:grouping val="standard"/>
        <c:varyColors val="0"/>
        <c:ser>
          <c:idx val="2"/>
          <c:order val="1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China!$B$8:$B$387</c:f>
              <c:numCache>
                <c:formatCode>0.0%</c:formatCode>
                <c:ptCount val="380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0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1.2999999999999999E-2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31-4646-9D16-3FB4BFB1F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08415"/>
        <c:axId val="1028817151"/>
      </c:lineChart>
      <c:dateAx>
        <c:axId val="1028813407"/>
        <c:scaling>
          <c:orientation val="minMax"/>
          <c:min val="38412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0079"/>
        <c:crosses val="autoZero"/>
        <c:auto val="0"/>
        <c:lblOffset val="100"/>
        <c:baseTimeUnit val="months"/>
      </c:dateAx>
      <c:valAx>
        <c:axId val="1028810079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3407"/>
        <c:crosses val="autoZero"/>
        <c:crossBetween val="between"/>
        <c:majorUnit val="1"/>
      </c:valAx>
      <c:dateAx>
        <c:axId val="102880841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28817151"/>
        <c:crosses val="autoZero"/>
        <c:auto val="0"/>
        <c:lblOffset val="100"/>
        <c:baseTimeUnit val="months"/>
        <c:majorUnit val="1"/>
        <c:minorUnit val="1"/>
      </c:dateAx>
      <c:valAx>
        <c:axId val="1028817151"/>
        <c:scaling>
          <c:orientation val="minMax"/>
          <c:min val="-0.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08415"/>
        <c:crosses val="max"/>
        <c:crossBetween val="between"/>
        <c:majorUnit val="5.000000000000001E-2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165098</xdr:colOff>
      <xdr:row>335</xdr:row>
      <xdr:rowOff>21167</xdr:rowOff>
    </xdr:from>
    <xdr:to>
      <xdr:col>28</xdr:col>
      <xdr:colOff>508000</xdr:colOff>
      <xdr:row>364</xdr:row>
      <xdr:rowOff>64559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365</xdr:row>
      <xdr:rowOff>21167</xdr:rowOff>
    </xdr:from>
    <xdr:to>
      <xdr:col>28</xdr:col>
      <xdr:colOff>518582</xdr:colOff>
      <xdr:row>395</xdr:row>
      <xdr:rowOff>52917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148166</xdr:colOff>
      <xdr:row>334</xdr:row>
      <xdr:rowOff>179916</xdr:rowOff>
    </xdr:from>
    <xdr:to>
      <xdr:col>45</xdr:col>
      <xdr:colOff>148166</xdr:colOff>
      <xdr:row>364</xdr:row>
      <xdr:rowOff>84667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258885</xdr:colOff>
      <xdr:row>349</xdr:row>
      <xdr:rowOff>170475</xdr:rowOff>
    </xdr:from>
    <xdr:to>
      <xdr:col>13</xdr:col>
      <xdr:colOff>554160</xdr:colOff>
      <xdr:row>369</xdr:row>
      <xdr:rowOff>151425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54707</xdr:colOff>
      <xdr:row>370</xdr:row>
      <xdr:rowOff>66187</xdr:rowOff>
    </xdr:from>
    <xdr:to>
      <xdr:col>23</xdr:col>
      <xdr:colOff>359019</xdr:colOff>
      <xdr:row>388</xdr:row>
      <xdr:rowOff>47137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258884</xdr:colOff>
      <xdr:row>370</xdr:row>
      <xdr:rowOff>77910</xdr:rowOff>
    </xdr:from>
    <xdr:to>
      <xdr:col>13</xdr:col>
      <xdr:colOff>593481</xdr:colOff>
      <xdr:row>388</xdr:row>
      <xdr:rowOff>21980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26378</xdr:colOff>
      <xdr:row>349</xdr:row>
      <xdr:rowOff>141410</xdr:rowOff>
    </xdr:from>
    <xdr:to>
      <xdr:col>23</xdr:col>
      <xdr:colOff>347053</xdr:colOff>
      <xdr:row>369</xdr:row>
      <xdr:rowOff>122360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592666</xdr:colOff>
      <xdr:row>323</xdr:row>
      <xdr:rowOff>11906</xdr:rowOff>
    </xdr:from>
    <xdr:to>
      <xdr:col>20</xdr:col>
      <xdr:colOff>130968</xdr:colOff>
      <xdr:row>362</xdr:row>
      <xdr:rowOff>29370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568721</xdr:colOff>
      <xdr:row>362</xdr:row>
      <xdr:rowOff>142883</xdr:rowOff>
    </xdr:from>
    <xdr:to>
      <xdr:col>20</xdr:col>
      <xdr:colOff>142875</xdr:colOff>
      <xdr:row>400</xdr:row>
      <xdr:rowOff>154781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96" totalsRowShown="0" headerRowDxfId="31" dataDxfId="29" headerRowBorderDxfId="30">
  <autoFilter ref="A1:Q396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88" totalsRowShown="0" headerRowDxfId="11" dataDxfId="10">
  <autoFilter ref="A4:D388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USA" dataDxfId="8">
      <calculatedColumnFormula>VLOOKUP(A5,Database!$A:$AU,MATCH($B$4,Database!$A$1:$AU$1,0),FALSE)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7" totalsRowShown="0" headerRowDxfId="5" dataDxfId="3" headerRowBorderDxfId="4">
  <autoFilter ref="A7:C387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data'!$A$1:$C$494,3,FALSE)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tabSelected="1" zoomScale="150" zoomScaleNormal="150" workbookViewId="0">
      <selection activeCell="K7" sqref="K7"/>
    </sheetView>
  </sheetViews>
  <sheetFormatPr defaultColWidth="9.1796875" defaultRowHeight="14.5" x14ac:dyDescent="0.35"/>
  <cols>
    <col min="1" max="1" width="9.1796875" style="80" customWidth="1"/>
    <col min="2" max="10" width="12.81640625" style="80" customWidth="1"/>
    <col min="11" max="14" width="9.1796875" style="80" customWidth="1"/>
    <col min="15" max="16" width="19.1796875" style="80" customWidth="1"/>
    <col min="17" max="67" width="9.1796875" style="80" customWidth="1"/>
    <col min="68" max="16384" width="9.1796875" style="80"/>
  </cols>
  <sheetData>
    <row r="1" spans="2:16" x14ac:dyDescent="0.35">
      <c r="B1" s="87"/>
      <c r="C1" s="86"/>
      <c r="D1" s="86"/>
      <c r="E1" s="86"/>
      <c r="F1" s="86"/>
      <c r="G1" s="86"/>
      <c r="H1" s="86"/>
      <c r="I1" s="86"/>
      <c r="J1" s="86"/>
    </row>
    <row r="2" spans="2:16" ht="16" customHeight="1" thickBot="1" x14ac:dyDescent="0.4">
      <c r="B2" s="88"/>
      <c r="C2" s="88"/>
      <c r="D2" s="88"/>
      <c r="E2" s="88"/>
      <c r="F2" s="88"/>
      <c r="G2" s="88"/>
      <c r="H2" s="88"/>
      <c r="I2" s="88"/>
      <c r="J2" s="88"/>
    </row>
    <row r="3" spans="2:16" ht="16" customHeight="1" thickBot="1" x14ac:dyDescent="0.4">
      <c r="B3" s="89" t="s">
        <v>0</v>
      </c>
      <c r="C3" s="90"/>
      <c r="D3" s="90"/>
      <c r="E3" s="90"/>
      <c r="F3" s="90"/>
      <c r="G3" s="90"/>
      <c r="H3" s="90"/>
      <c r="I3" s="90"/>
      <c r="J3" s="91"/>
    </row>
    <row r="5" spans="2:16" x14ac:dyDescent="0.35">
      <c r="B5" s="92" t="s">
        <v>1</v>
      </c>
      <c r="C5" s="93"/>
      <c r="D5" s="93"/>
      <c r="E5" s="93"/>
      <c r="F5" s="93"/>
      <c r="G5" s="93"/>
      <c r="H5" s="93"/>
      <c r="I5" s="93"/>
      <c r="J5" s="94"/>
    </row>
    <row r="7" spans="2:16" ht="63" customHeight="1" x14ac:dyDescent="0.35">
      <c r="B7" s="95" t="s">
        <v>2</v>
      </c>
      <c r="C7" s="86"/>
      <c r="D7" s="86"/>
      <c r="E7" s="86"/>
      <c r="F7" s="86"/>
      <c r="G7" s="86"/>
      <c r="H7" s="86"/>
      <c r="I7" s="86"/>
      <c r="J7" s="86"/>
    </row>
    <row r="8" spans="2:16" ht="33.75" customHeight="1" x14ac:dyDescent="0.35">
      <c r="B8" s="96" t="s">
        <v>3</v>
      </c>
      <c r="C8" s="86"/>
      <c r="D8" s="86"/>
      <c r="E8" s="86"/>
      <c r="F8" s="86"/>
      <c r="G8" s="86"/>
      <c r="H8" s="86"/>
      <c r="I8" s="86"/>
      <c r="J8" s="86"/>
    </row>
    <row r="9" spans="2:16" x14ac:dyDescent="0.35">
      <c r="B9" s="61"/>
      <c r="C9" s="61"/>
      <c r="D9" s="61"/>
      <c r="E9" s="61"/>
    </row>
    <row r="10" spans="2:16" x14ac:dyDescent="0.35">
      <c r="B10" s="92" t="s">
        <v>4</v>
      </c>
      <c r="C10" s="93"/>
      <c r="D10" s="93"/>
      <c r="E10" s="93"/>
      <c r="F10" s="93"/>
      <c r="G10" s="93"/>
      <c r="H10" s="93"/>
      <c r="I10" s="93"/>
      <c r="J10" s="94"/>
    </row>
    <row r="12" spans="2:16" x14ac:dyDescent="0.35">
      <c r="B12" s="92" t="s">
        <v>5</v>
      </c>
      <c r="C12" s="93"/>
      <c r="D12" s="93"/>
      <c r="E12" s="93"/>
      <c r="F12" s="94"/>
      <c r="G12" s="92" t="s">
        <v>6</v>
      </c>
      <c r="H12" s="93"/>
      <c r="I12" s="93"/>
      <c r="J12" s="94"/>
      <c r="O12" s="81" t="s">
        <v>7</v>
      </c>
      <c r="P12" s="81" t="s">
        <v>8</v>
      </c>
    </row>
    <row r="13" spans="2:16" x14ac:dyDescent="0.35">
      <c r="O13" s="62" t="s">
        <v>9</v>
      </c>
      <c r="P13" s="62" t="s">
        <v>10</v>
      </c>
    </row>
    <row r="14" spans="2:16" x14ac:dyDescent="0.35">
      <c r="B14" s="80" t="s">
        <v>3</v>
      </c>
      <c r="G14" s="86" t="s">
        <v>11</v>
      </c>
      <c r="H14" s="86"/>
      <c r="I14" s="86"/>
      <c r="J14" s="86"/>
      <c r="O14" s="62" t="s">
        <v>12</v>
      </c>
      <c r="P14" s="62" t="s">
        <v>13</v>
      </c>
    </row>
    <row r="15" spans="2:16" x14ac:dyDescent="0.35">
      <c r="B15" s="80" t="s">
        <v>14</v>
      </c>
      <c r="G15" s="86" t="s">
        <v>15</v>
      </c>
      <c r="H15" s="86"/>
      <c r="I15" s="86"/>
      <c r="J15" s="86"/>
      <c r="O15" s="62" t="s">
        <v>16</v>
      </c>
      <c r="P15" s="62" t="s">
        <v>17</v>
      </c>
    </row>
    <row r="16" spans="2:16" ht="15.75" customHeight="1" x14ac:dyDescent="0.35">
      <c r="B16" s="80" t="s">
        <v>18</v>
      </c>
      <c r="G16" s="85" t="s">
        <v>19</v>
      </c>
      <c r="H16" s="86"/>
      <c r="I16" s="86"/>
      <c r="J16" s="86"/>
      <c r="O16" s="62" t="s">
        <v>20</v>
      </c>
      <c r="P16" s="62" t="s">
        <v>21</v>
      </c>
    </row>
    <row r="17" spans="2:16" ht="15.75" customHeight="1" x14ac:dyDescent="0.35">
      <c r="B17" s="80" t="s">
        <v>22</v>
      </c>
      <c r="G17" s="85"/>
      <c r="H17" s="86"/>
      <c r="I17" s="86"/>
      <c r="J17" s="86"/>
      <c r="O17" s="62" t="s">
        <v>23</v>
      </c>
      <c r="P17" s="62" t="s">
        <v>24</v>
      </c>
    </row>
    <row r="18" spans="2:16" ht="15.75" customHeight="1" x14ac:dyDescent="0.35">
      <c r="B18" s="80" t="s">
        <v>25</v>
      </c>
      <c r="G18" s="98"/>
      <c r="H18" s="86"/>
      <c r="I18" s="86"/>
      <c r="J18" s="86"/>
      <c r="O18" s="62" t="s">
        <v>26</v>
      </c>
      <c r="P18" s="62" t="s">
        <v>27</v>
      </c>
    </row>
    <row r="19" spans="2:16" ht="15.75" customHeight="1" x14ac:dyDescent="0.35">
      <c r="B19" s="80" t="s">
        <v>28</v>
      </c>
      <c r="G19" s="85"/>
      <c r="H19" s="86"/>
      <c r="I19" s="86"/>
      <c r="J19" s="86"/>
      <c r="O19" s="62" t="s">
        <v>29</v>
      </c>
      <c r="P19" s="62" t="s">
        <v>30</v>
      </c>
    </row>
    <row r="20" spans="2:16" ht="15.75" customHeight="1" x14ac:dyDescent="0.35">
      <c r="G20" s="85"/>
      <c r="H20" s="86"/>
      <c r="I20" s="86"/>
      <c r="J20" s="86"/>
      <c r="O20" s="62" t="s">
        <v>31</v>
      </c>
      <c r="P20" s="62" t="s">
        <v>32</v>
      </c>
    </row>
    <row r="21" spans="2:16" ht="31.5" customHeight="1" x14ac:dyDescent="0.35">
      <c r="B21" s="99" t="s">
        <v>33</v>
      </c>
      <c r="C21" s="86"/>
      <c r="D21" s="86"/>
      <c r="E21" s="86"/>
      <c r="F21" s="86"/>
      <c r="G21" s="85" t="s">
        <v>34</v>
      </c>
      <c r="H21" s="86"/>
      <c r="I21" s="86"/>
      <c r="J21" s="86"/>
      <c r="O21" s="62" t="s">
        <v>35</v>
      </c>
      <c r="P21" s="62" t="s">
        <v>36</v>
      </c>
    </row>
    <row r="22" spans="2:16" ht="15.75" customHeight="1" x14ac:dyDescent="0.35">
      <c r="G22" s="85"/>
      <c r="H22" s="86"/>
      <c r="I22" s="86"/>
      <c r="J22" s="86"/>
      <c r="O22" s="62" t="s">
        <v>37</v>
      </c>
      <c r="P22" s="62" t="s">
        <v>38</v>
      </c>
    </row>
    <row r="23" spans="2:16" ht="15.75" customHeight="1" x14ac:dyDescent="0.35">
      <c r="B23" s="96" t="s">
        <v>39</v>
      </c>
      <c r="C23" s="86"/>
      <c r="D23" s="86"/>
      <c r="E23" s="86"/>
      <c r="F23" s="86"/>
      <c r="G23" s="85" t="s">
        <v>40</v>
      </c>
      <c r="H23" s="86"/>
      <c r="I23" s="86"/>
      <c r="J23" s="86"/>
      <c r="O23" s="62" t="s">
        <v>41</v>
      </c>
      <c r="P23" s="62" t="s">
        <v>42</v>
      </c>
    </row>
    <row r="24" spans="2:16" ht="15.75" customHeight="1" x14ac:dyDescent="0.35">
      <c r="G24" s="85"/>
      <c r="H24" s="86"/>
      <c r="I24" s="86"/>
      <c r="J24" s="86"/>
      <c r="O24" s="62" t="s">
        <v>43</v>
      </c>
      <c r="P24" s="62" t="s">
        <v>44</v>
      </c>
    </row>
    <row r="25" spans="2:16" ht="15.75" customHeight="1" x14ac:dyDescent="0.35">
      <c r="B25" s="10" t="s">
        <v>45</v>
      </c>
      <c r="G25" s="85"/>
      <c r="H25" s="86"/>
      <c r="I25" s="86"/>
      <c r="J25" s="86"/>
      <c r="O25" s="62" t="s">
        <v>46</v>
      </c>
      <c r="P25" s="62" t="s">
        <v>47</v>
      </c>
    </row>
    <row r="26" spans="2:16" ht="15.75" customHeight="1" x14ac:dyDescent="0.35">
      <c r="G26" s="85"/>
      <c r="H26" s="86"/>
      <c r="I26" s="86"/>
      <c r="J26" s="86"/>
      <c r="O26" s="62" t="s">
        <v>48</v>
      </c>
      <c r="P26" s="62" t="s">
        <v>49</v>
      </c>
    </row>
    <row r="27" spans="2:16" ht="15.75" customHeight="1" x14ac:dyDescent="0.35">
      <c r="B27" s="86"/>
      <c r="C27" s="86"/>
      <c r="D27" s="86"/>
      <c r="E27" s="86"/>
      <c r="F27" s="86"/>
      <c r="G27" s="85"/>
      <c r="H27" s="86"/>
      <c r="I27" s="86"/>
      <c r="J27" s="86"/>
      <c r="O27" s="62" t="s">
        <v>50</v>
      </c>
      <c r="P27" s="62" t="s">
        <v>51</v>
      </c>
    </row>
    <row r="28" spans="2:16" x14ac:dyDescent="0.35">
      <c r="O28" s="62" t="s">
        <v>52</v>
      </c>
      <c r="P28" s="62" t="s">
        <v>53</v>
      </c>
    </row>
    <row r="29" spans="2:16" x14ac:dyDescent="0.35">
      <c r="O29" s="62" t="s">
        <v>54</v>
      </c>
      <c r="P29" s="62" t="s">
        <v>55</v>
      </c>
    </row>
    <row r="30" spans="2:16" x14ac:dyDescent="0.35">
      <c r="B30" s="63"/>
      <c r="O30" s="62" t="s">
        <v>56</v>
      </c>
      <c r="P30" s="62" t="s">
        <v>57</v>
      </c>
    </row>
    <row r="31" spans="2:16" ht="33.75" customHeight="1" x14ac:dyDescent="0.35">
      <c r="B31" s="97"/>
      <c r="C31" s="86"/>
      <c r="D31" s="86"/>
      <c r="E31" s="86"/>
      <c r="F31" s="86"/>
      <c r="G31" s="86"/>
      <c r="H31" s="86"/>
      <c r="I31" s="86"/>
      <c r="J31" s="86"/>
      <c r="O31" s="62" t="s">
        <v>58</v>
      </c>
      <c r="P31" s="62" t="s">
        <v>59</v>
      </c>
    </row>
    <row r="32" spans="2:16" x14ac:dyDescent="0.35">
      <c r="B32" s="64"/>
      <c r="O32" s="62" t="s">
        <v>60</v>
      </c>
      <c r="P32" s="62" t="s">
        <v>61</v>
      </c>
    </row>
    <row r="33" spans="15:16" x14ac:dyDescent="0.35">
      <c r="O33" s="62" t="s">
        <v>62</v>
      </c>
      <c r="P33" s="62" t="s">
        <v>63</v>
      </c>
    </row>
    <row r="34" spans="15:16" x14ac:dyDescent="0.35">
      <c r="O34" s="62" t="s">
        <v>64</v>
      </c>
      <c r="P34" s="62" t="s">
        <v>65</v>
      </c>
    </row>
    <row r="35" spans="15:16" x14ac:dyDescent="0.35">
      <c r="O35" s="62" t="s">
        <v>66</v>
      </c>
      <c r="P35" s="62" t="s">
        <v>67</v>
      </c>
    </row>
    <row r="36" spans="15:16" x14ac:dyDescent="0.35">
      <c r="O36" s="62" t="s">
        <v>68</v>
      </c>
      <c r="P36" s="62" t="s">
        <v>69</v>
      </c>
    </row>
    <row r="37" spans="15:16" x14ac:dyDescent="0.35">
      <c r="O37" s="62" t="s">
        <v>70</v>
      </c>
      <c r="P37" s="62" t="s">
        <v>71</v>
      </c>
    </row>
    <row r="38" spans="15:16" x14ac:dyDescent="0.35">
      <c r="O38" s="62" t="s">
        <v>72</v>
      </c>
      <c r="P38" s="62" t="s">
        <v>73</v>
      </c>
    </row>
    <row r="39" spans="15:16" x14ac:dyDescent="0.35">
      <c r="O39" s="62" t="s">
        <v>74</v>
      </c>
      <c r="P39" s="62" t="s">
        <v>75</v>
      </c>
    </row>
    <row r="40" spans="15:16" x14ac:dyDescent="0.35">
      <c r="O40" s="62" t="s">
        <v>76</v>
      </c>
      <c r="P40" s="62" t="s">
        <v>77</v>
      </c>
    </row>
    <row r="41" spans="15:16" x14ac:dyDescent="0.35">
      <c r="O41" s="62" t="s">
        <v>78</v>
      </c>
      <c r="P41" s="62" t="s">
        <v>79</v>
      </c>
    </row>
    <row r="42" spans="15:16" x14ac:dyDescent="0.35">
      <c r="O42" s="62" t="s">
        <v>80</v>
      </c>
      <c r="P42" s="62" t="s">
        <v>81</v>
      </c>
    </row>
    <row r="43" spans="15:16" x14ac:dyDescent="0.35">
      <c r="O43" s="62" t="s">
        <v>82</v>
      </c>
      <c r="P43" s="62" t="s">
        <v>83</v>
      </c>
    </row>
    <row r="44" spans="15:16" x14ac:dyDescent="0.35">
      <c r="O44" s="62" t="s">
        <v>84</v>
      </c>
      <c r="P44" s="62" t="s">
        <v>85</v>
      </c>
    </row>
    <row r="45" spans="15:16" x14ac:dyDescent="0.35">
      <c r="O45" s="62" t="s">
        <v>86</v>
      </c>
      <c r="P45" s="62" t="s">
        <v>87</v>
      </c>
    </row>
    <row r="46" spans="15:16" x14ac:dyDescent="0.35">
      <c r="O46" s="62" t="s">
        <v>88</v>
      </c>
      <c r="P46" s="62" t="s">
        <v>89</v>
      </c>
    </row>
    <row r="47" spans="15:16" x14ac:dyDescent="0.35">
      <c r="O47" s="62" t="s">
        <v>90</v>
      </c>
      <c r="P47" s="62" t="s">
        <v>91</v>
      </c>
    </row>
    <row r="48" spans="15:16" x14ac:dyDescent="0.35">
      <c r="O48" s="62" t="s">
        <v>92</v>
      </c>
      <c r="P48" s="62" t="s">
        <v>93</v>
      </c>
    </row>
    <row r="49" spans="15:16" x14ac:dyDescent="0.35">
      <c r="O49" s="62" t="s">
        <v>94</v>
      </c>
      <c r="P49" s="62" t="s">
        <v>95</v>
      </c>
    </row>
    <row r="50" spans="15:16" x14ac:dyDescent="0.35">
      <c r="O50" s="62" t="s">
        <v>96</v>
      </c>
      <c r="P50" s="62" t="s">
        <v>97</v>
      </c>
    </row>
    <row r="51" spans="15:16" x14ac:dyDescent="0.35">
      <c r="O51" s="62" t="s">
        <v>98</v>
      </c>
      <c r="P51" s="62" t="s">
        <v>99</v>
      </c>
    </row>
    <row r="52" spans="15:16" x14ac:dyDescent="0.35">
      <c r="O52" s="62" t="s">
        <v>100</v>
      </c>
      <c r="P52" s="62" t="s">
        <v>101</v>
      </c>
    </row>
    <row r="53" spans="15:16" x14ac:dyDescent="0.35">
      <c r="O53" s="62" t="s">
        <v>102</v>
      </c>
      <c r="P53" s="62" t="s">
        <v>103</v>
      </c>
    </row>
    <row r="54" spans="15:16" x14ac:dyDescent="0.35">
      <c r="O54" s="62" t="s">
        <v>104</v>
      </c>
      <c r="P54" s="62" t="s">
        <v>105</v>
      </c>
    </row>
    <row r="55" spans="15:16" x14ac:dyDescent="0.35">
      <c r="O55" s="62" t="s">
        <v>106</v>
      </c>
      <c r="P55" s="62" t="s">
        <v>107</v>
      </c>
    </row>
    <row r="56" spans="15:16" x14ac:dyDescent="0.35">
      <c r="O56" s="62" t="s">
        <v>108</v>
      </c>
      <c r="P56" s="62" t="s">
        <v>109</v>
      </c>
    </row>
    <row r="57" spans="15:16" x14ac:dyDescent="0.35">
      <c r="O57" s="62" t="s">
        <v>110</v>
      </c>
      <c r="P57" s="62" t="s">
        <v>111</v>
      </c>
    </row>
    <row r="58" spans="15:16" x14ac:dyDescent="0.35">
      <c r="O58" s="62" t="s">
        <v>112</v>
      </c>
      <c r="P58" s="62" t="s">
        <v>113</v>
      </c>
    </row>
    <row r="59" spans="15:16" x14ac:dyDescent="0.35">
      <c r="O59" s="62" t="s">
        <v>114</v>
      </c>
      <c r="P59" s="62" t="s">
        <v>115</v>
      </c>
    </row>
    <row r="60" spans="15:16" x14ac:dyDescent="0.35">
      <c r="O60" s="62" t="s">
        <v>116</v>
      </c>
      <c r="P60" s="62" t="s">
        <v>117</v>
      </c>
    </row>
    <row r="61" spans="15:16" x14ac:dyDescent="0.35">
      <c r="O61" s="62" t="s">
        <v>118</v>
      </c>
      <c r="P61" s="62" t="s">
        <v>119</v>
      </c>
    </row>
    <row r="62" spans="15:16" x14ac:dyDescent="0.35">
      <c r="O62" s="62" t="s">
        <v>120</v>
      </c>
      <c r="P62" s="62" t="s">
        <v>121</v>
      </c>
    </row>
    <row r="63" spans="15:16" x14ac:dyDescent="0.35">
      <c r="O63" s="62" t="s">
        <v>122</v>
      </c>
      <c r="P63" s="62" t="s">
        <v>123</v>
      </c>
    </row>
    <row r="64" spans="15:16" x14ac:dyDescent="0.35">
      <c r="O64" s="62" t="s">
        <v>124</v>
      </c>
      <c r="P64" s="62" t="s">
        <v>125</v>
      </c>
    </row>
    <row r="65" spans="15:16" x14ac:dyDescent="0.35">
      <c r="O65" s="62" t="s">
        <v>126</v>
      </c>
      <c r="P65" s="62" t="s">
        <v>127</v>
      </c>
    </row>
    <row r="66" spans="15:16" x14ac:dyDescent="0.35">
      <c r="O66" s="62" t="s">
        <v>128</v>
      </c>
      <c r="P66" s="62" t="s">
        <v>129</v>
      </c>
    </row>
    <row r="67" spans="15:16" x14ac:dyDescent="0.35">
      <c r="O67" s="62" t="s">
        <v>130</v>
      </c>
      <c r="P67" s="62" t="s">
        <v>131</v>
      </c>
    </row>
    <row r="68" spans="15:16" x14ac:dyDescent="0.35">
      <c r="O68" s="62" t="s">
        <v>132</v>
      </c>
      <c r="P68" s="62" t="s">
        <v>133</v>
      </c>
    </row>
    <row r="69" spans="15:16" x14ac:dyDescent="0.35">
      <c r="O69" s="62" t="s">
        <v>134</v>
      </c>
      <c r="P69" s="62" t="s">
        <v>135</v>
      </c>
    </row>
    <row r="70" spans="15:16" x14ac:dyDescent="0.35">
      <c r="O70" s="62" t="s">
        <v>136</v>
      </c>
      <c r="P70" s="62" t="s">
        <v>137</v>
      </c>
    </row>
    <row r="71" spans="15:16" x14ac:dyDescent="0.35">
      <c r="O71" s="62" t="s">
        <v>138</v>
      </c>
      <c r="P71" s="62" t="s">
        <v>139</v>
      </c>
    </row>
    <row r="72" spans="15:16" x14ac:dyDescent="0.35">
      <c r="O72" s="62" t="s">
        <v>140</v>
      </c>
      <c r="P72" s="62" t="s">
        <v>141</v>
      </c>
    </row>
    <row r="73" spans="15:16" x14ac:dyDescent="0.35">
      <c r="O73" s="62" t="s">
        <v>142</v>
      </c>
      <c r="P73" s="62" t="s">
        <v>143</v>
      </c>
    </row>
    <row r="74" spans="15:16" x14ac:dyDescent="0.35">
      <c r="O74" s="62" t="s">
        <v>144</v>
      </c>
      <c r="P74" s="62" t="s">
        <v>145</v>
      </c>
    </row>
    <row r="75" spans="15:16" x14ac:dyDescent="0.35">
      <c r="O75" s="62" t="s">
        <v>146</v>
      </c>
      <c r="P75" s="62" t="s">
        <v>147</v>
      </c>
    </row>
    <row r="76" spans="15:16" x14ac:dyDescent="0.35">
      <c r="O76" s="62" t="s">
        <v>148</v>
      </c>
      <c r="P76" s="62" t="s">
        <v>149</v>
      </c>
    </row>
    <row r="77" spans="15:16" x14ac:dyDescent="0.35">
      <c r="O77" s="62" t="s">
        <v>150</v>
      </c>
      <c r="P77" s="62" t="s">
        <v>151</v>
      </c>
    </row>
    <row r="78" spans="15:16" x14ac:dyDescent="0.35">
      <c r="O78" s="62" t="s">
        <v>152</v>
      </c>
      <c r="P78" s="62" t="s">
        <v>153</v>
      </c>
    </row>
    <row r="79" spans="15:16" x14ac:dyDescent="0.35">
      <c r="O79" s="62" t="s">
        <v>154</v>
      </c>
      <c r="P79" s="62" t="s">
        <v>155</v>
      </c>
    </row>
    <row r="80" spans="15:16" x14ac:dyDescent="0.35">
      <c r="O80" s="62" t="s">
        <v>156</v>
      </c>
      <c r="P80" s="62" t="s">
        <v>157</v>
      </c>
    </row>
    <row r="81" spans="15:16" x14ac:dyDescent="0.35">
      <c r="O81" s="62" t="s">
        <v>158</v>
      </c>
      <c r="P81" s="62" t="s">
        <v>159</v>
      </c>
    </row>
    <row r="82" spans="15:16" x14ac:dyDescent="0.35">
      <c r="O82" s="62" t="s">
        <v>160</v>
      </c>
      <c r="P82" s="62" t="s">
        <v>161</v>
      </c>
    </row>
    <row r="83" spans="15:16" x14ac:dyDescent="0.35">
      <c r="O83" s="62" t="s">
        <v>162</v>
      </c>
      <c r="P83" s="62" t="s">
        <v>163</v>
      </c>
    </row>
    <row r="84" spans="15:16" x14ac:dyDescent="0.35">
      <c r="O84" s="62" t="s">
        <v>164</v>
      </c>
      <c r="P84" s="62" t="s">
        <v>165</v>
      </c>
    </row>
    <row r="85" spans="15:16" x14ac:dyDescent="0.35">
      <c r="O85" s="62" t="s">
        <v>166</v>
      </c>
      <c r="P85" s="62" t="s">
        <v>167</v>
      </c>
    </row>
    <row r="86" spans="15:16" x14ac:dyDescent="0.35">
      <c r="O86" s="62" t="s">
        <v>168</v>
      </c>
      <c r="P86" s="62" t="s">
        <v>169</v>
      </c>
    </row>
    <row r="87" spans="15:16" x14ac:dyDescent="0.35">
      <c r="O87" s="62" t="s">
        <v>170</v>
      </c>
      <c r="P87" s="62" t="s">
        <v>171</v>
      </c>
    </row>
    <row r="88" spans="15:16" x14ac:dyDescent="0.35">
      <c r="O88" s="62" t="s">
        <v>172</v>
      </c>
      <c r="P88" s="62" t="s">
        <v>173</v>
      </c>
    </row>
    <row r="89" spans="15:16" x14ac:dyDescent="0.35">
      <c r="O89" s="62" t="s">
        <v>174</v>
      </c>
      <c r="P89" s="62" t="s">
        <v>175</v>
      </c>
    </row>
    <row r="90" spans="15:16" x14ac:dyDescent="0.35">
      <c r="O90" s="62" t="s">
        <v>176</v>
      </c>
      <c r="P90" s="62" t="s">
        <v>177</v>
      </c>
    </row>
    <row r="91" spans="15:16" x14ac:dyDescent="0.35">
      <c r="O91" s="62" t="s">
        <v>178</v>
      </c>
      <c r="P91" s="62" t="s">
        <v>179</v>
      </c>
    </row>
    <row r="92" spans="15:16" x14ac:dyDescent="0.35">
      <c r="O92" s="62" t="s">
        <v>180</v>
      </c>
      <c r="P92" s="62" t="s">
        <v>181</v>
      </c>
    </row>
    <row r="93" spans="15:16" x14ac:dyDescent="0.35">
      <c r="O93" s="62" t="s">
        <v>182</v>
      </c>
      <c r="P93" s="62" t="s">
        <v>183</v>
      </c>
    </row>
    <row r="94" spans="15:16" x14ac:dyDescent="0.35">
      <c r="O94" s="62" t="s">
        <v>184</v>
      </c>
      <c r="P94" s="62" t="s">
        <v>185</v>
      </c>
    </row>
    <row r="95" spans="15:16" x14ac:dyDescent="0.35">
      <c r="O95" s="62" t="s">
        <v>186</v>
      </c>
      <c r="P95" s="62" t="s">
        <v>187</v>
      </c>
    </row>
    <row r="96" spans="15:16" x14ac:dyDescent="0.35">
      <c r="O96" s="62" t="s">
        <v>188</v>
      </c>
      <c r="P96" s="62" t="s">
        <v>189</v>
      </c>
    </row>
    <row r="97" spans="15:16" x14ac:dyDescent="0.35">
      <c r="O97" s="62" t="s">
        <v>190</v>
      </c>
      <c r="P97" s="62" t="s">
        <v>191</v>
      </c>
    </row>
    <row r="98" spans="15:16" x14ac:dyDescent="0.35">
      <c r="O98" s="62" t="s">
        <v>192</v>
      </c>
      <c r="P98" s="62" t="s">
        <v>193</v>
      </c>
    </row>
    <row r="99" spans="15:16" x14ac:dyDescent="0.35">
      <c r="O99" s="62" t="s">
        <v>194</v>
      </c>
      <c r="P99" s="62" t="s">
        <v>195</v>
      </c>
    </row>
    <row r="100" spans="15:16" x14ac:dyDescent="0.35">
      <c r="O100" s="62" t="s">
        <v>196</v>
      </c>
      <c r="P100" s="62" t="s">
        <v>197</v>
      </c>
    </row>
    <row r="101" spans="15:16" x14ac:dyDescent="0.35">
      <c r="O101" s="62" t="s">
        <v>198</v>
      </c>
      <c r="P101" s="62" t="s">
        <v>199</v>
      </c>
    </row>
    <row r="102" spans="15:16" x14ac:dyDescent="0.35">
      <c r="O102" s="62" t="s">
        <v>200</v>
      </c>
      <c r="P102" s="62" t="s">
        <v>201</v>
      </c>
    </row>
    <row r="103" spans="15:16" x14ac:dyDescent="0.35">
      <c r="O103" s="62" t="s">
        <v>202</v>
      </c>
      <c r="P103" s="62" t="s">
        <v>203</v>
      </c>
    </row>
    <row r="104" spans="15:16" x14ac:dyDescent="0.35">
      <c r="O104" s="62" t="s">
        <v>204</v>
      </c>
      <c r="P104" s="62" t="s">
        <v>205</v>
      </c>
    </row>
    <row r="105" spans="15:16" x14ac:dyDescent="0.35">
      <c r="O105" s="62" t="s">
        <v>206</v>
      </c>
      <c r="P105" s="62" t="s">
        <v>207</v>
      </c>
    </row>
    <row r="106" spans="15:16" x14ac:dyDescent="0.35">
      <c r="O106" s="62" t="s">
        <v>208</v>
      </c>
      <c r="P106" s="62" t="s">
        <v>209</v>
      </c>
    </row>
    <row r="107" spans="15:16" x14ac:dyDescent="0.35">
      <c r="O107" s="62" t="s">
        <v>210</v>
      </c>
      <c r="P107" s="62" t="s">
        <v>211</v>
      </c>
    </row>
    <row r="108" spans="15:16" x14ac:dyDescent="0.35">
      <c r="O108" s="62" t="s">
        <v>212</v>
      </c>
      <c r="P108" s="62" t="s">
        <v>213</v>
      </c>
    </row>
    <row r="109" spans="15:16" x14ac:dyDescent="0.35">
      <c r="O109" s="62" t="s">
        <v>214</v>
      </c>
      <c r="P109" s="62" t="s">
        <v>215</v>
      </c>
    </row>
    <row r="110" spans="15:16" x14ac:dyDescent="0.35">
      <c r="O110" s="62" t="s">
        <v>216</v>
      </c>
      <c r="P110" s="62" t="s">
        <v>217</v>
      </c>
    </row>
    <row r="111" spans="15:16" x14ac:dyDescent="0.35">
      <c r="O111" s="62" t="s">
        <v>218</v>
      </c>
      <c r="P111" s="62" t="s">
        <v>219</v>
      </c>
    </row>
    <row r="112" spans="15:16" x14ac:dyDescent="0.35">
      <c r="O112" s="62" t="s">
        <v>220</v>
      </c>
      <c r="P112" s="62" t="s">
        <v>221</v>
      </c>
    </row>
    <row r="113" spans="15:16" x14ac:dyDescent="0.35">
      <c r="O113" s="62" t="s">
        <v>222</v>
      </c>
      <c r="P113" s="62" t="s">
        <v>223</v>
      </c>
    </row>
    <row r="114" spans="15:16" x14ac:dyDescent="0.35">
      <c r="O114" s="62" t="s">
        <v>224</v>
      </c>
      <c r="P114" s="62" t="s">
        <v>225</v>
      </c>
    </row>
    <row r="115" spans="15:16" x14ac:dyDescent="0.35">
      <c r="O115" s="62" t="s">
        <v>226</v>
      </c>
      <c r="P115" s="62" t="s">
        <v>227</v>
      </c>
    </row>
    <row r="116" spans="15:16" x14ac:dyDescent="0.35">
      <c r="O116" s="62" t="s">
        <v>228</v>
      </c>
      <c r="P116" s="62" t="s">
        <v>229</v>
      </c>
    </row>
    <row r="117" spans="15:16" x14ac:dyDescent="0.35">
      <c r="O117" s="62" t="s">
        <v>230</v>
      </c>
      <c r="P117" s="62" t="s">
        <v>231</v>
      </c>
    </row>
    <row r="118" spans="15:16" x14ac:dyDescent="0.35">
      <c r="O118" s="62" t="s">
        <v>232</v>
      </c>
      <c r="P118" s="62" t="s">
        <v>233</v>
      </c>
    </row>
    <row r="119" spans="15:16" x14ac:dyDescent="0.35">
      <c r="O119" s="62" t="s">
        <v>234</v>
      </c>
      <c r="P119" s="62" t="s">
        <v>235</v>
      </c>
    </row>
    <row r="120" spans="15:16" x14ac:dyDescent="0.35">
      <c r="O120" s="62" t="s">
        <v>236</v>
      </c>
      <c r="P120" s="62" t="s">
        <v>237</v>
      </c>
    </row>
    <row r="121" spans="15:16" x14ac:dyDescent="0.35">
      <c r="O121" s="62" t="s">
        <v>238</v>
      </c>
      <c r="P121" s="62" t="s">
        <v>239</v>
      </c>
    </row>
    <row r="122" spans="15:16" x14ac:dyDescent="0.35">
      <c r="O122" s="62" t="s">
        <v>240</v>
      </c>
      <c r="P122" s="62" t="s">
        <v>241</v>
      </c>
    </row>
    <row r="123" spans="15:16" x14ac:dyDescent="0.35">
      <c r="O123" s="62" t="s">
        <v>242</v>
      </c>
      <c r="P123" s="62" t="s">
        <v>243</v>
      </c>
    </row>
    <row r="124" spans="15:16" x14ac:dyDescent="0.35">
      <c r="O124" s="62" t="s">
        <v>244</v>
      </c>
      <c r="P124" s="62" t="s">
        <v>245</v>
      </c>
    </row>
    <row r="125" spans="15:16" x14ac:dyDescent="0.35">
      <c r="O125" s="62" t="s">
        <v>246</v>
      </c>
      <c r="P125" s="62" t="s">
        <v>247</v>
      </c>
    </row>
    <row r="126" spans="15:16" x14ac:dyDescent="0.35">
      <c r="O126" s="62" t="s">
        <v>248</v>
      </c>
      <c r="P126" s="62" t="s">
        <v>249</v>
      </c>
    </row>
    <row r="127" spans="15:16" x14ac:dyDescent="0.35">
      <c r="O127" s="62" t="s">
        <v>250</v>
      </c>
      <c r="P127" s="62" t="s">
        <v>251</v>
      </c>
    </row>
    <row r="128" spans="15:16" x14ac:dyDescent="0.35">
      <c r="O128" s="62" t="s">
        <v>252</v>
      </c>
      <c r="P128" s="62" t="s">
        <v>253</v>
      </c>
    </row>
    <row r="129" spans="15:16" x14ac:dyDescent="0.35">
      <c r="O129" s="62" t="s">
        <v>254</v>
      </c>
      <c r="P129" s="62" t="s">
        <v>255</v>
      </c>
    </row>
    <row r="130" spans="15:16" x14ac:dyDescent="0.35">
      <c r="O130" s="62" t="s">
        <v>256</v>
      </c>
      <c r="P130" s="62" t="s">
        <v>257</v>
      </c>
    </row>
    <row r="131" spans="15:16" x14ac:dyDescent="0.35">
      <c r="O131" s="62" t="s">
        <v>258</v>
      </c>
      <c r="P131" s="62" t="s">
        <v>259</v>
      </c>
    </row>
    <row r="132" spans="15:16" x14ac:dyDescent="0.35">
      <c r="O132" s="62" t="s">
        <v>260</v>
      </c>
      <c r="P132" s="62" t="s">
        <v>261</v>
      </c>
    </row>
    <row r="133" spans="15:16" x14ac:dyDescent="0.35">
      <c r="O133" s="62" t="s">
        <v>262</v>
      </c>
      <c r="P133" s="62" t="s">
        <v>263</v>
      </c>
    </row>
    <row r="134" spans="15:16" x14ac:dyDescent="0.35">
      <c r="O134" s="62" t="s">
        <v>264</v>
      </c>
      <c r="P134" s="62" t="s">
        <v>265</v>
      </c>
    </row>
    <row r="135" spans="15:16" x14ac:dyDescent="0.35">
      <c r="O135" s="62" t="s">
        <v>266</v>
      </c>
      <c r="P135" s="62" t="s">
        <v>267</v>
      </c>
    </row>
    <row r="136" spans="15:16" x14ac:dyDescent="0.35">
      <c r="O136" s="62" t="s">
        <v>268</v>
      </c>
      <c r="P136" s="62" t="s">
        <v>269</v>
      </c>
    </row>
    <row r="137" spans="15:16" x14ac:dyDescent="0.35">
      <c r="O137" s="62" t="s">
        <v>270</v>
      </c>
      <c r="P137" s="62" t="s">
        <v>271</v>
      </c>
    </row>
    <row r="138" spans="15:16" x14ac:dyDescent="0.35">
      <c r="O138" s="62" t="s">
        <v>272</v>
      </c>
      <c r="P138" s="62" t="s">
        <v>273</v>
      </c>
    </row>
    <row r="139" spans="15:16" x14ac:dyDescent="0.35">
      <c r="O139" s="62" t="s">
        <v>274</v>
      </c>
      <c r="P139" s="62" t="s">
        <v>275</v>
      </c>
    </row>
    <row r="140" spans="15:16" x14ac:dyDescent="0.35">
      <c r="O140" s="62" t="s">
        <v>276</v>
      </c>
      <c r="P140" s="62" t="s">
        <v>277</v>
      </c>
    </row>
    <row r="141" spans="15:16" x14ac:dyDescent="0.35">
      <c r="O141" s="62" t="s">
        <v>278</v>
      </c>
      <c r="P141" s="62" t="s">
        <v>279</v>
      </c>
    </row>
    <row r="142" spans="15:16" x14ac:dyDescent="0.35">
      <c r="O142" s="62" t="s">
        <v>280</v>
      </c>
      <c r="P142" s="62" t="s">
        <v>281</v>
      </c>
    </row>
    <row r="143" spans="15:16" x14ac:dyDescent="0.35">
      <c r="O143" s="62" t="s">
        <v>282</v>
      </c>
      <c r="P143" s="62" t="s">
        <v>283</v>
      </c>
    </row>
    <row r="144" spans="15:16" x14ac:dyDescent="0.35">
      <c r="O144" s="62" t="s">
        <v>284</v>
      </c>
      <c r="P144" s="62" t="s">
        <v>285</v>
      </c>
    </row>
    <row r="145" spans="15:16" x14ac:dyDescent="0.35">
      <c r="O145" s="62" t="s">
        <v>286</v>
      </c>
      <c r="P145" s="62" t="s">
        <v>287</v>
      </c>
    </row>
    <row r="146" spans="15:16" x14ac:dyDescent="0.35">
      <c r="O146" s="62" t="s">
        <v>288</v>
      </c>
      <c r="P146" s="62" t="s">
        <v>289</v>
      </c>
    </row>
    <row r="147" spans="15:16" x14ac:dyDescent="0.35">
      <c r="O147" s="62" t="s">
        <v>290</v>
      </c>
      <c r="P147" s="62" t="s">
        <v>291</v>
      </c>
    </row>
    <row r="148" spans="15:16" x14ac:dyDescent="0.35">
      <c r="O148" s="62" t="s">
        <v>292</v>
      </c>
      <c r="P148" s="62" t="s">
        <v>293</v>
      </c>
    </row>
    <row r="149" spans="15:16" x14ac:dyDescent="0.35">
      <c r="O149" s="62" t="s">
        <v>294</v>
      </c>
      <c r="P149" s="62" t="s">
        <v>295</v>
      </c>
    </row>
    <row r="150" spans="15:16" x14ac:dyDescent="0.35">
      <c r="O150" s="62" t="s">
        <v>296</v>
      </c>
      <c r="P150" s="62" t="s">
        <v>297</v>
      </c>
    </row>
    <row r="151" spans="15:16" x14ac:dyDescent="0.35">
      <c r="O151" s="62" t="s">
        <v>298</v>
      </c>
      <c r="P151" s="62" t="s">
        <v>299</v>
      </c>
    </row>
    <row r="152" spans="15:16" x14ac:dyDescent="0.35">
      <c r="O152" s="62" t="s">
        <v>300</v>
      </c>
      <c r="P152" s="62" t="s">
        <v>301</v>
      </c>
    </row>
    <row r="153" spans="15:16" x14ac:dyDescent="0.35">
      <c r="O153" s="62" t="s">
        <v>302</v>
      </c>
      <c r="P153" s="62" t="s">
        <v>303</v>
      </c>
    </row>
    <row r="154" spans="15:16" x14ac:dyDescent="0.35">
      <c r="O154" s="62" t="s">
        <v>304</v>
      </c>
      <c r="P154" s="62" t="s">
        <v>305</v>
      </c>
    </row>
    <row r="155" spans="15:16" x14ac:dyDescent="0.35">
      <c r="O155" s="62" t="s">
        <v>306</v>
      </c>
      <c r="P155" s="62" t="s">
        <v>307</v>
      </c>
    </row>
    <row r="156" spans="15:16" x14ac:dyDescent="0.35">
      <c r="O156" s="62" t="s">
        <v>308</v>
      </c>
      <c r="P156" s="62" t="s">
        <v>309</v>
      </c>
    </row>
    <row r="157" spans="15:16" x14ac:dyDescent="0.35">
      <c r="O157" s="62" t="s">
        <v>310</v>
      </c>
      <c r="P157" s="62" t="s">
        <v>311</v>
      </c>
    </row>
    <row r="158" spans="15:16" x14ac:dyDescent="0.35">
      <c r="O158" s="62" t="s">
        <v>312</v>
      </c>
      <c r="P158" s="62" t="s">
        <v>313</v>
      </c>
    </row>
    <row r="159" spans="15:16" x14ac:dyDescent="0.35">
      <c r="O159" s="62" t="s">
        <v>314</v>
      </c>
      <c r="P159" s="62" t="s">
        <v>315</v>
      </c>
    </row>
    <row r="160" spans="15:16" x14ac:dyDescent="0.35">
      <c r="O160" s="62" t="s">
        <v>316</v>
      </c>
      <c r="P160" s="62" t="s">
        <v>317</v>
      </c>
    </row>
    <row r="161" spans="15:16" x14ac:dyDescent="0.35">
      <c r="O161" s="62" t="s">
        <v>318</v>
      </c>
      <c r="P161" s="62" t="s">
        <v>319</v>
      </c>
    </row>
    <row r="162" spans="15:16" x14ac:dyDescent="0.35">
      <c r="O162" s="62" t="s">
        <v>320</v>
      </c>
      <c r="P162" s="62" t="s">
        <v>321</v>
      </c>
    </row>
    <row r="163" spans="15:16" x14ac:dyDescent="0.35">
      <c r="O163" s="62" t="s">
        <v>322</v>
      </c>
      <c r="P163" s="62" t="s">
        <v>323</v>
      </c>
    </row>
    <row r="164" spans="15:16" x14ac:dyDescent="0.35">
      <c r="O164" s="62" t="s">
        <v>324</v>
      </c>
      <c r="P164" s="62" t="s">
        <v>325</v>
      </c>
    </row>
    <row r="165" spans="15:16" x14ac:dyDescent="0.35">
      <c r="O165" s="62" t="s">
        <v>326</v>
      </c>
      <c r="P165" s="62" t="s">
        <v>327</v>
      </c>
    </row>
    <row r="166" spans="15:16" x14ac:dyDescent="0.35">
      <c r="O166" s="62" t="s">
        <v>328</v>
      </c>
      <c r="P166" s="62" t="s">
        <v>329</v>
      </c>
    </row>
    <row r="167" spans="15:16" x14ac:dyDescent="0.35">
      <c r="O167" s="62" t="s">
        <v>330</v>
      </c>
      <c r="P167" s="62" t="s">
        <v>331</v>
      </c>
    </row>
    <row r="168" spans="15:16" x14ac:dyDescent="0.35">
      <c r="O168" s="62" t="s">
        <v>332</v>
      </c>
      <c r="P168" s="62" t="s">
        <v>333</v>
      </c>
    </row>
    <row r="169" spans="15:16" x14ac:dyDescent="0.35">
      <c r="O169" s="62" t="s">
        <v>334</v>
      </c>
      <c r="P169" s="62" t="s">
        <v>335</v>
      </c>
    </row>
    <row r="170" spans="15:16" x14ac:dyDescent="0.35">
      <c r="O170" s="62" t="s">
        <v>336</v>
      </c>
      <c r="P170" s="62" t="s">
        <v>337</v>
      </c>
    </row>
    <row r="171" spans="15:16" x14ac:dyDescent="0.35">
      <c r="O171" s="62" t="s">
        <v>338</v>
      </c>
      <c r="P171" s="62" t="s">
        <v>339</v>
      </c>
    </row>
    <row r="172" spans="15:16" x14ac:dyDescent="0.35">
      <c r="O172" s="62" t="s">
        <v>340</v>
      </c>
      <c r="P172" s="62" t="s">
        <v>341</v>
      </c>
    </row>
    <row r="173" spans="15:16" x14ac:dyDescent="0.35">
      <c r="O173" s="62" t="s">
        <v>342</v>
      </c>
      <c r="P173" s="62" t="s">
        <v>343</v>
      </c>
    </row>
    <row r="174" spans="15:16" x14ac:dyDescent="0.35">
      <c r="O174" s="62" t="s">
        <v>344</v>
      </c>
      <c r="P174" s="62" t="s">
        <v>345</v>
      </c>
    </row>
    <row r="175" spans="15:16" x14ac:dyDescent="0.35">
      <c r="O175" s="62" t="s">
        <v>346</v>
      </c>
      <c r="P175" s="62" t="s">
        <v>347</v>
      </c>
    </row>
    <row r="176" spans="15:16" x14ac:dyDescent="0.35">
      <c r="O176" s="62" t="s">
        <v>348</v>
      </c>
      <c r="P176" s="62" t="s">
        <v>349</v>
      </c>
    </row>
    <row r="177" spans="15:16" x14ac:dyDescent="0.35">
      <c r="O177" s="62" t="s">
        <v>350</v>
      </c>
      <c r="P177" s="62" t="s">
        <v>351</v>
      </c>
    </row>
    <row r="178" spans="15:16" x14ac:dyDescent="0.35">
      <c r="O178" s="62" t="s">
        <v>352</v>
      </c>
      <c r="P178" s="62" t="s">
        <v>353</v>
      </c>
    </row>
    <row r="179" spans="15:16" x14ac:dyDescent="0.35">
      <c r="O179" s="62" t="s">
        <v>354</v>
      </c>
      <c r="P179" s="62" t="s">
        <v>355</v>
      </c>
    </row>
    <row r="180" spans="15:16" x14ac:dyDescent="0.35">
      <c r="O180" s="62" t="s">
        <v>356</v>
      </c>
      <c r="P180" s="62" t="s">
        <v>357</v>
      </c>
    </row>
    <row r="181" spans="15:16" x14ac:dyDescent="0.35">
      <c r="O181" s="62" t="s">
        <v>358</v>
      </c>
      <c r="P181" s="62" t="s">
        <v>359</v>
      </c>
    </row>
    <row r="182" spans="15:16" x14ac:dyDescent="0.35">
      <c r="O182" s="62" t="s">
        <v>360</v>
      </c>
      <c r="P182" s="62" t="s">
        <v>361</v>
      </c>
    </row>
    <row r="183" spans="15:16" x14ac:dyDescent="0.35">
      <c r="O183" s="62" t="s">
        <v>362</v>
      </c>
      <c r="P183" s="62" t="s">
        <v>363</v>
      </c>
    </row>
    <row r="184" spans="15:16" x14ac:dyDescent="0.35">
      <c r="O184" s="62" t="s">
        <v>364</v>
      </c>
      <c r="P184" s="62" t="s">
        <v>365</v>
      </c>
    </row>
    <row r="185" spans="15:16" x14ac:dyDescent="0.35">
      <c r="O185" s="62" t="s">
        <v>366</v>
      </c>
      <c r="P185" s="62" t="s">
        <v>367</v>
      </c>
    </row>
    <row r="186" spans="15:16" x14ac:dyDescent="0.35">
      <c r="O186" s="62" t="s">
        <v>368</v>
      </c>
      <c r="P186" s="62" t="s">
        <v>369</v>
      </c>
    </row>
    <row r="187" spans="15:16" x14ac:dyDescent="0.35">
      <c r="O187" s="62" t="s">
        <v>370</v>
      </c>
      <c r="P187" s="62" t="s">
        <v>371</v>
      </c>
    </row>
    <row r="188" spans="15:16" x14ac:dyDescent="0.35">
      <c r="O188" s="62" t="s">
        <v>372</v>
      </c>
      <c r="P188" s="62" t="s">
        <v>373</v>
      </c>
    </row>
    <row r="189" spans="15:16" x14ac:dyDescent="0.35">
      <c r="O189" s="62" t="s">
        <v>374</v>
      </c>
      <c r="P189" s="62" t="s">
        <v>375</v>
      </c>
    </row>
    <row r="190" spans="15:16" x14ac:dyDescent="0.35">
      <c r="O190" s="62" t="s">
        <v>376</v>
      </c>
      <c r="P190" s="62" t="s">
        <v>377</v>
      </c>
    </row>
    <row r="191" spans="15:16" x14ac:dyDescent="0.35">
      <c r="O191" s="62" t="s">
        <v>378</v>
      </c>
      <c r="P191" s="62" t="s">
        <v>379</v>
      </c>
    </row>
    <row r="192" spans="15:16" x14ac:dyDescent="0.35">
      <c r="O192" s="62" t="s">
        <v>380</v>
      </c>
      <c r="P192" s="62" t="s">
        <v>381</v>
      </c>
    </row>
    <row r="193" spans="15:16" x14ac:dyDescent="0.35">
      <c r="O193" s="62" t="s">
        <v>382</v>
      </c>
      <c r="P193" s="62" t="s">
        <v>383</v>
      </c>
    </row>
    <row r="194" spans="15:16" x14ac:dyDescent="0.35">
      <c r="O194" s="62" t="s">
        <v>384</v>
      </c>
      <c r="P194" s="62" t="s">
        <v>385</v>
      </c>
    </row>
    <row r="195" spans="15:16" x14ac:dyDescent="0.35">
      <c r="O195" s="62" t="s">
        <v>386</v>
      </c>
      <c r="P195" s="62" t="s">
        <v>387</v>
      </c>
    </row>
    <row r="196" spans="15:16" x14ac:dyDescent="0.35">
      <c r="O196" s="62" t="s">
        <v>388</v>
      </c>
      <c r="P196" s="62" t="s">
        <v>389</v>
      </c>
    </row>
    <row r="197" spans="15:16" x14ac:dyDescent="0.35">
      <c r="O197" s="62" t="s">
        <v>390</v>
      </c>
      <c r="P197" s="62" t="s">
        <v>391</v>
      </c>
    </row>
    <row r="198" spans="15:16" x14ac:dyDescent="0.35">
      <c r="O198" s="62" t="s">
        <v>392</v>
      </c>
      <c r="P198" s="62" t="s">
        <v>393</v>
      </c>
    </row>
    <row r="199" spans="15:16" x14ac:dyDescent="0.35">
      <c r="O199" s="62" t="s">
        <v>394</v>
      </c>
      <c r="P199" s="62" t="s">
        <v>395</v>
      </c>
    </row>
    <row r="200" spans="15:16" x14ac:dyDescent="0.35">
      <c r="O200" s="62" t="s">
        <v>396</v>
      </c>
      <c r="P200" s="62" t="s">
        <v>397</v>
      </c>
    </row>
    <row r="201" spans="15:16" x14ac:dyDescent="0.35">
      <c r="O201" s="62" t="s">
        <v>398</v>
      </c>
      <c r="P201" s="62" t="s">
        <v>399</v>
      </c>
    </row>
    <row r="202" spans="15:16" x14ac:dyDescent="0.35">
      <c r="O202" s="62" t="s">
        <v>400</v>
      </c>
      <c r="P202" s="62" t="s">
        <v>401</v>
      </c>
    </row>
    <row r="203" spans="15:16" x14ac:dyDescent="0.35">
      <c r="O203" s="62" t="s">
        <v>402</v>
      </c>
      <c r="P203" s="62" t="s">
        <v>403</v>
      </c>
    </row>
    <row r="204" spans="15:16" x14ac:dyDescent="0.35">
      <c r="O204" s="62" t="s">
        <v>404</v>
      </c>
      <c r="P204" s="62" t="s">
        <v>405</v>
      </c>
    </row>
    <row r="205" spans="15:16" x14ac:dyDescent="0.35">
      <c r="O205" s="62" t="s">
        <v>406</v>
      </c>
      <c r="P205" s="62" t="s">
        <v>407</v>
      </c>
    </row>
    <row r="206" spans="15:16" x14ac:dyDescent="0.35">
      <c r="O206" s="62" t="s">
        <v>408</v>
      </c>
      <c r="P206" s="62" t="s">
        <v>409</v>
      </c>
    </row>
    <row r="207" spans="15:16" x14ac:dyDescent="0.35">
      <c r="O207" s="62" t="s">
        <v>410</v>
      </c>
      <c r="P207" s="62" t="s">
        <v>411</v>
      </c>
    </row>
    <row r="208" spans="15:16" x14ac:dyDescent="0.35">
      <c r="O208" s="62" t="s">
        <v>412</v>
      </c>
      <c r="P208" s="62" t="s">
        <v>413</v>
      </c>
    </row>
    <row r="209" spans="15:16" x14ac:dyDescent="0.35">
      <c r="O209" s="62" t="s">
        <v>414</v>
      </c>
      <c r="P209" s="62" t="s">
        <v>415</v>
      </c>
    </row>
    <row r="210" spans="15:16" x14ac:dyDescent="0.35">
      <c r="O210" s="62" t="s">
        <v>416</v>
      </c>
      <c r="P210" s="62" t="s">
        <v>417</v>
      </c>
    </row>
    <row r="211" spans="15:16" x14ac:dyDescent="0.35">
      <c r="O211" s="62" t="s">
        <v>418</v>
      </c>
      <c r="P211" s="62" t="s">
        <v>419</v>
      </c>
    </row>
    <row r="212" spans="15:16" x14ac:dyDescent="0.35">
      <c r="O212" s="62" t="s">
        <v>420</v>
      </c>
      <c r="P212" s="62" t="s">
        <v>421</v>
      </c>
    </row>
    <row r="213" spans="15:16" x14ac:dyDescent="0.35">
      <c r="O213" s="62" t="s">
        <v>422</v>
      </c>
      <c r="P213" s="62" t="s">
        <v>423</v>
      </c>
    </row>
    <row r="214" spans="15:16" x14ac:dyDescent="0.35">
      <c r="O214" s="62" t="s">
        <v>424</v>
      </c>
      <c r="P214" s="62" t="s">
        <v>425</v>
      </c>
    </row>
    <row r="215" spans="15:16" x14ac:dyDescent="0.35">
      <c r="O215" s="62" t="s">
        <v>426</v>
      </c>
      <c r="P215" s="62" t="s">
        <v>427</v>
      </c>
    </row>
    <row r="216" spans="15:16" x14ac:dyDescent="0.35">
      <c r="O216" s="62" t="s">
        <v>428</v>
      </c>
      <c r="P216" s="62" t="s">
        <v>427</v>
      </c>
    </row>
    <row r="217" spans="15:16" x14ac:dyDescent="0.35">
      <c r="O217" s="62" t="s">
        <v>429</v>
      </c>
      <c r="P217" s="62" t="s">
        <v>430</v>
      </c>
    </row>
    <row r="218" spans="15:16" x14ac:dyDescent="0.35">
      <c r="O218" s="62" t="s">
        <v>431</v>
      </c>
      <c r="P218" s="62" t="s">
        <v>432</v>
      </c>
    </row>
    <row r="219" spans="15:16" x14ac:dyDescent="0.35">
      <c r="O219" s="62" t="s">
        <v>433</v>
      </c>
      <c r="P219" s="62" t="s">
        <v>434</v>
      </c>
    </row>
    <row r="220" spans="15:16" x14ac:dyDescent="0.35">
      <c r="O220" s="62" t="s">
        <v>435</v>
      </c>
      <c r="P220" s="62" t="s">
        <v>436</v>
      </c>
    </row>
    <row r="221" spans="15:16" x14ac:dyDescent="0.35">
      <c r="O221" s="62" t="s">
        <v>437</v>
      </c>
      <c r="P221" s="62" t="s">
        <v>438</v>
      </c>
    </row>
    <row r="222" spans="15:16" x14ac:dyDescent="0.35">
      <c r="O222" s="62" t="s">
        <v>439</v>
      </c>
      <c r="P222" s="62" t="s">
        <v>440</v>
      </c>
    </row>
    <row r="223" spans="15:16" x14ac:dyDescent="0.35">
      <c r="O223" s="62" t="s">
        <v>441</v>
      </c>
      <c r="P223" s="62" t="s">
        <v>442</v>
      </c>
    </row>
    <row r="224" spans="15:16" x14ac:dyDescent="0.35">
      <c r="O224" s="62" t="s">
        <v>443</v>
      </c>
      <c r="P224" s="62" t="s">
        <v>444</v>
      </c>
    </row>
    <row r="225" spans="15:16" x14ac:dyDescent="0.35">
      <c r="O225" s="62" t="s">
        <v>445</v>
      </c>
      <c r="P225" s="62" t="s">
        <v>446</v>
      </c>
    </row>
    <row r="226" spans="15:16" x14ac:dyDescent="0.35">
      <c r="O226" s="62" t="s">
        <v>447</v>
      </c>
      <c r="P226" s="62" t="s">
        <v>448</v>
      </c>
    </row>
    <row r="227" spans="15:16" x14ac:dyDescent="0.35">
      <c r="O227" s="62" t="s">
        <v>449</v>
      </c>
      <c r="P227" s="62" t="s">
        <v>450</v>
      </c>
    </row>
    <row r="228" spans="15:16" x14ac:dyDescent="0.35">
      <c r="O228" s="62" t="s">
        <v>451</v>
      </c>
      <c r="P228" s="62" t="s">
        <v>452</v>
      </c>
    </row>
    <row r="229" spans="15:16" x14ac:dyDescent="0.35">
      <c r="O229" s="62" t="s">
        <v>453</v>
      </c>
      <c r="P229" s="62" t="s">
        <v>454</v>
      </c>
    </row>
    <row r="230" spans="15:16" x14ac:dyDescent="0.35">
      <c r="O230" s="62" t="s">
        <v>455</v>
      </c>
      <c r="P230" s="62" t="s">
        <v>456</v>
      </c>
    </row>
    <row r="231" spans="15:16" x14ac:dyDescent="0.35">
      <c r="O231" s="62" t="s">
        <v>457</v>
      </c>
      <c r="P231" s="62" t="s">
        <v>458</v>
      </c>
    </row>
    <row r="232" spans="15:16" x14ac:dyDescent="0.35">
      <c r="O232" s="62" t="s">
        <v>459</v>
      </c>
      <c r="P232" s="62" t="s">
        <v>460</v>
      </c>
    </row>
    <row r="233" spans="15:16" x14ac:dyDescent="0.35">
      <c r="O233" s="62" t="s">
        <v>461</v>
      </c>
      <c r="P233" s="62" t="s">
        <v>462</v>
      </c>
    </row>
    <row r="234" spans="15:16" x14ac:dyDescent="0.35">
      <c r="O234" s="62" t="s">
        <v>463</v>
      </c>
      <c r="P234" s="62" t="s">
        <v>464</v>
      </c>
    </row>
    <row r="235" spans="15:16" x14ac:dyDescent="0.35">
      <c r="O235" s="62" t="s">
        <v>465</v>
      </c>
      <c r="P235" s="62" t="s">
        <v>466</v>
      </c>
    </row>
    <row r="236" spans="15:16" x14ac:dyDescent="0.35">
      <c r="O236" s="62" t="s">
        <v>467</v>
      </c>
      <c r="P236" s="62" t="s">
        <v>468</v>
      </c>
    </row>
    <row r="237" spans="15:16" x14ac:dyDescent="0.35">
      <c r="O237" s="62" t="s">
        <v>469</v>
      </c>
      <c r="P237" s="62" t="s">
        <v>470</v>
      </c>
    </row>
    <row r="238" spans="15:16" x14ac:dyDescent="0.35">
      <c r="O238" s="62" t="s">
        <v>471</v>
      </c>
      <c r="P238" s="62" t="s">
        <v>472</v>
      </c>
    </row>
    <row r="239" spans="15:16" x14ac:dyDescent="0.35">
      <c r="O239" s="62" t="s">
        <v>473</v>
      </c>
      <c r="P239" s="62" t="s">
        <v>474</v>
      </c>
    </row>
    <row r="240" spans="15:16" x14ac:dyDescent="0.35">
      <c r="O240" s="62" t="s">
        <v>475</v>
      </c>
      <c r="P240" s="62" t="s">
        <v>476</v>
      </c>
    </row>
    <row r="241" spans="15:16" x14ac:dyDescent="0.35">
      <c r="O241" s="62" t="s">
        <v>477</v>
      </c>
      <c r="P241" s="62" t="s">
        <v>478</v>
      </c>
    </row>
    <row r="242" spans="15:16" x14ac:dyDescent="0.35">
      <c r="O242" s="62" t="s">
        <v>479</v>
      </c>
      <c r="P242" s="62" t="s">
        <v>480</v>
      </c>
    </row>
    <row r="243" spans="15:16" x14ac:dyDescent="0.35">
      <c r="O243" s="62" t="s">
        <v>481</v>
      </c>
      <c r="P243" s="62" t="s">
        <v>482</v>
      </c>
    </row>
    <row r="244" spans="15:16" x14ac:dyDescent="0.35">
      <c r="O244" s="62" t="s">
        <v>483</v>
      </c>
      <c r="P244" s="62" t="s">
        <v>484</v>
      </c>
    </row>
    <row r="245" spans="15:16" x14ac:dyDescent="0.35">
      <c r="O245" s="62" t="s">
        <v>485</v>
      </c>
      <c r="P245" s="62" t="s">
        <v>486</v>
      </c>
    </row>
    <row r="246" spans="15:16" x14ac:dyDescent="0.35">
      <c r="O246" s="62" t="s">
        <v>487</v>
      </c>
      <c r="P246" s="62" t="s">
        <v>488</v>
      </c>
    </row>
  </sheetData>
  <autoFilter ref="O12:P12" xr:uid="{00000000-0009-0000-0000-000000000000}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86" zoomScale="120" zoomScaleNormal="120" workbookViewId="0">
      <selection activeCell="P27" sqref="P27"/>
    </sheetView>
  </sheetViews>
  <sheetFormatPr defaultColWidth="9.1796875" defaultRowHeight="14.5" x14ac:dyDescent="0.35"/>
  <cols>
    <col min="1" max="2" width="15.36328125" style="80" customWidth="1"/>
    <col min="3" max="51" width="9.1796875" style="80" customWidth="1"/>
    <col min="52" max="16384" width="9.1796875" style="80"/>
  </cols>
  <sheetData>
    <row r="1" spans="1:5" ht="20" customHeight="1" x14ac:dyDescent="0.35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35">
      <c r="A2" t="s">
        <v>27</v>
      </c>
      <c r="B2">
        <v>6.78</v>
      </c>
      <c r="C2" t="s">
        <v>493</v>
      </c>
      <c r="D2">
        <v>5.04</v>
      </c>
      <c r="E2" t="s">
        <v>494</v>
      </c>
    </row>
    <row r="3" spans="1:5" x14ac:dyDescent="0.35">
      <c r="A3" t="s">
        <v>137</v>
      </c>
      <c r="B3">
        <v>-0.4</v>
      </c>
      <c r="C3" t="s">
        <v>495</v>
      </c>
      <c r="D3">
        <v>2.1</v>
      </c>
      <c r="E3" t="s">
        <v>494</v>
      </c>
    </row>
    <row r="4" spans="1:5" x14ac:dyDescent="0.35">
      <c r="A4" t="s">
        <v>21</v>
      </c>
      <c r="B4">
        <v>3.9</v>
      </c>
      <c r="C4" t="s">
        <v>493</v>
      </c>
      <c r="D4">
        <v>6.06</v>
      </c>
      <c r="E4" t="s">
        <v>494</v>
      </c>
    </row>
    <row r="5" spans="1:5" x14ac:dyDescent="0.35">
      <c r="A5" t="s">
        <v>38</v>
      </c>
      <c r="B5">
        <v>1.4</v>
      </c>
      <c r="C5" t="s">
        <v>496</v>
      </c>
      <c r="D5">
        <v>3.6</v>
      </c>
      <c r="E5" t="s">
        <v>494</v>
      </c>
    </row>
    <row r="6" spans="1:5" x14ac:dyDescent="0.35">
      <c r="A6" t="s">
        <v>436</v>
      </c>
      <c r="B6">
        <v>-2.2999999999999998</v>
      </c>
      <c r="C6" t="s">
        <v>496</v>
      </c>
      <c r="D6">
        <v>9.6999999999999993</v>
      </c>
      <c r="E6" t="s">
        <v>494</v>
      </c>
    </row>
    <row r="7" spans="1:5" x14ac:dyDescent="0.35">
      <c r="A7" t="s">
        <v>49</v>
      </c>
      <c r="B7">
        <v>0.49</v>
      </c>
      <c r="C7" t="s">
        <v>493</v>
      </c>
      <c r="D7">
        <v>0.4</v>
      </c>
      <c r="E7" t="s">
        <v>494</v>
      </c>
    </row>
    <row r="8" spans="1:5" x14ac:dyDescent="0.35">
      <c r="A8" t="s">
        <v>51</v>
      </c>
      <c r="B8">
        <v>3.9</v>
      </c>
      <c r="C8" t="s">
        <v>496</v>
      </c>
      <c r="D8">
        <v>5.5</v>
      </c>
      <c r="E8" t="s">
        <v>494</v>
      </c>
    </row>
    <row r="9" spans="1:5" x14ac:dyDescent="0.35">
      <c r="A9" t="s">
        <v>497</v>
      </c>
      <c r="B9">
        <v>-1.1000000000000001</v>
      </c>
      <c r="C9" t="s">
        <v>498</v>
      </c>
      <c r="D9">
        <v>-1.1000000000000001</v>
      </c>
      <c r="E9" t="s">
        <v>494</v>
      </c>
    </row>
    <row r="10" spans="1:5" x14ac:dyDescent="0.35">
      <c r="A10" t="s">
        <v>440</v>
      </c>
      <c r="B10">
        <v>-5.4</v>
      </c>
      <c r="C10" t="s">
        <v>498</v>
      </c>
      <c r="D10">
        <v>-5.6</v>
      </c>
      <c r="E10" t="s">
        <v>494</v>
      </c>
    </row>
    <row r="11" spans="1:5" x14ac:dyDescent="0.35">
      <c r="A11" t="s">
        <v>55</v>
      </c>
      <c r="B11">
        <v>5.6</v>
      </c>
      <c r="C11" t="s">
        <v>496</v>
      </c>
      <c r="D11">
        <v>-2.8</v>
      </c>
      <c r="E11" t="s">
        <v>494</v>
      </c>
    </row>
    <row r="12" spans="1:5" x14ac:dyDescent="0.35">
      <c r="A12" t="s">
        <v>57</v>
      </c>
      <c r="B12">
        <v>-0.3</v>
      </c>
      <c r="C12" t="s">
        <v>493</v>
      </c>
      <c r="D12">
        <v>16</v>
      </c>
      <c r="E12" t="s">
        <v>494</v>
      </c>
    </row>
    <row r="13" spans="1:5" x14ac:dyDescent="0.35">
      <c r="A13" t="s">
        <v>499</v>
      </c>
      <c r="B13">
        <v>-1.2</v>
      </c>
      <c r="C13" t="s">
        <v>496</v>
      </c>
      <c r="D13">
        <v>-3</v>
      </c>
      <c r="E13" t="s">
        <v>494</v>
      </c>
    </row>
    <row r="14" spans="1:5" x14ac:dyDescent="0.35">
      <c r="A14" t="s">
        <v>83</v>
      </c>
      <c r="B14">
        <v>1.9</v>
      </c>
      <c r="C14" t="s">
        <v>500</v>
      </c>
      <c r="D14">
        <v>19.899999999999999</v>
      </c>
      <c r="E14" t="s">
        <v>494</v>
      </c>
    </row>
    <row r="15" spans="1:5" x14ac:dyDescent="0.35">
      <c r="A15" t="s">
        <v>75</v>
      </c>
      <c r="B15">
        <v>0.9</v>
      </c>
      <c r="C15" t="s">
        <v>496</v>
      </c>
      <c r="D15">
        <v>1.7</v>
      </c>
      <c r="E15" t="s">
        <v>494</v>
      </c>
    </row>
    <row r="16" spans="1:5" x14ac:dyDescent="0.35">
      <c r="A16" t="s">
        <v>63</v>
      </c>
      <c r="B16">
        <v>4.7</v>
      </c>
      <c r="C16" t="s">
        <v>496</v>
      </c>
      <c r="D16">
        <v>5.5</v>
      </c>
      <c r="E16" t="s">
        <v>494</v>
      </c>
    </row>
    <row r="17" spans="1:5" x14ac:dyDescent="0.35">
      <c r="A17" t="s">
        <v>59</v>
      </c>
      <c r="B17">
        <v>-2.5</v>
      </c>
      <c r="C17" t="s">
        <v>493</v>
      </c>
      <c r="D17">
        <v>-8.9</v>
      </c>
      <c r="E17" t="s">
        <v>494</v>
      </c>
    </row>
    <row r="18" spans="1:5" x14ac:dyDescent="0.35">
      <c r="A18" t="s">
        <v>53</v>
      </c>
      <c r="B18">
        <v>3.7</v>
      </c>
      <c r="C18" t="s">
        <v>501</v>
      </c>
      <c r="D18">
        <v>12.8</v>
      </c>
      <c r="E18" t="s">
        <v>494</v>
      </c>
    </row>
    <row r="19" spans="1:5" x14ac:dyDescent="0.35">
      <c r="A19" t="s">
        <v>99</v>
      </c>
      <c r="B19">
        <v>16.3</v>
      </c>
      <c r="C19" t="s">
        <v>500</v>
      </c>
      <c r="D19">
        <v>15.2</v>
      </c>
      <c r="E19" t="s">
        <v>494</v>
      </c>
    </row>
    <row r="20" spans="1:5" x14ac:dyDescent="0.35">
      <c r="A20" t="s">
        <v>87</v>
      </c>
      <c r="B20">
        <v>1.6</v>
      </c>
      <c r="C20" t="s">
        <v>502</v>
      </c>
      <c r="D20">
        <v>4.4000000000000004</v>
      </c>
      <c r="E20" t="s">
        <v>494</v>
      </c>
    </row>
    <row r="21" spans="1:5" x14ac:dyDescent="0.35">
      <c r="A21" t="s">
        <v>401</v>
      </c>
      <c r="B21">
        <v>-12.9</v>
      </c>
      <c r="C21" t="s">
        <v>500</v>
      </c>
      <c r="D21">
        <v>11.7</v>
      </c>
      <c r="E21" t="s">
        <v>494</v>
      </c>
    </row>
    <row r="22" spans="1:5" x14ac:dyDescent="0.35">
      <c r="A22" t="s">
        <v>93</v>
      </c>
      <c r="B22">
        <v>-5</v>
      </c>
      <c r="C22" t="s">
        <v>496</v>
      </c>
      <c r="D22">
        <v>-4.3</v>
      </c>
      <c r="E22" t="s">
        <v>494</v>
      </c>
    </row>
    <row r="23" spans="1:5" x14ac:dyDescent="0.35">
      <c r="A23" t="s">
        <v>95</v>
      </c>
      <c r="B23">
        <v>1.3</v>
      </c>
      <c r="C23" t="s">
        <v>498</v>
      </c>
      <c r="D23">
        <v>2.2000000000000002</v>
      </c>
      <c r="E23" t="s">
        <v>494</v>
      </c>
    </row>
    <row r="24" spans="1:5" x14ac:dyDescent="0.35">
      <c r="A24" t="s">
        <v>107</v>
      </c>
      <c r="B24">
        <v>4.5</v>
      </c>
      <c r="C24" t="s">
        <v>496</v>
      </c>
      <c r="D24">
        <v>5.3</v>
      </c>
      <c r="E24" t="s">
        <v>494</v>
      </c>
    </row>
    <row r="25" spans="1:5" x14ac:dyDescent="0.35">
      <c r="A25" t="s">
        <v>103</v>
      </c>
      <c r="B25">
        <v>-1.3</v>
      </c>
      <c r="C25" t="s">
        <v>503</v>
      </c>
      <c r="D25">
        <v>6.8</v>
      </c>
      <c r="E25" t="s">
        <v>494</v>
      </c>
    </row>
    <row r="26" spans="1:5" x14ac:dyDescent="0.35">
      <c r="A26" t="s">
        <v>113</v>
      </c>
      <c r="B26">
        <v>3.2</v>
      </c>
      <c r="C26" t="s">
        <v>496</v>
      </c>
      <c r="D26">
        <v>3.5</v>
      </c>
      <c r="E26" t="s">
        <v>494</v>
      </c>
    </row>
    <row r="27" spans="1:5" x14ac:dyDescent="0.35">
      <c r="A27" t="s">
        <v>167</v>
      </c>
      <c r="B27">
        <v>-2</v>
      </c>
      <c r="C27" t="s">
        <v>496</v>
      </c>
      <c r="D27">
        <v>-0.3</v>
      </c>
      <c r="E27" t="s">
        <v>494</v>
      </c>
    </row>
    <row r="28" spans="1:5" x14ac:dyDescent="0.35">
      <c r="A28" t="s">
        <v>121</v>
      </c>
      <c r="B28">
        <v>1.9</v>
      </c>
      <c r="C28" t="s">
        <v>504</v>
      </c>
      <c r="D28">
        <v>-12.7</v>
      </c>
      <c r="E28" t="s">
        <v>494</v>
      </c>
    </row>
    <row r="29" spans="1:5" x14ac:dyDescent="0.35">
      <c r="A29" t="s">
        <v>125</v>
      </c>
      <c r="B29">
        <v>-1.04</v>
      </c>
      <c r="C29" t="s">
        <v>502</v>
      </c>
      <c r="D29">
        <v>-1.27</v>
      </c>
      <c r="E29" t="s">
        <v>494</v>
      </c>
    </row>
    <row r="30" spans="1:5" x14ac:dyDescent="0.35">
      <c r="A30" t="s">
        <v>117</v>
      </c>
      <c r="B30">
        <v>0.5</v>
      </c>
      <c r="C30" t="s">
        <v>496</v>
      </c>
      <c r="D30">
        <v>3.1</v>
      </c>
      <c r="E30" t="s">
        <v>494</v>
      </c>
    </row>
    <row r="31" spans="1:5" x14ac:dyDescent="0.35">
      <c r="A31" t="s">
        <v>133</v>
      </c>
      <c r="B31">
        <v>11.5</v>
      </c>
      <c r="C31" t="s">
        <v>496</v>
      </c>
      <c r="D31">
        <v>10.4</v>
      </c>
      <c r="E31" t="s">
        <v>494</v>
      </c>
    </row>
    <row r="32" spans="1:5" x14ac:dyDescent="0.35">
      <c r="A32" t="s">
        <v>381</v>
      </c>
      <c r="B32">
        <v>-0.24</v>
      </c>
      <c r="C32" t="s">
        <v>495</v>
      </c>
      <c r="D32">
        <v>2.12</v>
      </c>
      <c r="E32" t="s">
        <v>494</v>
      </c>
    </row>
    <row r="33" spans="1:5" x14ac:dyDescent="0.35">
      <c r="A33" t="s">
        <v>442</v>
      </c>
      <c r="B33">
        <v>-12.2</v>
      </c>
      <c r="C33" t="s">
        <v>496</v>
      </c>
      <c r="D33">
        <v>-5.9</v>
      </c>
      <c r="E33" t="s">
        <v>494</v>
      </c>
    </row>
    <row r="34" spans="1:5" x14ac:dyDescent="0.35">
      <c r="A34" t="s">
        <v>505</v>
      </c>
      <c r="B34">
        <v>2</v>
      </c>
      <c r="C34" t="s">
        <v>496</v>
      </c>
      <c r="D34">
        <v>3.4</v>
      </c>
      <c r="E34" t="s">
        <v>494</v>
      </c>
    </row>
    <row r="35" spans="1:5" x14ac:dyDescent="0.35">
      <c r="A35" t="s">
        <v>506</v>
      </c>
      <c r="B35">
        <v>2</v>
      </c>
      <c r="C35" t="s">
        <v>496</v>
      </c>
      <c r="D35">
        <v>3.7</v>
      </c>
      <c r="E35" t="s">
        <v>494</v>
      </c>
    </row>
    <row r="36" spans="1:5" x14ac:dyDescent="0.35">
      <c r="A36" t="s">
        <v>155</v>
      </c>
      <c r="B36">
        <v>7.1</v>
      </c>
      <c r="C36" t="s">
        <v>493</v>
      </c>
      <c r="D36">
        <v>8.6</v>
      </c>
      <c r="E36" t="s">
        <v>494</v>
      </c>
    </row>
    <row r="37" spans="1:5" x14ac:dyDescent="0.35">
      <c r="A37" t="s">
        <v>153</v>
      </c>
      <c r="B37">
        <v>-3.1</v>
      </c>
      <c r="C37" t="s">
        <v>496</v>
      </c>
      <c r="D37">
        <v>-0.2</v>
      </c>
      <c r="E37" t="s">
        <v>494</v>
      </c>
    </row>
    <row r="38" spans="1:5" x14ac:dyDescent="0.35">
      <c r="A38" t="s">
        <v>159</v>
      </c>
      <c r="B38">
        <v>0.7</v>
      </c>
      <c r="C38" t="s">
        <v>496</v>
      </c>
      <c r="D38">
        <v>-2.7</v>
      </c>
      <c r="E38" t="s">
        <v>494</v>
      </c>
    </row>
    <row r="39" spans="1:5" x14ac:dyDescent="0.35">
      <c r="A39" t="s">
        <v>444</v>
      </c>
      <c r="B39">
        <v>17.600000000000001</v>
      </c>
      <c r="C39" t="s">
        <v>493</v>
      </c>
      <c r="D39">
        <v>23.1</v>
      </c>
      <c r="E39" t="s">
        <v>494</v>
      </c>
    </row>
    <row r="40" spans="1:5" x14ac:dyDescent="0.35">
      <c r="A40" t="s">
        <v>127</v>
      </c>
      <c r="B40">
        <v>-0.4</v>
      </c>
      <c r="C40" t="s">
        <v>496</v>
      </c>
      <c r="D40">
        <v>-0.2</v>
      </c>
      <c r="E40" t="s">
        <v>494</v>
      </c>
    </row>
    <row r="41" spans="1:5" x14ac:dyDescent="0.35">
      <c r="A41" t="s">
        <v>191</v>
      </c>
      <c r="B41">
        <v>-0.9</v>
      </c>
      <c r="C41" t="s">
        <v>496</v>
      </c>
      <c r="D41">
        <v>-2.7</v>
      </c>
      <c r="E41" t="s">
        <v>494</v>
      </c>
    </row>
    <row r="42" spans="1:5" x14ac:dyDescent="0.35">
      <c r="A42" t="s">
        <v>507</v>
      </c>
      <c r="B42">
        <v>5.0999999999999996</v>
      </c>
      <c r="C42" t="s">
        <v>493</v>
      </c>
      <c r="D42">
        <v>5</v>
      </c>
      <c r="E42" t="s">
        <v>494</v>
      </c>
    </row>
    <row r="43" spans="1:5" x14ac:dyDescent="0.35">
      <c r="A43" t="s">
        <v>201</v>
      </c>
      <c r="B43">
        <v>-0.6</v>
      </c>
      <c r="C43" t="s">
        <v>493</v>
      </c>
      <c r="D43">
        <v>2.7</v>
      </c>
      <c r="E43" t="s">
        <v>494</v>
      </c>
    </row>
    <row r="44" spans="1:5" x14ac:dyDescent="0.35">
      <c r="A44" t="s">
        <v>207</v>
      </c>
      <c r="B44">
        <v>0.5</v>
      </c>
      <c r="C44" t="s">
        <v>496</v>
      </c>
      <c r="D44">
        <v>5.9</v>
      </c>
      <c r="E44" t="s">
        <v>494</v>
      </c>
    </row>
    <row r="45" spans="1:5" x14ac:dyDescent="0.35">
      <c r="A45" t="s">
        <v>211</v>
      </c>
      <c r="B45">
        <v>7.1</v>
      </c>
      <c r="C45" t="s">
        <v>496</v>
      </c>
      <c r="D45">
        <v>-4</v>
      </c>
      <c r="E45" t="s">
        <v>494</v>
      </c>
    </row>
    <row r="46" spans="1:5" x14ac:dyDescent="0.35">
      <c r="A46" t="s">
        <v>209</v>
      </c>
      <c r="B46">
        <v>3.16</v>
      </c>
      <c r="C46" t="s">
        <v>493</v>
      </c>
      <c r="D46">
        <v>0.04</v>
      </c>
      <c r="E46" t="s">
        <v>494</v>
      </c>
    </row>
    <row r="47" spans="1:5" x14ac:dyDescent="0.35">
      <c r="A47" t="s">
        <v>217</v>
      </c>
      <c r="B47">
        <v>6.4</v>
      </c>
      <c r="C47" t="s">
        <v>504</v>
      </c>
      <c r="D47">
        <v>-1.4</v>
      </c>
      <c r="E47" t="s">
        <v>494</v>
      </c>
    </row>
    <row r="48" spans="1:5" x14ac:dyDescent="0.35">
      <c r="A48" t="s">
        <v>219</v>
      </c>
      <c r="B48">
        <v>-22.5</v>
      </c>
      <c r="C48" t="s">
        <v>508</v>
      </c>
      <c r="D48">
        <v>0.9</v>
      </c>
      <c r="E48" t="s">
        <v>494</v>
      </c>
    </row>
    <row r="49" spans="1:5" x14ac:dyDescent="0.35">
      <c r="A49" t="s">
        <v>215</v>
      </c>
      <c r="B49">
        <v>35.299999999999997</v>
      </c>
      <c r="C49" t="s">
        <v>496</v>
      </c>
      <c r="D49">
        <v>57.3</v>
      </c>
      <c r="E49" t="s">
        <v>494</v>
      </c>
    </row>
    <row r="50" spans="1:5" x14ac:dyDescent="0.35">
      <c r="A50" t="s">
        <v>223</v>
      </c>
      <c r="B50">
        <v>-7.66</v>
      </c>
      <c r="C50" t="s">
        <v>502</v>
      </c>
      <c r="D50">
        <v>37.299999999999997</v>
      </c>
      <c r="E50" t="s">
        <v>494</v>
      </c>
    </row>
    <row r="51" spans="1:5" x14ac:dyDescent="0.35">
      <c r="A51" t="s">
        <v>225</v>
      </c>
      <c r="B51">
        <v>-3.7</v>
      </c>
      <c r="C51" t="s">
        <v>496</v>
      </c>
      <c r="D51">
        <v>-1.6</v>
      </c>
      <c r="E51" t="s">
        <v>494</v>
      </c>
    </row>
    <row r="52" spans="1:5" x14ac:dyDescent="0.35">
      <c r="A52" t="s">
        <v>509</v>
      </c>
      <c r="B52">
        <v>-0.7</v>
      </c>
      <c r="C52" t="s">
        <v>503</v>
      </c>
      <c r="D52">
        <v>-14.3</v>
      </c>
      <c r="E52" t="s">
        <v>494</v>
      </c>
    </row>
    <row r="53" spans="1:5" x14ac:dyDescent="0.35">
      <c r="A53" t="s">
        <v>231</v>
      </c>
      <c r="B53">
        <v>-0.9</v>
      </c>
      <c r="C53" t="s">
        <v>496</v>
      </c>
      <c r="D53">
        <v>3.02</v>
      </c>
      <c r="E53" t="s">
        <v>494</v>
      </c>
    </row>
    <row r="54" spans="1:5" x14ac:dyDescent="0.35">
      <c r="A54" t="s">
        <v>229</v>
      </c>
      <c r="B54">
        <v>5.08</v>
      </c>
      <c r="C54" t="s">
        <v>502</v>
      </c>
      <c r="D54">
        <v>2.63</v>
      </c>
      <c r="E54" t="s">
        <v>494</v>
      </c>
    </row>
    <row r="55" spans="1:5" x14ac:dyDescent="0.35">
      <c r="A55" t="s">
        <v>446</v>
      </c>
      <c r="B55">
        <v>-2.8</v>
      </c>
      <c r="C55" t="s">
        <v>498</v>
      </c>
      <c r="D55">
        <v>1.1000000000000001</v>
      </c>
      <c r="E55" t="s">
        <v>494</v>
      </c>
    </row>
    <row r="56" spans="1:5" x14ac:dyDescent="0.35">
      <c r="A56" t="s">
        <v>510</v>
      </c>
      <c r="B56">
        <v>0.21</v>
      </c>
      <c r="C56" t="s">
        <v>502</v>
      </c>
      <c r="D56">
        <v>0.03</v>
      </c>
      <c r="E56" t="s">
        <v>494</v>
      </c>
    </row>
    <row r="57" spans="1:5" x14ac:dyDescent="0.35">
      <c r="A57" t="s">
        <v>511</v>
      </c>
      <c r="B57">
        <v>-8.9</v>
      </c>
      <c r="C57" t="s">
        <v>498</v>
      </c>
      <c r="D57">
        <v>11.4</v>
      </c>
      <c r="E57" t="s">
        <v>494</v>
      </c>
    </row>
    <row r="58" spans="1:5" x14ac:dyDescent="0.35">
      <c r="A58" t="s">
        <v>452</v>
      </c>
      <c r="B58">
        <v>4.5</v>
      </c>
      <c r="C58" t="s">
        <v>496</v>
      </c>
      <c r="D58">
        <v>-2.7</v>
      </c>
      <c r="E58" t="s">
        <v>494</v>
      </c>
    </row>
    <row r="59" spans="1:5" x14ac:dyDescent="0.35">
      <c r="A59" t="s">
        <v>450</v>
      </c>
      <c r="B59">
        <v>-0.2</v>
      </c>
      <c r="C59" t="s">
        <v>496</v>
      </c>
      <c r="D59">
        <v>-0.6</v>
      </c>
      <c r="E59" t="s">
        <v>494</v>
      </c>
    </row>
    <row r="60" spans="1:5" x14ac:dyDescent="0.35">
      <c r="A60" t="s">
        <v>265</v>
      </c>
      <c r="B60">
        <v>-3.78</v>
      </c>
      <c r="C60" t="s">
        <v>502</v>
      </c>
      <c r="D60">
        <v>1.75</v>
      </c>
      <c r="E60" t="s">
        <v>494</v>
      </c>
    </row>
    <row r="61" spans="1:5" x14ac:dyDescent="0.35">
      <c r="A61" t="s">
        <v>267</v>
      </c>
      <c r="B61">
        <v>-5.2</v>
      </c>
      <c r="C61" t="s">
        <v>493</v>
      </c>
      <c r="D61">
        <v>50.1</v>
      </c>
      <c r="E61" t="s">
        <v>494</v>
      </c>
    </row>
    <row r="62" spans="1:5" x14ac:dyDescent="0.35">
      <c r="A62" t="s">
        <v>169</v>
      </c>
      <c r="B62">
        <v>-3.7</v>
      </c>
      <c r="C62" t="s">
        <v>496</v>
      </c>
      <c r="D62">
        <v>-5.3</v>
      </c>
      <c r="E62" t="s">
        <v>494</v>
      </c>
    </row>
    <row r="63" spans="1:5" x14ac:dyDescent="0.35">
      <c r="A63" t="s">
        <v>301</v>
      </c>
      <c r="B63">
        <v>4.8</v>
      </c>
      <c r="C63" t="s">
        <v>496</v>
      </c>
      <c r="D63">
        <v>4.5999999999999996</v>
      </c>
      <c r="E63" t="s">
        <v>494</v>
      </c>
    </row>
    <row r="64" spans="1:5" x14ac:dyDescent="0.35">
      <c r="A64" t="s">
        <v>281</v>
      </c>
      <c r="B64">
        <v>-4.0999999999999996</v>
      </c>
      <c r="C64" t="s">
        <v>493</v>
      </c>
      <c r="D64">
        <v>-0.89</v>
      </c>
      <c r="E64" t="s">
        <v>494</v>
      </c>
    </row>
    <row r="65" spans="1:5" x14ac:dyDescent="0.35">
      <c r="A65" t="s">
        <v>283</v>
      </c>
      <c r="B65">
        <v>15</v>
      </c>
      <c r="C65" t="s">
        <v>496</v>
      </c>
      <c r="D65">
        <v>7.2</v>
      </c>
      <c r="E65" t="s">
        <v>494</v>
      </c>
    </row>
    <row r="66" spans="1:5" x14ac:dyDescent="0.35">
      <c r="A66" t="s">
        <v>293</v>
      </c>
      <c r="B66">
        <v>22.6</v>
      </c>
      <c r="C66" t="s">
        <v>493</v>
      </c>
      <c r="D66">
        <v>35.9</v>
      </c>
      <c r="E66" t="s">
        <v>494</v>
      </c>
    </row>
    <row r="67" spans="1:5" x14ac:dyDescent="0.35">
      <c r="A67" t="s">
        <v>297</v>
      </c>
      <c r="B67">
        <v>7.4</v>
      </c>
      <c r="C67" t="s">
        <v>493</v>
      </c>
      <c r="D67">
        <v>13</v>
      </c>
      <c r="E67" t="s">
        <v>494</v>
      </c>
    </row>
    <row r="68" spans="1:5" x14ac:dyDescent="0.35">
      <c r="A68" t="s">
        <v>277</v>
      </c>
      <c r="B68">
        <v>3.2</v>
      </c>
      <c r="C68" t="s">
        <v>496</v>
      </c>
      <c r="D68">
        <v>3.11</v>
      </c>
      <c r="E68" t="s">
        <v>494</v>
      </c>
    </row>
    <row r="69" spans="1:5" x14ac:dyDescent="0.35">
      <c r="A69" t="s">
        <v>454</v>
      </c>
      <c r="B69">
        <v>-6.5</v>
      </c>
      <c r="C69" t="s">
        <v>496</v>
      </c>
      <c r="D69">
        <v>-13.9</v>
      </c>
      <c r="E69" t="s">
        <v>494</v>
      </c>
    </row>
    <row r="70" spans="1:5" x14ac:dyDescent="0.35">
      <c r="A70" t="s">
        <v>287</v>
      </c>
      <c r="B70">
        <v>25.2</v>
      </c>
      <c r="C70" t="s">
        <v>496</v>
      </c>
      <c r="D70">
        <v>14</v>
      </c>
      <c r="E70" t="s">
        <v>494</v>
      </c>
    </row>
    <row r="71" spans="1:5" x14ac:dyDescent="0.35">
      <c r="A71" t="s">
        <v>512</v>
      </c>
      <c r="B71">
        <v>1.7</v>
      </c>
      <c r="C71" t="s">
        <v>496</v>
      </c>
      <c r="D71">
        <v>-13.8</v>
      </c>
      <c r="E71" t="s">
        <v>494</v>
      </c>
    </row>
    <row r="72" spans="1:5" x14ac:dyDescent="0.35">
      <c r="A72" t="s">
        <v>269</v>
      </c>
      <c r="B72">
        <v>3.1</v>
      </c>
      <c r="C72" t="s">
        <v>493</v>
      </c>
      <c r="D72">
        <v>1.8</v>
      </c>
      <c r="E72" t="s">
        <v>494</v>
      </c>
    </row>
    <row r="73" spans="1:5" x14ac:dyDescent="0.35">
      <c r="A73" t="s">
        <v>291</v>
      </c>
      <c r="B73">
        <v>0.3</v>
      </c>
      <c r="C73" t="s">
        <v>500</v>
      </c>
      <c r="D73">
        <v>1.5</v>
      </c>
      <c r="E73" t="s">
        <v>494</v>
      </c>
    </row>
    <row r="74" spans="1:5" x14ac:dyDescent="0.35">
      <c r="A74" t="s">
        <v>315</v>
      </c>
      <c r="B74">
        <v>-1.1000000000000001</v>
      </c>
      <c r="C74" t="s">
        <v>496</v>
      </c>
      <c r="D74">
        <v>1.4</v>
      </c>
      <c r="E74" t="s">
        <v>494</v>
      </c>
    </row>
    <row r="75" spans="1:5" x14ac:dyDescent="0.35">
      <c r="A75" t="s">
        <v>325</v>
      </c>
      <c r="B75">
        <v>16.100000000000001</v>
      </c>
      <c r="C75" t="s">
        <v>513</v>
      </c>
      <c r="D75">
        <v>0.5</v>
      </c>
      <c r="E75" t="s">
        <v>494</v>
      </c>
    </row>
    <row r="76" spans="1:5" x14ac:dyDescent="0.35">
      <c r="A76" t="s">
        <v>305</v>
      </c>
      <c r="B76">
        <v>17.600000000000001</v>
      </c>
      <c r="C76" t="s">
        <v>508</v>
      </c>
      <c r="D76">
        <v>5.8</v>
      </c>
      <c r="E76" t="s">
        <v>494</v>
      </c>
    </row>
    <row r="77" spans="1:5" x14ac:dyDescent="0.35">
      <c r="A77" t="s">
        <v>309</v>
      </c>
      <c r="B77">
        <v>-7.2</v>
      </c>
      <c r="C77" t="s">
        <v>500</v>
      </c>
      <c r="D77">
        <v>-9.6999999999999993</v>
      </c>
      <c r="E77" t="s">
        <v>494</v>
      </c>
    </row>
    <row r="78" spans="1:5" x14ac:dyDescent="0.35">
      <c r="A78" t="s">
        <v>319</v>
      </c>
      <c r="B78">
        <v>4.5</v>
      </c>
      <c r="C78" t="s">
        <v>496</v>
      </c>
      <c r="D78">
        <v>3.5</v>
      </c>
      <c r="E78" t="s">
        <v>494</v>
      </c>
    </row>
    <row r="79" spans="1:5" x14ac:dyDescent="0.35">
      <c r="A79" t="s">
        <v>333</v>
      </c>
      <c r="B79">
        <v>-7.75</v>
      </c>
      <c r="C79" t="s">
        <v>502</v>
      </c>
      <c r="D79">
        <v>1.1599999999999999</v>
      </c>
      <c r="E79" t="s">
        <v>494</v>
      </c>
    </row>
    <row r="80" spans="1:5" x14ac:dyDescent="0.35">
      <c r="A80" t="s">
        <v>514</v>
      </c>
      <c r="B80">
        <v>14.13</v>
      </c>
      <c r="C80" t="s">
        <v>504</v>
      </c>
      <c r="D80">
        <v>-7.95</v>
      </c>
      <c r="E80" t="s">
        <v>494</v>
      </c>
    </row>
    <row r="81" spans="1:5" x14ac:dyDescent="0.35">
      <c r="A81" t="s">
        <v>335</v>
      </c>
      <c r="B81">
        <v>5.92</v>
      </c>
      <c r="C81" t="s">
        <v>493</v>
      </c>
      <c r="D81">
        <v>4.07</v>
      </c>
      <c r="E81" t="s">
        <v>494</v>
      </c>
    </row>
    <row r="82" spans="1:5" x14ac:dyDescent="0.35">
      <c r="A82" t="s">
        <v>339</v>
      </c>
      <c r="B82">
        <v>-0.34</v>
      </c>
      <c r="C82" t="s">
        <v>502</v>
      </c>
      <c r="D82">
        <v>-0.2</v>
      </c>
      <c r="E82" t="s">
        <v>494</v>
      </c>
    </row>
    <row r="83" spans="1:5" x14ac:dyDescent="0.35">
      <c r="A83" t="s">
        <v>341</v>
      </c>
      <c r="B83">
        <v>12.7</v>
      </c>
      <c r="C83" t="s">
        <v>496</v>
      </c>
      <c r="D83">
        <v>13</v>
      </c>
      <c r="E83" t="s">
        <v>494</v>
      </c>
    </row>
    <row r="84" spans="1:5" x14ac:dyDescent="0.35">
      <c r="A84" t="s">
        <v>347</v>
      </c>
      <c r="B84">
        <v>4.5999999999999996</v>
      </c>
      <c r="C84" t="s">
        <v>496</v>
      </c>
      <c r="D84">
        <v>6.6</v>
      </c>
      <c r="E84" t="s">
        <v>494</v>
      </c>
    </row>
    <row r="85" spans="1:5" x14ac:dyDescent="0.35">
      <c r="A85" t="s">
        <v>351</v>
      </c>
      <c r="B85">
        <v>-0.3</v>
      </c>
      <c r="C85" t="s">
        <v>496</v>
      </c>
      <c r="D85">
        <v>-1.9</v>
      </c>
      <c r="E85" t="s">
        <v>494</v>
      </c>
    </row>
    <row r="86" spans="1:5" x14ac:dyDescent="0.35">
      <c r="A86" t="s">
        <v>357</v>
      </c>
      <c r="B86">
        <v>4.92</v>
      </c>
      <c r="C86" t="s">
        <v>493</v>
      </c>
      <c r="D86">
        <v>7.3</v>
      </c>
      <c r="E86" t="s">
        <v>494</v>
      </c>
    </row>
    <row r="87" spans="1:5" x14ac:dyDescent="0.35">
      <c r="A87" t="s">
        <v>359</v>
      </c>
      <c r="B87">
        <v>-3.5</v>
      </c>
      <c r="C87" t="s">
        <v>496</v>
      </c>
      <c r="D87">
        <v>0.6</v>
      </c>
      <c r="E87" t="s">
        <v>494</v>
      </c>
    </row>
    <row r="88" spans="1:5" x14ac:dyDescent="0.35">
      <c r="A88" t="s">
        <v>456</v>
      </c>
      <c r="B88">
        <v>-1.8</v>
      </c>
      <c r="C88" t="s">
        <v>496</v>
      </c>
      <c r="D88">
        <v>-2.6</v>
      </c>
      <c r="E88" t="s">
        <v>494</v>
      </c>
    </row>
    <row r="89" spans="1:5" x14ac:dyDescent="0.35">
      <c r="A89" t="s">
        <v>361</v>
      </c>
      <c r="B89">
        <v>2.6</v>
      </c>
      <c r="C89" t="s">
        <v>496</v>
      </c>
      <c r="D89">
        <v>9.4</v>
      </c>
      <c r="E89" t="s">
        <v>494</v>
      </c>
    </row>
    <row r="90" spans="1:5" x14ac:dyDescent="0.35">
      <c r="A90" t="s">
        <v>363</v>
      </c>
      <c r="B90">
        <v>8.6</v>
      </c>
      <c r="C90" t="s">
        <v>496</v>
      </c>
      <c r="D90">
        <v>14.1</v>
      </c>
      <c r="E90" t="s">
        <v>494</v>
      </c>
    </row>
    <row r="91" spans="1:5" x14ac:dyDescent="0.35">
      <c r="A91" t="s">
        <v>369</v>
      </c>
      <c r="B91">
        <v>0.2</v>
      </c>
      <c r="C91" t="s">
        <v>496</v>
      </c>
      <c r="D91">
        <v>0.9</v>
      </c>
      <c r="E91" t="s">
        <v>494</v>
      </c>
    </row>
    <row r="92" spans="1:5" x14ac:dyDescent="0.35">
      <c r="A92" t="s">
        <v>515</v>
      </c>
      <c r="B92">
        <v>0.4</v>
      </c>
      <c r="C92" t="s">
        <v>496</v>
      </c>
      <c r="D92">
        <v>-0.1</v>
      </c>
      <c r="E92" t="s">
        <v>494</v>
      </c>
    </row>
    <row r="93" spans="1:5" x14ac:dyDescent="0.35">
      <c r="A93" t="s">
        <v>395</v>
      </c>
      <c r="B93">
        <v>7.2</v>
      </c>
      <c r="C93" t="s">
        <v>496</v>
      </c>
      <c r="D93">
        <v>28</v>
      </c>
      <c r="E93" t="s">
        <v>494</v>
      </c>
    </row>
    <row r="94" spans="1:5" x14ac:dyDescent="0.35">
      <c r="A94" t="s">
        <v>371</v>
      </c>
      <c r="B94">
        <v>-3.2</v>
      </c>
      <c r="C94" t="s">
        <v>496</v>
      </c>
      <c r="D94">
        <v>-0.9</v>
      </c>
      <c r="E94" t="s">
        <v>494</v>
      </c>
    </row>
    <row r="95" spans="1:5" x14ac:dyDescent="0.35">
      <c r="A95" t="s">
        <v>516</v>
      </c>
      <c r="B95">
        <v>-10.8</v>
      </c>
      <c r="C95" t="s">
        <v>496</v>
      </c>
      <c r="D95">
        <v>-2.6</v>
      </c>
      <c r="E95" t="s">
        <v>494</v>
      </c>
    </row>
    <row r="96" spans="1:5" x14ac:dyDescent="0.35">
      <c r="A96" t="s">
        <v>171</v>
      </c>
      <c r="B96">
        <v>-3.6</v>
      </c>
      <c r="C96" t="s">
        <v>496</v>
      </c>
      <c r="D96">
        <v>-3.9</v>
      </c>
      <c r="E96" t="s">
        <v>494</v>
      </c>
    </row>
    <row r="97" spans="1:5" x14ac:dyDescent="0.35">
      <c r="A97" t="s">
        <v>484</v>
      </c>
      <c r="B97">
        <v>-1.1000000000000001</v>
      </c>
      <c r="C97" t="s">
        <v>496</v>
      </c>
      <c r="D97">
        <v>1</v>
      </c>
      <c r="E97" t="s">
        <v>494</v>
      </c>
    </row>
    <row r="98" spans="1:5" x14ac:dyDescent="0.35">
      <c r="A98" t="s">
        <v>243</v>
      </c>
      <c r="B98">
        <v>-3.7</v>
      </c>
      <c r="C98" t="s">
        <v>496</v>
      </c>
      <c r="D98">
        <v>-1.2</v>
      </c>
      <c r="E98" t="s">
        <v>494</v>
      </c>
    </row>
    <row r="99" spans="1:5" x14ac:dyDescent="0.35">
      <c r="A99" t="s">
        <v>147</v>
      </c>
      <c r="B99">
        <v>-1.1000000000000001</v>
      </c>
      <c r="C99" t="s">
        <v>496</v>
      </c>
      <c r="D99">
        <v>2.1</v>
      </c>
      <c r="E99" t="s">
        <v>494</v>
      </c>
    </row>
    <row r="100" spans="1:5" x14ac:dyDescent="0.35">
      <c r="A100" t="s">
        <v>261</v>
      </c>
      <c r="B100">
        <v>-24.33</v>
      </c>
      <c r="C100" t="s">
        <v>496</v>
      </c>
      <c r="D100">
        <v>-21.81</v>
      </c>
      <c r="E100" t="s">
        <v>494</v>
      </c>
    </row>
    <row r="101" spans="1:5" x14ac:dyDescent="0.35">
      <c r="A101" t="s">
        <v>391</v>
      </c>
      <c r="B101">
        <v>-0.5</v>
      </c>
      <c r="C101" t="s">
        <v>496</v>
      </c>
      <c r="D101">
        <v>3.4</v>
      </c>
      <c r="E101" t="s">
        <v>494</v>
      </c>
    </row>
    <row r="102" spans="1:5" x14ac:dyDescent="0.35">
      <c r="A102" t="s">
        <v>91</v>
      </c>
      <c r="B102">
        <v>5.2</v>
      </c>
      <c r="C102" t="s">
        <v>493</v>
      </c>
      <c r="D102">
        <v>5</v>
      </c>
      <c r="E102" t="s">
        <v>494</v>
      </c>
    </row>
    <row r="103" spans="1:5" x14ac:dyDescent="0.35">
      <c r="A103" t="s">
        <v>517</v>
      </c>
      <c r="B103">
        <v>-4.93</v>
      </c>
      <c r="C103" t="s">
        <v>496</v>
      </c>
      <c r="D103">
        <v>-4.2699999999999996</v>
      </c>
      <c r="E103" t="s">
        <v>494</v>
      </c>
    </row>
    <row r="104" spans="1:5" x14ac:dyDescent="0.35">
      <c r="A104" t="s">
        <v>518</v>
      </c>
      <c r="B104">
        <v>15.9</v>
      </c>
      <c r="C104" t="s">
        <v>502</v>
      </c>
      <c r="D104">
        <v>18</v>
      </c>
      <c r="E104" t="s">
        <v>494</v>
      </c>
    </row>
    <row r="105" spans="1:5" x14ac:dyDescent="0.35">
      <c r="A105" t="s">
        <v>405</v>
      </c>
      <c r="B105">
        <v>-5.6</v>
      </c>
      <c r="C105" t="s">
        <v>496</v>
      </c>
      <c r="D105">
        <v>-3.96</v>
      </c>
      <c r="E105" t="s">
        <v>494</v>
      </c>
    </row>
    <row r="106" spans="1:5" x14ac:dyDescent="0.35">
      <c r="A106" t="s">
        <v>403</v>
      </c>
      <c r="B106">
        <v>0.4</v>
      </c>
      <c r="C106" t="s">
        <v>493</v>
      </c>
      <c r="D106">
        <v>1.1000000000000001</v>
      </c>
      <c r="E106" t="s">
        <v>494</v>
      </c>
    </row>
    <row r="107" spans="1:5" x14ac:dyDescent="0.35">
      <c r="A107" t="s">
        <v>519</v>
      </c>
      <c r="B107">
        <v>33.700000000000003</v>
      </c>
      <c r="C107" t="s">
        <v>504</v>
      </c>
      <c r="D107">
        <v>40.6</v>
      </c>
      <c r="E107" t="s">
        <v>494</v>
      </c>
    </row>
    <row r="108" spans="1:5" x14ac:dyDescent="0.35">
      <c r="A108" t="s">
        <v>417</v>
      </c>
      <c r="B108">
        <v>4.0999999999999996</v>
      </c>
      <c r="C108" t="s">
        <v>493</v>
      </c>
      <c r="D108">
        <v>0.7</v>
      </c>
      <c r="E108" t="s">
        <v>494</v>
      </c>
    </row>
    <row r="109" spans="1:5" x14ac:dyDescent="0.35">
      <c r="A109" t="s">
        <v>419</v>
      </c>
      <c r="B109">
        <v>-1.3</v>
      </c>
      <c r="C109" t="s">
        <v>496</v>
      </c>
      <c r="D109">
        <v>2.5</v>
      </c>
      <c r="E109" t="s">
        <v>494</v>
      </c>
    </row>
    <row r="110" spans="1:5" x14ac:dyDescent="0.35">
      <c r="A110" t="s">
        <v>462</v>
      </c>
      <c r="B110">
        <v>-40.799999999999997</v>
      </c>
      <c r="C110" t="s">
        <v>500</v>
      </c>
      <c r="D110">
        <v>-40.9</v>
      </c>
      <c r="E110" t="s">
        <v>494</v>
      </c>
    </row>
    <row r="111" spans="1:5" x14ac:dyDescent="0.35">
      <c r="A111" t="s">
        <v>177</v>
      </c>
      <c r="B111">
        <v>-5.0999999999999996</v>
      </c>
      <c r="C111" t="s">
        <v>496</v>
      </c>
      <c r="D111">
        <v>-2.4</v>
      </c>
      <c r="E111" t="s">
        <v>494</v>
      </c>
    </row>
    <row r="112" spans="1:5" x14ac:dyDescent="0.35">
      <c r="A112" t="s">
        <v>432</v>
      </c>
      <c r="B112">
        <v>1.65</v>
      </c>
      <c r="C112" t="s">
        <v>498</v>
      </c>
      <c r="D112">
        <v>2.1800000000000002</v>
      </c>
      <c r="E112" t="s">
        <v>494</v>
      </c>
    </row>
    <row r="113" spans="1:5" x14ac:dyDescent="0.35">
      <c r="A113" t="s">
        <v>430</v>
      </c>
      <c r="B113">
        <v>-5.9</v>
      </c>
      <c r="C113" t="s">
        <v>496</v>
      </c>
      <c r="D113">
        <v>-4.2</v>
      </c>
      <c r="E113" t="s">
        <v>494</v>
      </c>
    </row>
    <row r="114" spans="1:5" x14ac:dyDescent="0.35">
      <c r="A114" t="s">
        <v>464</v>
      </c>
      <c r="B114">
        <v>5.3</v>
      </c>
      <c r="C114" t="s">
        <v>493</v>
      </c>
      <c r="D114">
        <v>5.0999999999999996</v>
      </c>
      <c r="E114" t="s">
        <v>494</v>
      </c>
    </row>
    <row r="115" spans="1:5" x14ac:dyDescent="0.35">
      <c r="A115" t="s">
        <v>470</v>
      </c>
      <c r="B115">
        <v>-20.6</v>
      </c>
      <c r="C115" t="s">
        <v>520</v>
      </c>
      <c r="D115">
        <v>-47.04</v>
      </c>
      <c r="E115" t="s">
        <v>494</v>
      </c>
    </row>
    <row r="116" spans="1:5" x14ac:dyDescent="0.35">
      <c r="A116" t="s">
        <v>476</v>
      </c>
      <c r="B116">
        <v>0.2</v>
      </c>
      <c r="C116" t="s">
        <v>498</v>
      </c>
      <c r="D116">
        <v>5.3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62"/>
  <sheetViews>
    <sheetView workbookViewId="0">
      <pane xSplit="1" ySplit="1" topLeftCell="J1234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defaultColWidth="9.1796875" defaultRowHeight="14.5" x14ac:dyDescent="0.35"/>
  <cols>
    <col min="1" max="1" width="11.1796875" style="80" customWidth="1"/>
    <col min="2" max="4" width="9.1796875" style="20" customWidth="1"/>
    <col min="5" max="5" width="10.6328125" style="20" bestFit="1" customWidth="1"/>
    <col min="6" max="6" width="10.6328125" style="20" customWidth="1"/>
    <col min="7" max="45" width="9.1796875" style="20" customWidth="1"/>
    <col min="46" max="96" width="9.1796875" style="80" customWidth="1"/>
    <col min="97" max="16384" width="9.1796875" style="80"/>
  </cols>
  <sheetData>
    <row r="1" spans="1:47" x14ac:dyDescent="0.35">
      <c r="A1" t="s">
        <v>521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522</v>
      </c>
      <c r="H1" t="s">
        <v>92</v>
      </c>
      <c r="I1" t="s">
        <v>523</v>
      </c>
      <c r="J1" t="s">
        <v>524</v>
      </c>
      <c r="K1" t="s">
        <v>126</v>
      </c>
      <c r="L1" t="s">
        <v>132</v>
      </c>
      <c r="M1" t="s">
        <v>525</v>
      </c>
      <c r="N1" t="s">
        <v>146</v>
      </c>
      <c r="O1" t="s">
        <v>526</v>
      </c>
      <c r="P1" t="s">
        <v>527</v>
      </c>
      <c r="Q1" t="s">
        <v>152</v>
      </c>
      <c r="R1" t="s">
        <v>158</v>
      </c>
      <c r="S1" t="s">
        <v>528</v>
      </c>
      <c r="T1" t="s">
        <v>176</v>
      </c>
      <c r="U1" t="s">
        <v>529</v>
      </c>
      <c r="V1" t="s">
        <v>190</v>
      </c>
      <c r="W1" t="s">
        <v>206</v>
      </c>
      <c r="X1" t="s">
        <v>210</v>
      </c>
      <c r="Y1" t="s">
        <v>530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531</v>
      </c>
      <c r="AF1" t="s">
        <v>264</v>
      </c>
      <c r="AG1" t="s">
        <v>532</v>
      </c>
      <c r="AH1" t="s">
        <v>276</v>
      </c>
      <c r="AI1" t="s">
        <v>314</v>
      </c>
      <c r="AJ1" t="s">
        <v>318</v>
      </c>
      <c r="AK1" t="s">
        <v>324</v>
      </c>
      <c r="AL1" t="s">
        <v>533</v>
      </c>
      <c r="AM1" t="s">
        <v>346</v>
      </c>
      <c r="AN1" t="s">
        <v>350</v>
      </c>
      <c r="AO1" t="s">
        <v>534</v>
      </c>
      <c r="AP1" t="s">
        <v>535</v>
      </c>
      <c r="AQ1" t="s">
        <v>536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35">
      <c r="A2" s="84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4.8362555059999996</v>
      </c>
      <c r="AU2"/>
    </row>
    <row r="3" spans="1:47" x14ac:dyDescent="0.35">
      <c r="A3" s="84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4.6224698689999997</v>
      </c>
      <c r="AU3"/>
    </row>
    <row r="4" spans="1:47" x14ac:dyDescent="0.35">
      <c r="A4" s="84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4.4889034250000002</v>
      </c>
      <c r="AU4"/>
    </row>
    <row r="5" spans="1:47" x14ac:dyDescent="0.35">
      <c r="A5" s="84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4.5690234590000003</v>
      </c>
      <c r="AU5"/>
    </row>
    <row r="6" spans="1:47" x14ac:dyDescent="0.35">
      <c r="A6" s="84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4.5957962429999997</v>
      </c>
      <c r="AU6"/>
    </row>
    <row r="7" spans="1:47" x14ac:dyDescent="0.35">
      <c r="A7" s="84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4.8897019149999998</v>
      </c>
      <c r="AU7"/>
    </row>
    <row r="8" spans="1:47" x14ac:dyDescent="0.35">
      <c r="A8" s="84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5.1836075859999999</v>
      </c>
      <c r="AU8"/>
    </row>
    <row r="9" spans="1:47" x14ac:dyDescent="0.35">
      <c r="A9" s="84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5.2637276210000001</v>
      </c>
      <c r="AU9"/>
    </row>
    <row r="10" spans="1:47" x14ac:dyDescent="0.35">
      <c r="A10" s="84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5.1568348029999997</v>
      </c>
      <c r="AU10"/>
    </row>
    <row r="11" spans="1:47" x14ac:dyDescent="0.35">
      <c r="A11" s="84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5.1033883930000004</v>
      </c>
      <c r="AU11"/>
    </row>
    <row r="12" spans="1:47" x14ac:dyDescent="0.35">
      <c r="A12" s="84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5.0232683590000002</v>
      </c>
      <c r="AU12"/>
    </row>
    <row r="13" spans="1:47" x14ac:dyDescent="0.35">
      <c r="A13" s="84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5.1033883930000004</v>
      </c>
      <c r="AU13"/>
    </row>
    <row r="14" spans="1:47" x14ac:dyDescent="0.35">
      <c r="A14" s="84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5.5844060759999996</v>
      </c>
      <c r="AU14"/>
    </row>
    <row r="15" spans="1:47" x14ac:dyDescent="0.35">
      <c r="A15" s="84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5.5844060759999996</v>
      </c>
      <c r="AU15"/>
    </row>
    <row r="16" spans="1:47" x14ac:dyDescent="0.35">
      <c r="A16" s="84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5.4775132580000001</v>
      </c>
      <c r="AU16"/>
    </row>
    <row r="17" spans="1:47" x14ac:dyDescent="0.35">
      <c r="A17" s="84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5.1836075859999999</v>
      </c>
      <c r="AU17"/>
    </row>
    <row r="18" spans="1:47" x14ac:dyDescent="0.35">
      <c r="A18" s="84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5.3171740300000003</v>
      </c>
      <c r="AU18"/>
    </row>
    <row r="19" spans="1:47" x14ac:dyDescent="0.35">
      <c r="A19" s="84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5.3706204389999996</v>
      </c>
      <c r="AU19"/>
    </row>
    <row r="20" spans="1:47" x14ac:dyDescent="0.35">
      <c r="A20" s="84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5.2370539960000002</v>
      </c>
      <c r="AU20"/>
    </row>
    <row r="21" spans="1:47" x14ac:dyDescent="0.35">
      <c r="A21" s="84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5.2637276210000001</v>
      </c>
      <c r="AU21"/>
    </row>
    <row r="22" spans="1:47" x14ac:dyDescent="0.35">
      <c r="A22" s="84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5.0767147680000004</v>
      </c>
      <c r="AU22"/>
    </row>
    <row r="23" spans="1:47" x14ac:dyDescent="0.35">
      <c r="A23" s="84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4.8629291309999996</v>
      </c>
      <c r="AU23"/>
    </row>
    <row r="24" spans="1:47" x14ac:dyDescent="0.35">
      <c r="A24" s="84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4.4621306409999999</v>
      </c>
      <c r="AU24"/>
    </row>
    <row r="25" spans="1:47" x14ac:dyDescent="0.35">
      <c r="A25" s="84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4.194997753</v>
      </c>
      <c r="AU25"/>
    </row>
    <row r="26" spans="1:47" x14ac:dyDescent="0.35">
      <c r="A26" s="84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3.9545384910000001</v>
      </c>
      <c r="AU26"/>
    </row>
    <row r="27" spans="1:47" x14ac:dyDescent="0.35">
      <c r="A27" s="84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3.8743192980000001</v>
      </c>
      <c r="AU27"/>
    </row>
    <row r="28" spans="1:47" x14ac:dyDescent="0.35">
      <c r="A28" s="84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3.7674264790000001</v>
      </c>
      <c r="AU28"/>
    </row>
    <row r="29" spans="1:47" x14ac:dyDescent="0.35">
      <c r="A29" s="84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3.7674264790000001</v>
      </c>
      <c r="AU29"/>
    </row>
    <row r="30" spans="1:47" x14ac:dyDescent="0.35">
      <c r="A30" s="84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3.8743192980000001</v>
      </c>
      <c r="AU30"/>
    </row>
    <row r="31" spans="1:47" x14ac:dyDescent="0.35">
      <c r="A31" s="84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3.8476456720000001</v>
      </c>
      <c r="AU31"/>
    </row>
    <row r="32" spans="1:47" x14ac:dyDescent="0.35">
      <c r="A32" s="84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3.8208728889999999</v>
      </c>
      <c r="AU32"/>
    </row>
    <row r="33" spans="1:47" x14ac:dyDescent="0.35">
      <c r="A33" s="84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3.9545384910000001</v>
      </c>
      <c r="AU33"/>
    </row>
    <row r="34" spans="1:47" x14ac:dyDescent="0.35">
      <c r="A34" s="84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3.981212116</v>
      </c>
      <c r="AU34"/>
    </row>
    <row r="35" spans="1:47" x14ac:dyDescent="0.35">
      <c r="A35" s="84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4.221671379</v>
      </c>
      <c r="AU35"/>
    </row>
    <row r="36" spans="1:47" x14ac:dyDescent="0.35">
      <c r="A36" s="84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4.1682249689999997</v>
      </c>
      <c r="AU36"/>
    </row>
    <row r="37" spans="1:47" x14ac:dyDescent="0.35">
      <c r="A37" s="84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4.1415513439999998</v>
      </c>
      <c r="AU37"/>
    </row>
    <row r="38" spans="1:47" x14ac:dyDescent="0.35">
      <c r="A38" s="84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4.3018905719999996</v>
      </c>
      <c r="AU38"/>
    </row>
    <row r="39" spans="1:47" x14ac:dyDescent="0.35">
      <c r="A39" s="84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4.4889034250000002</v>
      </c>
      <c r="AU39"/>
    </row>
    <row r="40" spans="1:47" x14ac:dyDescent="0.35">
      <c r="A40" s="84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4.7293626870000001</v>
      </c>
      <c r="AU40"/>
    </row>
    <row r="41" spans="1:47" x14ac:dyDescent="0.35">
      <c r="A41" s="84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4.5690234590000003</v>
      </c>
      <c r="AU41"/>
    </row>
    <row r="42" spans="1:47" x14ac:dyDescent="0.35">
      <c r="A42" s="84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4.8094827220000003</v>
      </c>
      <c r="AU42"/>
    </row>
    <row r="43" spans="1:47" x14ac:dyDescent="0.35">
      <c r="A43" s="84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5.0500411420000004</v>
      </c>
      <c r="AU43"/>
    </row>
    <row r="44" spans="1:47" x14ac:dyDescent="0.35">
      <c r="A44" s="84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5.0500411420000004</v>
      </c>
      <c r="AU44"/>
    </row>
    <row r="45" spans="1:47" x14ac:dyDescent="0.35">
      <c r="A45" s="84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4.943148324</v>
      </c>
      <c r="AU45"/>
    </row>
    <row r="46" spans="1:47" x14ac:dyDescent="0.35">
      <c r="A46" s="84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5.2102812119999999</v>
      </c>
      <c r="AU46"/>
    </row>
    <row r="47" spans="1:47" x14ac:dyDescent="0.35">
      <c r="A47" s="84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5.504186883</v>
      </c>
      <c r="AU47"/>
    </row>
    <row r="48" spans="1:47" x14ac:dyDescent="0.35">
      <c r="A48" s="84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5.7447453040000003</v>
      </c>
      <c r="AU48"/>
    </row>
    <row r="49" spans="1:47" x14ac:dyDescent="0.35">
      <c r="A49" s="84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5.9049853729999997</v>
      </c>
      <c r="AU49"/>
    </row>
    <row r="50" spans="1:47" x14ac:dyDescent="0.35">
      <c r="A50" s="84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5.7714189290000002</v>
      </c>
      <c r="AU50"/>
    </row>
    <row r="51" spans="1:47" x14ac:dyDescent="0.35">
      <c r="A51" s="84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5.8515389640000004</v>
      </c>
      <c r="AU51"/>
    </row>
    <row r="52" spans="1:47" x14ac:dyDescent="0.35">
      <c r="A52" s="84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6.0386509759999996</v>
      </c>
      <c r="AU52"/>
    </row>
    <row r="53" spans="1:47" x14ac:dyDescent="0.35">
      <c r="A53" s="84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6.1722174189999999</v>
      </c>
      <c r="AU53"/>
    </row>
    <row r="54" spans="1:47" x14ac:dyDescent="0.35">
      <c r="A54" s="84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6.2523374540000001</v>
      </c>
      <c r="AU54"/>
    </row>
    <row r="55" spans="1:47" x14ac:dyDescent="0.35">
      <c r="A55" s="84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6.1988910449999999</v>
      </c>
      <c r="AU55"/>
    </row>
    <row r="56" spans="1:47" x14ac:dyDescent="0.35">
      <c r="A56" s="84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6.1455437939999999</v>
      </c>
      <c r="AU56"/>
    </row>
    <row r="57" spans="1:47" x14ac:dyDescent="0.35">
      <c r="A57" s="84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6.0386509759999996</v>
      </c>
      <c r="AU57"/>
    </row>
    <row r="58" spans="1:47" x14ac:dyDescent="0.35">
      <c r="A58" s="84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5.9049853729999997</v>
      </c>
      <c r="AU58"/>
    </row>
    <row r="59" spans="1:47" x14ac:dyDescent="0.35">
      <c r="A59" s="84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5.8783117479999998</v>
      </c>
      <c r="AU59"/>
    </row>
    <row r="60" spans="1:47" x14ac:dyDescent="0.35">
      <c r="A60" s="84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5.8783117479999998</v>
      </c>
      <c r="AU60"/>
    </row>
    <row r="61" spans="1:47" x14ac:dyDescent="0.35">
      <c r="A61" s="84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5.7447453040000003</v>
      </c>
      <c r="AU61"/>
    </row>
    <row r="62" spans="1:47" x14ac:dyDescent="0.35">
      <c r="A62" s="84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5.8783117479999998</v>
      </c>
      <c r="AU62"/>
    </row>
    <row r="63" spans="1:47" x14ac:dyDescent="0.35">
      <c r="A63" s="84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5.9852045660000002</v>
      </c>
      <c r="AU63"/>
    </row>
    <row r="64" spans="1:47" x14ac:dyDescent="0.35">
      <c r="A64" s="84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5.8783117479999998</v>
      </c>
      <c r="AU64"/>
    </row>
    <row r="65" spans="1:47" x14ac:dyDescent="0.35">
      <c r="A65" s="84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5.6912988950000001</v>
      </c>
      <c r="AU65"/>
    </row>
    <row r="66" spans="1:47" x14ac:dyDescent="0.35">
      <c r="A66" s="84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5.4507404739999998</v>
      </c>
      <c r="AU66"/>
    </row>
    <row r="67" spans="1:47" x14ac:dyDescent="0.35">
      <c r="A67" s="84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5.2102812119999999</v>
      </c>
      <c r="AU67"/>
    </row>
    <row r="68" spans="1:47" x14ac:dyDescent="0.35">
      <c r="A68" s="84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5.1301611769999997</v>
      </c>
      <c r="AU68"/>
    </row>
    <row r="69" spans="1:47" x14ac:dyDescent="0.35">
      <c r="A69" s="84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5.3171740300000003</v>
      </c>
      <c r="AU69"/>
    </row>
    <row r="70" spans="1:47" x14ac:dyDescent="0.35">
      <c r="A70" s="84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5.504186883</v>
      </c>
      <c r="AU70"/>
    </row>
    <row r="71" spans="1:47" x14ac:dyDescent="0.35">
      <c r="A71" s="84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5.6378524859999999</v>
      </c>
      <c r="AU71"/>
    </row>
    <row r="72" spans="1:47" x14ac:dyDescent="0.35">
      <c r="A72" s="84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5.7447453040000003</v>
      </c>
      <c r="AU72"/>
    </row>
    <row r="73" spans="1:47" x14ac:dyDescent="0.35">
      <c r="A73" s="84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5.9049853729999997</v>
      </c>
      <c r="AU73"/>
    </row>
    <row r="74" spans="1:47" x14ac:dyDescent="0.35">
      <c r="A74" s="84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6.0920973849999998</v>
      </c>
      <c r="AU74"/>
    </row>
    <row r="75" spans="1:47" x14ac:dyDescent="0.35">
      <c r="A75" s="84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6.0920973849999998</v>
      </c>
      <c r="AU75"/>
    </row>
    <row r="76" spans="1:47" x14ac:dyDescent="0.35">
      <c r="A76" s="84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6.0920973849999998</v>
      </c>
      <c r="AU76"/>
    </row>
    <row r="77" spans="1:47" x14ac:dyDescent="0.35">
      <c r="A77" s="84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6.1455437939999999</v>
      </c>
      <c r="AU77"/>
    </row>
    <row r="78" spans="1:47" x14ac:dyDescent="0.35">
      <c r="A78" s="84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6.1187710099999997</v>
      </c>
      <c r="AU78"/>
    </row>
    <row r="79" spans="1:47" x14ac:dyDescent="0.35">
      <c r="A79" s="84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6.0653246010000004</v>
      </c>
      <c r="AU79"/>
    </row>
    <row r="80" spans="1:47" x14ac:dyDescent="0.35">
      <c r="A80" s="84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6.2256638290000001</v>
      </c>
      <c r="AU80"/>
    </row>
    <row r="81" spans="1:47" x14ac:dyDescent="0.35">
      <c r="A81" s="84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6.1187710099999997</v>
      </c>
      <c r="AU81"/>
    </row>
    <row r="82" spans="1:47" x14ac:dyDescent="0.35">
      <c r="A82" s="84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6.0386509759999996</v>
      </c>
      <c r="AU82"/>
    </row>
    <row r="83" spans="1:47" x14ac:dyDescent="0.35">
      <c r="A83" s="84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6.2791102380000003</v>
      </c>
      <c r="AU83"/>
    </row>
    <row r="84" spans="1:47" x14ac:dyDescent="0.35">
      <c r="A84" s="84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6.4126766819999999</v>
      </c>
      <c r="AU84"/>
    </row>
    <row r="85" spans="1:47" x14ac:dyDescent="0.35">
      <c r="A85" s="84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6.4928958750000003</v>
      </c>
      <c r="AU85"/>
    </row>
    <row r="86" spans="1:47" x14ac:dyDescent="0.35">
      <c r="A86" s="84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6.3860030559999998</v>
      </c>
      <c r="AU86"/>
    </row>
    <row r="87" spans="1:47" x14ac:dyDescent="0.35">
      <c r="A87" s="84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6.3860030559999998</v>
      </c>
      <c r="AU87"/>
    </row>
    <row r="88" spans="1:47" x14ac:dyDescent="0.35">
      <c r="A88" s="84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6.466123091</v>
      </c>
      <c r="AU88"/>
    </row>
    <row r="89" spans="1:47" x14ac:dyDescent="0.35">
      <c r="A89" s="84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6.466123091</v>
      </c>
      <c r="AU89"/>
    </row>
    <row r="90" spans="1:47" x14ac:dyDescent="0.35">
      <c r="A90" s="84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6.4126766819999999</v>
      </c>
      <c r="AU90"/>
    </row>
    <row r="91" spans="1:47" x14ac:dyDescent="0.35">
      <c r="A91" s="84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6.492796716</v>
      </c>
      <c r="AU91"/>
    </row>
    <row r="92" spans="1:47" x14ac:dyDescent="0.35">
      <c r="A92" s="84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6.5195695000000002</v>
      </c>
      <c r="AU92"/>
    </row>
    <row r="93" spans="1:47" x14ac:dyDescent="0.35">
      <c r="A93" s="84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6.5996895350000004</v>
      </c>
      <c r="AU93"/>
    </row>
    <row r="94" spans="1:47" x14ac:dyDescent="0.35">
      <c r="A94" s="84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6.7065823529999999</v>
      </c>
      <c r="AU94"/>
    </row>
    <row r="95" spans="1:47" x14ac:dyDescent="0.35">
      <c r="A95" s="84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6.7065823529999999</v>
      </c>
      <c r="AU95"/>
    </row>
    <row r="96" spans="1:47" x14ac:dyDescent="0.35">
      <c r="A96" s="84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6.679908728</v>
      </c>
      <c r="AU96"/>
    </row>
    <row r="97" spans="1:47" x14ac:dyDescent="0.35">
      <c r="A97" s="84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6.6531359439999997</v>
      </c>
      <c r="AU97"/>
    </row>
    <row r="98" spans="1:47" x14ac:dyDescent="0.35">
      <c r="A98" s="84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6.6264623189999998</v>
      </c>
      <c r="AU98"/>
    </row>
    <row r="99" spans="1:47" x14ac:dyDescent="0.35">
      <c r="A99" s="84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6.679908728</v>
      </c>
      <c r="AU99"/>
    </row>
    <row r="100" spans="1:47" x14ac:dyDescent="0.35">
      <c r="A100" s="84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6.7600287630000002</v>
      </c>
      <c r="AU100"/>
    </row>
    <row r="101" spans="1:47" x14ac:dyDescent="0.35">
      <c r="A101" s="84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6.5996895350000004</v>
      </c>
      <c r="AU101"/>
    </row>
    <row r="102" spans="1:47" x14ac:dyDescent="0.35">
      <c r="A102" s="84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6.6531359439999997</v>
      </c>
      <c r="AU102"/>
    </row>
    <row r="103" spans="1:47" x14ac:dyDescent="0.35">
      <c r="A103" s="84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6.6264623189999998</v>
      </c>
      <c r="AU103"/>
    </row>
    <row r="104" spans="1:47" x14ac:dyDescent="0.35">
      <c r="A104" s="84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6.5462431260000002</v>
      </c>
      <c r="AU104"/>
    </row>
    <row r="105" spans="1:47" x14ac:dyDescent="0.35">
      <c r="A105" s="84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6.5462431260000002</v>
      </c>
      <c r="AU105"/>
    </row>
    <row r="106" spans="1:47" x14ac:dyDescent="0.35">
      <c r="A106" s="84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6.4394494660000001</v>
      </c>
      <c r="AU106"/>
    </row>
    <row r="107" spans="1:47" x14ac:dyDescent="0.35">
      <c r="A107" s="84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6.3057838630000003</v>
      </c>
      <c r="AU107"/>
    </row>
    <row r="108" spans="1:47" x14ac:dyDescent="0.35">
      <c r="A108" s="84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6.3057838630000003</v>
      </c>
      <c r="AU108"/>
    </row>
    <row r="109" spans="1:47" x14ac:dyDescent="0.35">
      <c r="A109" s="84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6.3325566469999996</v>
      </c>
      <c r="AU109"/>
    </row>
    <row r="110" spans="1:47" x14ac:dyDescent="0.35">
      <c r="A110" s="84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6.466123091</v>
      </c>
      <c r="AU110"/>
    </row>
    <row r="111" spans="1:47" x14ac:dyDescent="0.35">
      <c r="A111" s="84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6.5195695000000002</v>
      </c>
      <c r="AU111"/>
    </row>
    <row r="112" spans="1:47" x14ac:dyDescent="0.35">
      <c r="A112" s="84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6.5730159090000004</v>
      </c>
      <c r="AU112"/>
    </row>
    <row r="113" spans="1:47" x14ac:dyDescent="0.35">
      <c r="A113" s="84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6.5462431260000002</v>
      </c>
      <c r="AU113"/>
    </row>
    <row r="114" spans="1:47" x14ac:dyDescent="0.35">
      <c r="A114" s="84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6.6264623189999998</v>
      </c>
      <c r="AU114"/>
    </row>
    <row r="115" spans="1:47" x14ac:dyDescent="0.35">
      <c r="A115" s="84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6.679908728</v>
      </c>
      <c r="AU115"/>
    </row>
    <row r="116" spans="1:47" x14ac:dyDescent="0.35">
      <c r="A116" s="84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6.7600287630000002</v>
      </c>
      <c r="AU116"/>
    </row>
    <row r="117" spans="1:47" x14ac:dyDescent="0.35">
      <c r="A117" s="84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6.893694365</v>
      </c>
      <c r="AU117"/>
    </row>
    <row r="118" spans="1:47" x14ac:dyDescent="0.35">
      <c r="A118" s="84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6.9470416159999999</v>
      </c>
      <c r="AU118"/>
    </row>
    <row r="119" spans="1:47" x14ac:dyDescent="0.35">
      <c r="A119" s="84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7.0807072179999997</v>
      </c>
      <c r="AU119"/>
    </row>
    <row r="120" spans="1:47" x14ac:dyDescent="0.35">
      <c r="A120" s="84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7.2142736620000001</v>
      </c>
      <c r="AU120"/>
    </row>
    <row r="121" spans="1:47" x14ac:dyDescent="0.35">
      <c r="A121" s="84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7.3478401059999996</v>
      </c>
      <c r="AU121"/>
    </row>
    <row r="122" spans="1:47" x14ac:dyDescent="0.35">
      <c r="A122" s="84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7.454732924</v>
      </c>
      <c r="AU122"/>
    </row>
    <row r="123" spans="1:47" x14ac:dyDescent="0.35">
      <c r="A123" s="84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7.4280592990000001</v>
      </c>
      <c r="AU123"/>
    </row>
    <row r="124" spans="1:47" x14ac:dyDescent="0.35">
      <c r="A124" s="84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7.454732924</v>
      </c>
      <c r="AU124"/>
    </row>
    <row r="125" spans="1:47" x14ac:dyDescent="0.35">
      <c r="A125" s="84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7.5883985259999998</v>
      </c>
      <c r="AU125"/>
    </row>
    <row r="126" spans="1:47" x14ac:dyDescent="0.35">
      <c r="A126" s="84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7.7219649700000002</v>
      </c>
      <c r="AU126"/>
    </row>
    <row r="127" spans="1:47" x14ac:dyDescent="0.35">
      <c r="A127" s="84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7.7754113800000004</v>
      </c>
      <c r="AU127"/>
    </row>
    <row r="128" spans="1:47" x14ac:dyDescent="0.35">
      <c r="A128" s="84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7.8823041979999999</v>
      </c>
      <c r="AU128"/>
    </row>
    <row r="129" spans="1:47" x14ac:dyDescent="0.35">
      <c r="A129" s="84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7.8020850050000004</v>
      </c>
      <c r="AU129"/>
    </row>
    <row r="130" spans="1:47" x14ac:dyDescent="0.35">
      <c r="A130" s="84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7.7486385960000002</v>
      </c>
      <c r="AU130"/>
    </row>
    <row r="131" spans="1:47" x14ac:dyDescent="0.35">
      <c r="A131" s="84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7.6150721519999998</v>
      </c>
      <c r="AU131"/>
    </row>
    <row r="132" spans="1:47" x14ac:dyDescent="0.35">
      <c r="A132" s="84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7.2410464460000004</v>
      </c>
      <c r="AU132"/>
    </row>
    <row r="133" spans="1:47" x14ac:dyDescent="0.35">
      <c r="A133" s="84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6.9203679899999999</v>
      </c>
      <c r="AU133"/>
    </row>
    <row r="134" spans="1:47" x14ac:dyDescent="0.35">
      <c r="A134" s="84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6.9203679899999999</v>
      </c>
      <c r="AU134"/>
    </row>
    <row r="135" spans="1:47" x14ac:dyDescent="0.35">
      <c r="A135" s="84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6.8935952059999996</v>
      </c>
      <c r="AU135"/>
    </row>
    <row r="136" spans="1:47" x14ac:dyDescent="0.35">
      <c r="A136" s="84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6.7868015460000004</v>
      </c>
      <c r="AU136"/>
    </row>
    <row r="137" spans="1:47" x14ac:dyDescent="0.35">
      <c r="A137" s="84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6.7333551370000002</v>
      </c>
      <c r="AU137"/>
    </row>
    <row r="138" spans="1:47" x14ac:dyDescent="0.35">
      <c r="A138" s="84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6.6264623189999998</v>
      </c>
      <c r="AU138"/>
    </row>
    <row r="139" spans="1:47" x14ac:dyDescent="0.35">
      <c r="A139" s="84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6.4394494660000001</v>
      </c>
      <c r="AU139"/>
    </row>
    <row r="140" spans="1:47" x14ac:dyDescent="0.35">
      <c r="A140" s="84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6.1455437939999999</v>
      </c>
      <c r="AU140"/>
    </row>
    <row r="141" spans="1:47" x14ac:dyDescent="0.35">
      <c r="A141" s="84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6.0118781920000002</v>
      </c>
      <c r="AU141"/>
    </row>
    <row r="142" spans="1:47" x14ac:dyDescent="0.35">
      <c r="A142" s="84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5.9049853729999997</v>
      </c>
      <c r="AU142"/>
    </row>
    <row r="143" spans="1:47" x14ac:dyDescent="0.35">
      <c r="A143" s="84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5.7447453040000003</v>
      </c>
      <c r="AU143"/>
    </row>
    <row r="144" spans="1:47" x14ac:dyDescent="0.35">
      <c r="A144" s="84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5.6110797019999996</v>
      </c>
      <c r="AU144"/>
    </row>
    <row r="145" spans="1:47" x14ac:dyDescent="0.35">
      <c r="A145" s="84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5.4775132580000001</v>
      </c>
      <c r="AU145"/>
    </row>
    <row r="146" spans="1:47" x14ac:dyDescent="0.35">
      <c r="A146" s="84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5.4507404739999998</v>
      </c>
      <c r="AU146"/>
    </row>
    <row r="147" spans="1:47" x14ac:dyDescent="0.35">
      <c r="A147" s="84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5.4775132580000001</v>
      </c>
      <c r="AU147"/>
    </row>
    <row r="148" spans="1:47" x14ac:dyDescent="0.35">
      <c r="A148" s="84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5.5844060759999996</v>
      </c>
      <c r="AU148"/>
    </row>
    <row r="149" spans="1:47" x14ac:dyDescent="0.35">
      <c r="A149" s="84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5.6110797019999996</v>
      </c>
      <c r="AU149"/>
    </row>
    <row r="150" spans="1:47" x14ac:dyDescent="0.35">
      <c r="A150" s="84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5.5309596670000003</v>
      </c>
      <c r="AU150"/>
    </row>
    <row r="151" spans="1:47" x14ac:dyDescent="0.35">
      <c r="A151" s="84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5.3973932229999999</v>
      </c>
      <c r="AU151"/>
    </row>
    <row r="152" spans="1:47" x14ac:dyDescent="0.35">
      <c r="A152" s="84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5.3171740300000003</v>
      </c>
      <c r="AU152"/>
    </row>
    <row r="153" spans="1:47" x14ac:dyDescent="0.35">
      <c r="A153" s="84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5.1301611769999997</v>
      </c>
      <c r="AU153"/>
    </row>
    <row r="154" spans="1:47" x14ac:dyDescent="0.35">
      <c r="A154" s="84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4.8897019149999998</v>
      </c>
      <c r="AU154"/>
    </row>
    <row r="155" spans="1:47" x14ac:dyDescent="0.35">
      <c r="A155" s="84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4.7026890620000001</v>
      </c>
      <c r="AU155"/>
    </row>
    <row r="156" spans="1:47" x14ac:dyDescent="0.35">
      <c r="A156" s="84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4.6492426519999999</v>
      </c>
      <c r="AU156"/>
    </row>
    <row r="157" spans="1:47" x14ac:dyDescent="0.35">
      <c r="A157" s="84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4.6224698689999997</v>
      </c>
      <c r="AU157"/>
    </row>
    <row r="158" spans="1:47" x14ac:dyDescent="0.35">
      <c r="A158" s="84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4.4889034250000002</v>
      </c>
      <c r="AU158"/>
    </row>
    <row r="159" spans="1:47" x14ac:dyDescent="0.35">
      <c r="A159" s="84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4.3820106059999997</v>
      </c>
      <c r="AU159"/>
    </row>
    <row r="160" spans="1:47" x14ac:dyDescent="0.35">
      <c r="A160" s="84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4.3285641970000004</v>
      </c>
      <c r="AU160"/>
    </row>
    <row r="161" spans="1:47" x14ac:dyDescent="0.35">
      <c r="A161" s="84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4.0346585260000003</v>
      </c>
      <c r="AU161"/>
    </row>
    <row r="162" spans="1:47" x14ac:dyDescent="0.35">
      <c r="A162" s="84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3.9010920819999999</v>
      </c>
      <c r="AU162"/>
    </row>
    <row r="163" spans="1:47" x14ac:dyDescent="0.35">
      <c r="A163" s="84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3.7674264790000001</v>
      </c>
      <c r="AU163"/>
    </row>
    <row r="164" spans="1:47" x14ac:dyDescent="0.35">
      <c r="A164" s="84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3.6605336610000001</v>
      </c>
      <c r="AU164"/>
    </row>
    <row r="165" spans="1:47" x14ac:dyDescent="0.35">
      <c r="A165" s="84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3.7674264790000001</v>
      </c>
      <c r="AU165"/>
    </row>
    <row r="166" spans="1:47" x14ac:dyDescent="0.35">
      <c r="A166" s="84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4.007885742</v>
      </c>
      <c r="AU166"/>
    </row>
    <row r="167" spans="1:47" x14ac:dyDescent="0.35">
      <c r="A167" s="84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4.1415513439999998</v>
      </c>
      <c r="AU167"/>
    </row>
    <row r="168" spans="1:47" x14ac:dyDescent="0.35">
      <c r="A168" s="84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4.1415513439999998</v>
      </c>
      <c r="AU168"/>
    </row>
    <row r="169" spans="1:47" x14ac:dyDescent="0.35">
      <c r="A169" s="84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4.0613321510000002</v>
      </c>
      <c r="AU169"/>
    </row>
    <row r="170" spans="1:47" x14ac:dyDescent="0.35">
      <c r="A170" s="84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3.981212116</v>
      </c>
      <c r="AU170"/>
    </row>
    <row r="171" spans="1:47" x14ac:dyDescent="0.35">
      <c r="A171" s="84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4.007885742</v>
      </c>
      <c r="AU171"/>
    </row>
    <row r="172" spans="1:47" x14ac:dyDescent="0.35">
      <c r="A172" s="84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3.7674264790000001</v>
      </c>
      <c r="AU172"/>
    </row>
    <row r="173" spans="1:47" x14ac:dyDescent="0.35">
      <c r="A173" s="84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4.0346585260000003</v>
      </c>
      <c r="AU173"/>
    </row>
    <row r="174" spans="1:47" x14ac:dyDescent="0.35">
      <c r="A174" s="84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4.7026890620000001</v>
      </c>
      <c r="AU174"/>
    </row>
    <row r="175" spans="1:47" x14ac:dyDescent="0.35">
      <c r="A175" s="84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5.4240668489999999</v>
      </c>
      <c r="AU175"/>
    </row>
    <row r="176" spans="1:47" x14ac:dyDescent="0.35">
      <c r="A176" s="84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5.931758157</v>
      </c>
      <c r="AU176"/>
    </row>
    <row r="177" spans="1:47" x14ac:dyDescent="0.35">
      <c r="A177" s="84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5.6912988950000001</v>
      </c>
      <c r="AU177"/>
    </row>
    <row r="178" spans="1:47" x14ac:dyDescent="0.35">
      <c r="A178" s="84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5.3706204389999996</v>
      </c>
      <c r="AU178"/>
    </row>
    <row r="179" spans="1:47" x14ac:dyDescent="0.35">
      <c r="A179" s="84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5.1033883930000004</v>
      </c>
      <c r="AU179"/>
    </row>
    <row r="180" spans="1:47" x14ac:dyDescent="0.35">
      <c r="A180" s="84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4.8094827220000003</v>
      </c>
      <c r="AU180"/>
    </row>
    <row r="181" spans="1:47" x14ac:dyDescent="0.35">
      <c r="A181" s="84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4.8362555059999996</v>
      </c>
      <c r="AU181"/>
    </row>
    <row r="182" spans="1:47" x14ac:dyDescent="0.35">
      <c r="A182" s="84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4.9965947330000002</v>
      </c>
      <c r="AU182"/>
    </row>
    <row r="183" spans="1:47" x14ac:dyDescent="0.35">
      <c r="A183" s="84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5.2370539960000002</v>
      </c>
      <c r="AU183"/>
    </row>
    <row r="184" spans="1:47" x14ac:dyDescent="0.35">
      <c r="A184" s="84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5.4775132580000001</v>
      </c>
      <c r="AU184"/>
    </row>
    <row r="185" spans="1:47" x14ac:dyDescent="0.35">
      <c r="A185" s="84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5.4775132580000001</v>
      </c>
      <c r="AU185"/>
    </row>
    <row r="186" spans="1:47" x14ac:dyDescent="0.35">
      <c r="A186" s="84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5.5844060759999996</v>
      </c>
      <c r="AU186"/>
    </row>
    <row r="187" spans="1:47" x14ac:dyDescent="0.35">
      <c r="A187" s="84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5.4775132580000001</v>
      </c>
      <c r="AU187">
        <v>1.4395180000000001</v>
      </c>
    </row>
    <row r="188" spans="1:47" x14ac:dyDescent="0.35">
      <c r="A188" s="84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5.1033883930000004</v>
      </c>
      <c r="AU188">
        <v>0.74085199999999996</v>
      </c>
    </row>
    <row r="189" spans="1:47" x14ac:dyDescent="0.35">
      <c r="A189" s="84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5.0500411420000004</v>
      </c>
      <c r="AU189">
        <v>-0.14249200000000001</v>
      </c>
    </row>
    <row r="190" spans="1:47" x14ac:dyDescent="0.35">
      <c r="A190" s="84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4.756036312</v>
      </c>
      <c r="AU190">
        <v>1.084857</v>
      </c>
    </row>
    <row r="191" spans="1:47" x14ac:dyDescent="0.35">
      <c r="A191" s="84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4.969821949</v>
      </c>
      <c r="AU191">
        <v>1.1247549999999999</v>
      </c>
    </row>
    <row r="192" spans="1:47" x14ac:dyDescent="0.35">
      <c r="A192" s="84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5.0232683590000002</v>
      </c>
      <c r="AU192">
        <v>1.6691180000000001</v>
      </c>
    </row>
    <row r="193" spans="1:47" x14ac:dyDescent="0.35">
      <c r="A193" s="84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5.3439468139999997</v>
      </c>
      <c r="AU193">
        <v>0.36122300000000002</v>
      </c>
    </row>
    <row r="194" spans="1:47" x14ac:dyDescent="0.35">
      <c r="A194" s="84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5.7714189290000002</v>
      </c>
      <c r="AU194">
        <v>0.444021</v>
      </c>
    </row>
    <row r="195" spans="1:47" x14ac:dyDescent="0.35">
      <c r="A195" s="84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5.8783117479999998</v>
      </c>
      <c r="AU195">
        <v>0.431641</v>
      </c>
    </row>
    <row r="196" spans="1:47" x14ac:dyDescent="0.35">
      <c r="A196" s="84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5.8515389640000004</v>
      </c>
      <c r="AU196">
        <v>0.39465299999999998</v>
      </c>
    </row>
    <row r="197" spans="1:47" x14ac:dyDescent="0.35">
      <c r="A197" s="84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5.7447453040000003</v>
      </c>
      <c r="AU197">
        <v>1.4032389999999999</v>
      </c>
    </row>
    <row r="198" spans="1:47" x14ac:dyDescent="0.35">
      <c r="A198" s="84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5.7447453040000003</v>
      </c>
      <c r="AU198">
        <v>1.873041</v>
      </c>
    </row>
    <row r="199" spans="1:47" x14ac:dyDescent="0.35">
      <c r="A199" s="84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5.8248653389999996</v>
      </c>
      <c r="AU199">
        <v>1.13476</v>
      </c>
    </row>
    <row r="200" spans="1:47" x14ac:dyDescent="0.35">
      <c r="A200" s="84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5.8248653389999996</v>
      </c>
      <c r="AU200">
        <v>0.94847400000000004</v>
      </c>
    </row>
    <row r="201" spans="1:47" x14ac:dyDescent="0.35">
      <c r="A201" s="84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6.0386509759999996</v>
      </c>
      <c r="AU201">
        <v>0.28728500000000001</v>
      </c>
    </row>
    <row r="202" spans="1:47" x14ac:dyDescent="0.35">
      <c r="A202" s="84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6.1988910449999999</v>
      </c>
      <c r="AU202">
        <v>0.61166399999999999</v>
      </c>
    </row>
    <row r="203" spans="1:47" x14ac:dyDescent="0.35">
      <c r="A203" s="84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6.3860030559999998</v>
      </c>
      <c r="AU203">
        <v>0.208898</v>
      </c>
    </row>
    <row r="204" spans="1:47" x14ac:dyDescent="0.35">
      <c r="A204" s="84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6.5195695000000002</v>
      </c>
      <c r="AU204">
        <v>0.15098600000000001</v>
      </c>
    </row>
    <row r="205" spans="1:47" x14ac:dyDescent="0.35">
      <c r="A205" s="84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6.5996895350000004</v>
      </c>
      <c r="AU205">
        <v>0.126386</v>
      </c>
    </row>
    <row r="206" spans="1:47" x14ac:dyDescent="0.35">
      <c r="A206" s="84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6.4928958750000003</v>
      </c>
      <c r="AU206">
        <v>0.14141899999999999</v>
      </c>
    </row>
    <row r="207" spans="1:47" x14ac:dyDescent="0.35">
      <c r="A207" s="84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6.3325566469999996</v>
      </c>
      <c r="AU207">
        <v>-0.219162</v>
      </c>
    </row>
    <row r="208" spans="1:47" x14ac:dyDescent="0.35">
      <c r="A208" s="84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6.4126766819999999</v>
      </c>
      <c r="AU208">
        <v>9.6626000000000004E-2</v>
      </c>
    </row>
    <row r="209" spans="1:47" x14ac:dyDescent="0.35">
      <c r="A209" s="84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6.8134751720000004</v>
      </c>
      <c r="AU209">
        <v>0.91959100000000005</v>
      </c>
    </row>
    <row r="210" spans="1:47" x14ac:dyDescent="0.35">
      <c r="A210" s="84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6.9470416159999999</v>
      </c>
      <c r="AU210">
        <v>0.795848</v>
      </c>
    </row>
    <row r="211" spans="1:47" x14ac:dyDescent="0.35">
      <c r="A211" s="84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7.0807072179999997</v>
      </c>
      <c r="AU211">
        <v>1.0921190000000001</v>
      </c>
    </row>
    <row r="212" spans="1:47" x14ac:dyDescent="0.35">
      <c r="A212" s="84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7.2142736620000001</v>
      </c>
      <c r="AU212">
        <v>1.099653</v>
      </c>
    </row>
    <row r="213" spans="1:47" x14ac:dyDescent="0.35">
      <c r="A213" s="84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7.3211664799999996</v>
      </c>
      <c r="AU213">
        <v>1.124835</v>
      </c>
    </row>
    <row r="214" spans="1:47" x14ac:dyDescent="0.35">
      <c r="A214" s="84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7.454732924</v>
      </c>
      <c r="AU214">
        <v>0.92010400000000003</v>
      </c>
    </row>
    <row r="215" spans="1:47" x14ac:dyDescent="0.35">
      <c r="A215" s="84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7.5616257429999996</v>
      </c>
      <c r="AU215">
        <v>0.99038599999999999</v>
      </c>
    </row>
    <row r="216" spans="1:47" x14ac:dyDescent="0.35">
      <c r="A216" s="84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7.7754113800000004</v>
      </c>
      <c r="AU216">
        <v>0.85076399999999996</v>
      </c>
    </row>
    <row r="217" spans="1:47" x14ac:dyDescent="0.35">
      <c r="A217" s="84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8.0158706419999994</v>
      </c>
      <c r="AU217">
        <v>0.64940799999999999</v>
      </c>
    </row>
    <row r="218" spans="1:47" x14ac:dyDescent="0.35">
      <c r="A218" s="84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7.9890978580000001</v>
      </c>
      <c r="AU218">
        <v>0.49991000000000002</v>
      </c>
    </row>
    <row r="219" spans="1:47" x14ac:dyDescent="0.35">
      <c r="A219" s="84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8.0959906759999996</v>
      </c>
      <c r="AU219">
        <v>0.26557900000000001</v>
      </c>
    </row>
    <row r="220" spans="1:47" x14ac:dyDescent="0.35">
      <c r="A220" s="84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8.2831026879999996</v>
      </c>
      <c r="AU220">
        <v>0.768899</v>
      </c>
    </row>
    <row r="221" spans="1:47" x14ac:dyDescent="0.35">
      <c r="A221" s="84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8.2831026879999996</v>
      </c>
      <c r="AU221">
        <v>1.2975950000000001</v>
      </c>
    </row>
    <row r="222" spans="1:47" x14ac:dyDescent="0.35">
      <c r="A222" s="84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8.3097763130000004</v>
      </c>
      <c r="AU222">
        <v>1.2109559999999999</v>
      </c>
    </row>
    <row r="223" spans="1:47" x14ac:dyDescent="0.35">
      <c r="A223" s="84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8.202883495</v>
      </c>
      <c r="AU223">
        <v>0.82027899999999998</v>
      </c>
    </row>
    <row r="224" spans="1:47" x14ac:dyDescent="0.35">
      <c r="A224" s="84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8.2563299039999993</v>
      </c>
      <c r="AU224">
        <v>0.668049</v>
      </c>
    </row>
    <row r="225" spans="1:47" x14ac:dyDescent="0.35">
      <c r="A225" s="84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8.202883495</v>
      </c>
      <c r="AU225">
        <v>0.92537000000000003</v>
      </c>
    </row>
    <row r="226" spans="1:47" x14ac:dyDescent="0.35">
      <c r="A226" s="84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7.9357506070000001</v>
      </c>
      <c r="AU226">
        <v>0.488346</v>
      </c>
    </row>
    <row r="227" spans="1:47" x14ac:dyDescent="0.35">
      <c r="A227" s="84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7.3478401059999996</v>
      </c>
      <c r="AU227">
        <v>0.54267500000000002</v>
      </c>
    </row>
    <row r="228" spans="1:47" x14ac:dyDescent="0.35">
      <c r="A228" s="84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6.6264623189999998</v>
      </c>
      <c r="AU228">
        <v>0.57686000000000004</v>
      </c>
    </row>
    <row r="229" spans="1:47" x14ac:dyDescent="0.35">
      <c r="A229" s="84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6.0386509759999996</v>
      </c>
      <c r="AU229">
        <v>1.513863</v>
      </c>
    </row>
    <row r="230" spans="1:47" x14ac:dyDescent="0.35">
      <c r="A230" s="84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5.9049853729999997</v>
      </c>
      <c r="AU230">
        <v>1.3974340000000001</v>
      </c>
    </row>
    <row r="231" spans="1:47" x14ac:dyDescent="0.35">
      <c r="A231" s="84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5.8515389640000004</v>
      </c>
      <c r="AU231">
        <v>1.6351150000000001</v>
      </c>
    </row>
    <row r="232" spans="1:47" x14ac:dyDescent="0.35">
      <c r="A232" s="84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5.8515389640000004</v>
      </c>
      <c r="AU232">
        <v>1.0678650000000001</v>
      </c>
    </row>
    <row r="233" spans="1:47" x14ac:dyDescent="0.35">
      <c r="A233" s="84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5.7447453040000003</v>
      </c>
      <c r="AU233">
        <v>1.0166269999999999</v>
      </c>
    </row>
    <row r="234" spans="1:47" x14ac:dyDescent="0.35">
      <c r="A234" s="84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5.6110797019999996</v>
      </c>
      <c r="AU234">
        <v>1.794583</v>
      </c>
    </row>
    <row r="235" spans="1:47" x14ac:dyDescent="0.35">
      <c r="A235" s="84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5.6645261109999998</v>
      </c>
      <c r="AU235">
        <v>1.3636219999999999</v>
      </c>
    </row>
    <row r="236" spans="1:47" x14ac:dyDescent="0.35">
      <c r="A236" s="84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5.9852045660000002</v>
      </c>
      <c r="AU236">
        <v>0.66961099999999996</v>
      </c>
    </row>
    <row r="237" spans="1:47" x14ac:dyDescent="0.35">
      <c r="A237" s="84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6.3057838630000003</v>
      </c>
      <c r="AU237">
        <v>1.756821</v>
      </c>
    </row>
    <row r="238" spans="1:47" x14ac:dyDescent="0.35">
      <c r="A238" s="84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6.4928958750000003</v>
      </c>
      <c r="AU238">
        <v>1.420302</v>
      </c>
    </row>
    <row r="239" spans="1:47" x14ac:dyDescent="0.35">
      <c r="A239" s="84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6.6531359439999997</v>
      </c>
      <c r="AU239">
        <v>1.3811329999999999</v>
      </c>
    </row>
    <row r="240" spans="1:47" x14ac:dyDescent="0.35">
      <c r="A240" s="84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6.9203679899999999</v>
      </c>
      <c r="AU240">
        <v>1.3827689999999999</v>
      </c>
    </row>
    <row r="241" spans="1:47" x14ac:dyDescent="0.35">
      <c r="A241" s="84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7.0004880250000001</v>
      </c>
      <c r="AU241">
        <v>1.623794</v>
      </c>
    </row>
    <row r="242" spans="1:47" x14ac:dyDescent="0.35">
      <c r="A242" s="84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7.0004880250000001</v>
      </c>
      <c r="AU242">
        <v>0.81950900000000004</v>
      </c>
    </row>
    <row r="243" spans="1:47" x14ac:dyDescent="0.35">
      <c r="A243" s="84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7.0539344340000003</v>
      </c>
      <c r="AU243">
        <v>1.1719299999999999</v>
      </c>
    </row>
    <row r="244" spans="1:47" x14ac:dyDescent="0.35">
      <c r="A244" s="84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7.0807072179999997</v>
      </c>
      <c r="AU244">
        <v>1.416847</v>
      </c>
    </row>
    <row r="245" spans="1:47" x14ac:dyDescent="0.35">
      <c r="A245" s="84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7.0539344340000003</v>
      </c>
      <c r="AU245">
        <v>0.42021199999999997</v>
      </c>
    </row>
    <row r="246" spans="1:47" x14ac:dyDescent="0.35">
      <c r="A246" s="84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7.0272608090000004</v>
      </c>
      <c r="AU246">
        <v>1.2208680000000001</v>
      </c>
    </row>
    <row r="247" spans="1:47" x14ac:dyDescent="0.35">
      <c r="A247" s="84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7.1876000360000001</v>
      </c>
      <c r="AU247">
        <v>0.23897599999999999</v>
      </c>
    </row>
    <row r="248" spans="1:47" x14ac:dyDescent="0.35">
      <c r="A248" s="84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7.4012865149999998</v>
      </c>
      <c r="AU248">
        <v>-0.56932700000000003</v>
      </c>
    </row>
    <row r="249" spans="1:47" x14ac:dyDescent="0.35">
      <c r="A249" s="84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7.5081793330000002</v>
      </c>
      <c r="AU249">
        <v>-1.555488</v>
      </c>
    </row>
    <row r="250" spans="1:47" x14ac:dyDescent="0.35">
      <c r="A250" s="84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7.9624242330000001</v>
      </c>
      <c r="AU250">
        <v>-0.34317500000000001</v>
      </c>
    </row>
    <row r="251" spans="1:47" x14ac:dyDescent="0.35">
      <c r="A251" s="84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8.3632227229999998</v>
      </c>
      <c r="AU251">
        <v>0.231904</v>
      </c>
    </row>
    <row r="252" spans="1:47" x14ac:dyDescent="0.35">
      <c r="A252" s="84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8.5770083600000007</v>
      </c>
      <c r="AU252">
        <v>0.66676899999999995</v>
      </c>
    </row>
    <row r="253" spans="1:47" x14ac:dyDescent="0.35">
      <c r="A253" s="84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8.5770083600000007</v>
      </c>
      <c r="AU253">
        <v>1.138547</v>
      </c>
    </row>
    <row r="254" spans="1:47" x14ac:dyDescent="0.35">
      <c r="A254" s="84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8.4701155410000002</v>
      </c>
      <c r="AU254">
        <v>0.68224399999999996</v>
      </c>
    </row>
    <row r="255" spans="1:47" x14ac:dyDescent="0.35">
      <c r="A255" s="84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8.202883495</v>
      </c>
      <c r="AU255">
        <v>1.111748</v>
      </c>
    </row>
    <row r="256" spans="1:47" x14ac:dyDescent="0.35">
      <c r="A256" s="84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8.0158706419999994</v>
      </c>
      <c r="AU256">
        <v>1.0696239999999999</v>
      </c>
    </row>
    <row r="257" spans="1:47" x14ac:dyDescent="0.35">
      <c r="A257" s="84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8.1762098699999992</v>
      </c>
      <c r="AU257">
        <v>0.95082599999999995</v>
      </c>
    </row>
    <row r="258" spans="1:47" x14ac:dyDescent="0.35">
      <c r="A258" s="84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8.4166691320000009</v>
      </c>
      <c r="AU258">
        <v>0.57494199999999995</v>
      </c>
    </row>
    <row r="259" spans="1:47" x14ac:dyDescent="0.35">
      <c r="A259" s="84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8.6838020199999999</v>
      </c>
      <c r="AU259">
        <v>0.29820200000000002</v>
      </c>
    </row>
    <row r="260" spans="1:47" x14ac:dyDescent="0.35">
      <c r="A260" s="84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8.7906948380000003</v>
      </c>
      <c r="AU260">
        <v>0.76210199999999995</v>
      </c>
    </row>
    <row r="261" spans="1:47" x14ac:dyDescent="0.35">
      <c r="A261" s="84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8.8441412469999996</v>
      </c>
      <c r="AU261">
        <v>0.39977099999999999</v>
      </c>
    </row>
    <row r="262" spans="1:47" x14ac:dyDescent="0.35">
      <c r="A262" s="84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9.0312532589999996</v>
      </c>
      <c r="AU262">
        <v>0.89771699999999999</v>
      </c>
    </row>
    <row r="263" spans="1:47" x14ac:dyDescent="0.35">
      <c r="A263" s="84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9.1648197029999992</v>
      </c>
      <c r="AU263">
        <v>0.29933199999999999</v>
      </c>
    </row>
    <row r="264" spans="1:47" x14ac:dyDescent="0.35">
      <c r="A264" s="84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9.37860534</v>
      </c>
      <c r="AU264">
        <v>0.43578499999999998</v>
      </c>
    </row>
    <row r="265" spans="1:47" x14ac:dyDescent="0.35">
      <c r="A265" s="84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9.6991846370000001</v>
      </c>
      <c r="AU265">
        <v>0.41364600000000001</v>
      </c>
    </row>
    <row r="266" spans="1:47" x14ac:dyDescent="0.35">
      <c r="A266" s="84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9.939643899</v>
      </c>
      <c r="AU266">
        <v>1.0600080000000001</v>
      </c>
    </row>
    <row r="267" spans="1:47" x14ac:dyDescent="0.35">
      <c r="A267" s="84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10.233549569999999</v>
      </c>
      <c r="AU267">
        <v>0.45909699999999998</v>
      </c>
    </row>
    <row r="268" spans="1:47" x14ac:dyDescent="0.35">
      <c r="A268" s="84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10.554228026000001</v>
      </c>
      <c r="AU268">
        <v>1.287982</v>
      </c>
    </row>
    <row r="269" spans="1:47" x14ac:dyDescent="0.35">
      <c r="A269" s="84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10.580901651</v>
      </c>
      <c r="AU269">
        <v>-0.39010400000000001</v>
      </c>
    </row>
    <row r="270" spans="1:47" x14ac:dyDescent="0.35">
      <c r="A270" s="84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11.061919334000001</v>
      </c>
      <c r="AU270">
        <v>0.244204</v>
      </c>
    </row>
    <row r="271" spans="1:47" x14ac:dyDescent="0.35">
      <c r="A271" s="84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11.142039369000001</v>
      </c>
      <c r="AU271">
        <v>0.63747399999999999</v>
      </c>
    </row>
    <row r="272" spans="1:47" x14ac:dyDescent="0.35">
      <c r="A272" s="84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11.275605813</v>
      </c>
      <c r="AU272">
        <v>1.086025</v>
      </c>
    </row>
    <row r="273" spans="1:47" x14ac:dyDescent="0.35">
      <c r="A273" s="84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11.409271414999999</v>
      </c>
      <c r="AU273">
        <v>0.430871</v>
      </c>
    </row>
    <row r="274" spans="1:47" x14ac:dyDescent="0.35">
      <c r="A274" s="84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11.409271414999999</v>
      </c>
      <c r="AU274">
        <v>-0.52217400000000003</v>
      </c>
    </row>
    <row r="275" spans="1:47" x14ac:dyDescent="0.35">
      <c r="A275" s="84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11.516164234</v>
      </c>
      <c r="AU275">
        <v>5.5541E-2</v>
      </c>
    </row>
    <row r="276" spans="1:47" x14ac:dyDescent="0.35">
      <c r="A276" s="84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11.569610643000001</v>
      </c>
      <c r="AU276">
        <v>8.0881999999999996E-2</v>
      </c>
    </row>
    <row r="277" spans="1:47" x14ac:dyDescent="0.35">
      <c r="A277" s="84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11.756623496</v>
      </c>
      <c r="AU277">
        <v>-0.20319899999999999</v>
      </c>
    </row>
    <row r="278" spans="1:47" x14ac:dyDescent="0.35">
      <c r="A278" s="84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11.997082757999999</v>
      </c>
      <c r="AU278">
        <v>0.88730900000000001</v>
      </c>
    </row>
    <row r="279" spans="1:47" x14ac:dyDescent="0.35">
      <c r="A279" s="84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12.210868395</v>
      </c>
      <c r="AU279">
        <v>0.244169</v>
      </c>
    </row>
    <row r="280" spans="1:47" x14ac:dyDescent="0.35">
      <c r="A280" s="84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12.344434839</v>
      </c>
      <c r="AU280">
        <v>9.6876000000000004E-2</v>
      </c>
    </row>
    <row r="281" spans="1:47" x14ac:dyDescent="0.35">
      <c r="A281" s="84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11.997082757999999</v>
      </c>
      <c r="AU281">
        <v>-0.118535</v>
      </c>
    </row>
    <row r="282" spans="1:47" x14ac:dyDescent="0.35">
      <c r="A282" s="84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12.023756384</v>
      </c>
      <c r="AU282">
        <v>0.72147899999999998</v>
      </c>
    </row>
    <row r="283" spans="1:47" x14ac:dyDescent="0.35">
      <c r="A283" s="84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12.050529167000001</v>
      </c>
      <c r="AU283">
        <v>0.56303099999999995</v>
      </c>
    </row>
    <row r="284" spans="1:47" x14ac:dyDescent="0.35">
      <c r="A284" s="84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12.344434839</v>
      </c>
      <c r="AU284">
        <v>0.76217000000000001</v>
      </c>
    </row>
    <row r="285" spans="1:47" x14ac:dyDescent="0.35">
      <c r="A285" s="84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12.718460544999999</v>
      </c>
      <c r="AU285">
        <v>-0.65532500000000005</v>
      </c>
    </row>
    <row r="286" spans="1:47" x14ac:dyDescent="0.35">
      <c r="A286" s="84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13.012465375</v>
      </c>
      <c r="AU286">
        <v>-0.17366500000000001</v>
      </c>
    </row>
    <row r="287" spans="1:47" x14ac:dyDescent="0.35">
      <c r="A287" s="84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13.439937491</v>
      </c>
      <c r="AU287"/>
    </row>
    <row r="288" spans="1:47" x14ac:dyDescent="0.35">
      <c r="A288" s="84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13.760615946</v>
      </c>
      <c r="AU288"/>
    </row>
    <row r="289" spans="1:47" x14ac:dyDescent="0.35">
      <c r="A289" s="84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14.081195243</v>
      </c>
      <c r="AU289"/>
    </row>
    <row r="290" spans="1:47" x14ac:dyDescent="0.35">
      <c r="A290" s="84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14.214860845</v>
      </c>
      <c r="AU290"/>
    </row>
    <row r="291" spans="1:47" x14ac:dyDescent="0.35">
      <c r="A291" s="84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14.588886551</v>
      </c>
      <c r="AU291"/>
    </row>
    <row r="292" spans="1:47" x14ac:dyDescent="0.35">
      <c r="A292" s="84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14.69577937</v>
      </c>
      <c r="AU292"/>
    </row>
    <row r="293" spans="1:47" x14ac:dyDescent="0.35">
      <c r="A293" s="84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14.882792222999999</v>
      </c>
      <c r="AU293"/>
    </row>
    <row r="294" spans="1:47" x14ac:dyDescent="0.35">
      <c r="A294" s="84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14.989685041</v>
      </c>
      <c r="AU294"/>
    </row>
    <row r="295" spans="1:47" x14ac:dyDescent="0.35">
      <c r="A295" s="84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14.909565006999999</v>
      </c>
      <c r="AU295"/>
    </row>
    <row r="296" spans="1:47" x14ac:dyDescent="0.35">
      <c r="A296" s="84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15.363710748000001</v>
      </c>
      <c r="AU296"/>
    </row>
    <row r="297" spans="1:47" x14ac:dyDescent="0.35">
      <c r="A297" s="84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15.684389203</v>
      </c>
      <c r="AU297"/>
    </row>
    <row r="298" spans="1:47" x14ac:dyDescent="0.35">
      <c r="A298" s="84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16.085187693000002</v>
      </c>
      <c r="AU298"/>
    </row>
    <row r="299" spans="1:47" x14ac:dyDescent="0.35">
      <c r="A299" s="84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16.325646955</v>
      </c>
      <c r="AU299"/>
    </row>
    <row r="300" spans="1:47" x14ac:dyDescent="0.35">
      <c r="A300" s="84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16.539432592000001</v>
      </c>
      <c r="AU300"/>
    </row>
    <row r="301" spans="1:47" x14ac:dyDescent="0.35">
      <c r="A301" s="84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16.325646955</v>
      </c>
      <c r="AU301"/>
    </row>
    <row r="302" spans="1:47" x14ac:dyDescent="0.35">
      <c r="A302" s="84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16.512659807999999</v>
      </c>
      <c r="AU302"/>
    </row>
    <row r="303" spans="1:47" x14ac:dyDescent="0.35">
      <c r="A303" s="84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16.646325410999999</v>
      </c>
      <c r="AU303"/>
    </row>
    <row r="304" spans="1:47" x14ac:dyDescent="0.35">
      <c r="A304" s="84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16.619552627000001</v>
      </c>
      <c r="AU304"/>
    </row>
    <row r="305" spans="1:47" x14ac:dyDescent="0.35">
      <c r="A305" s="84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16.619552627000001</v>
      </c>
      <c r="AU305"/>
    </row>
    <row r="306" spans="1:47" x14ac:dyDescent="0.35">
      <c r="A306" s="84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16.512659807999999</v>
      </c>
      <c r="AU306"/>
    </row>
    <row r="307" spans="1:47" x14ac:dyDescent="0.35">
      <c r="A307" s="84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16.459213398999999</v>
      </c>
      <c r="AU307"/>
    </row>
    <row r="308" spans="1:47" x14ac:dyDescent="0.35">
      <c r="A308" s="84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16.432539773999999</v>
      </c>
      <c r="AU308"/>
    </row>
    <row r="309" spans="1:47" x14ac:dyDescent="0.35">
      <c r="A309" s="84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16.646325410999999</v>
      </c>
      <c r="AU309"/>
    </row>
    <row r="310" spans="1:47" x14ac:dyDescent="0.35">
      <c r="A310" s="84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16.539432592000001</v>
      </c>
      <c r="AU310"/>
    </row>
    <row r="311" spans="1:47" x14ac:dyDescent="0.35">
      <c r="A311" s="84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16.592879001</v>
      </c>
      <c r="AU311"/>
    </row>
    <row r="312" spans="1:47" x14ac:dyDescent="0.35">
      <c r="A312" s="84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16.459213398999999</v>
      </c>
      <c r="AU312"/>
    </row>
    <row r="313" spans="1:47" x14ac:dyDescent="0.35">
      <c r="A313" s="84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16.40576699</v>
      </c>
      <c r="AU313"/>
    </row>
    <row r="314" spans="1:47" x14ac:dyDescent="0.35">
      <c r="A314" s="84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16.245526921</v>
      </c>
      <c r="AU314"/>
    </row>
    <row r="315" spans="1:47" x14ac:dyDescent="0.35">
      <c r="A315" s="84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16.192080511</v>
      </c>
      <c r="AU315"/>
    </row>
    <row r="316" spans="1:47" x14ac:dyDescent="0.35">
      <c r="A316" s="84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16.085187693000002</v>
      </c>
      <c r="AU316"/>
    </row>
    <row r="317" spans="1:47" x14ac:dyDescent="0.35">
      <c r="A317" s="84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15.791282021000001</v>
      </c>
      <c r="AU317"/>
    </row>
    <row r="318" spans="1:47" x14ac:dyDescent="0.35">
      <c r="A318" s="84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15.363710748000001</v>
      </c>
      <c r="AU318"/>
    </row>
    <row r="319" spans="1:47" x14ac:dyDescent="0.35">
      <c r="A319" s="84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15.016358667</v>
      </c>
      <c r="AU319"/>
    </row>
    <row r="320" spans="1:47" x14ac:dyDescent="0.35">
      <c r="A320" s="84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14.669006586</v>
      </c>
      <c r="AU320"/>
    </row>
    <row r="321" spans="1:47" x14ac:dyDescent="0.35">
      <c r="A321" s="84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13.146031818999999</v>
      </c>
      <c r="AU321"/>
    </row>
    <row r="322" spans="1:47" x14ac:dyDescent="0.35">
      <c r="A322" s="84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11.970409133</v>
      </c>
      <c r="AU322"/>
    </row>
    <row r="323" spans="1:47" x14ac:dyDescent="0.35">
      <c r="A323" s="84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11.489391449999999</v>
      </c>
      <c r="AU323"/>
    </row>
    <row r="324" spans="1:47" x14ac:dyDescent="0.35">
      <c r="A324" s="84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11.916962723999999</v>
      </c>
      <c r="AU324"/>
    </row>
    <row r="325" spans="1:47" x14ac:dyDescent="0.35">
      <c r="A325" s="84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11.970409133</v>
      </c>
      <c r="AU325"/>
    </row>
    <row r="326" spans="1:47" x14ac:dyDescent="0.35">
      <c r="A326" s="84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11.302378597000001</v>
      </c>
      <c r="AU326"/>
    </row>
    <row r="327" spans="1:47" x14ac:dyDescent="0.35">
      <c r="A327" s="84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10.741240878999999</v>
      </c>
      <c r="AU327"/>
    </row>
    <row r="328" spans="1:47" x14ac:dyDescent="0.35">
      <c r="A328" s="84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11.863516314</v>
      </c>
      <c r="AU328"/>
    </row>
    <row r="329" spans="1:47" x14ac:dyDescent="0.35">
      <c r="A329" s="84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11.649730677000001</v>
      </c>
      <c r="AU329"/>
    </row>
    <row r="330" spans="1:47" x14ac:dyDescent="0.35">
      <c r="A330" s="84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11.222258562</v>
      </c>
      <c r="AU330"/>
    </row>
    <row r="331" spans="1:47" x14ac:dyDescent="0.35">
      <c r="A331" s="84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11.916962723999999</v>
      </c>
      <c r="AU331"/>
    </row>
    <row r="332" spans="1:47" x14ac:dyDescent="0.35">
      <c r="A332" s="84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12.317761214000001</v>
      </c>
      <c r="AU332"/>
    </row>
    <row r="333" spans="1:47" x14ac:dyDescent="0.35">
      <c r="A333" s="84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12.771906954</v>
      </c>
      <c r="AU333"/>
    </row>
    <row r="334" spans="1:47" x14ac:dyDescent="0.35">
      <c r="A334" s="84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13.012465375</v>
      </c>
      <c r="AU334"/>
    </row>
    <row r="335" spans="1:47" x14ac:dyDescent="0.35">
      <c r="A335" s="84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13.252924637</v>
      </c>
      <c r="AU335"/>
    </row>
    <row r="336" spans="1:47" x14ac:dyDescent="0.35">
      <c r="A336" s="84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13.333044672</v>
      </c>
      <c r="AU336"/>
    </row>
    <row r="337" spans="1:47" x14ac:dyDescent="0.35">
      <c r="A337" s="84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13.413263864999999</v>
      </c>
      <c r="AU337"/>
    </row>
    <row r="338" spans="1:47" x14ac:dyDescent="0.35">
      <c r="A338" s="84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13.573503934</v>
      </c>
      <c r="AU338"/>
    </row>
    <row r="339" spans="1:47" x14ac:dyDescent="0.35">
      <c r="A339" s="84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13.653723126999999</v>
      </c>
      <c r="AU339"/>
    </row>
    <row r="340" spans="1:47" x14ac:dyDescent="0.35">
      <c r="A340" s="84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13.733843161999999</v>
      </c>
      <c r="AU340"/>
    </row>
    <row r="341" spans="1:47" x14ac:dyDescent="0.35">
      <c r="A341" s="84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13.626950344000001</v>
      </c>
      <c r="AU341"/>
    </row>
    <row r="342" spans="1:47" x14ac:dyDescent="0.35">
      <c r="A342" s="84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13.680396753</v>
      </c>
      <c r="AU342"/>
    </row>
    <row r="343" spans="1:47" x14ac:dyDescent="0.35">
      <c r="A343" s="84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13.680396753</v>
      </c>
      <c r="AU343"/>
    </row>
    <row r="344" spans="1:47" x14ac:dyDescent="0.35">
      <c r="A344" s="84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13.600276718</v>
      </c>
      <c r="AU344"/>
    </row>
    <row r="345" spans="1:47" x14ac:dyDescent="0.35">
      <c r="A345" s="84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13.680396753</v>
      </c>
      <c r="AU345"/>
    </row>
    <row r="346" spans="1:47" x14ac:dyDescent="0.35">
      <c r="A346" s="84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13.787289571000001</v>
      </c>
      <c r="AU346"/>
    </row>
    <row r="347" spans="1:47" x14ac:dyDescent="0.35">
      <c r="A347" s="84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13.920856015</v>
      </c>
      <c r="AU347"/>
    </row>
    <row r="348" spans="1:47" x14ac:dyDescent="0.35">
      <c r="A348" s="84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14.107968027</v>
      </c>
      <c r="AU348"/>
    </row>
    <row r="349" spans="1:47" x14ac:dyDescent="0.35">
      <c r="A349" s="84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14.161315277</v>
      </c>
      <c r="AU349"/>
    </row>
    <row r="350" spans="1:47" x14ac:dyDescent="0.35">
      <c r="A350" s="84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14.241534471</v>
      </c>
      <c r="AU350"/>
    </row>
    <row r="351" spans="1:47" x14ac:dyDescent="0.35">
      <c r="A351" s="84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14.268208096</v>
      </c>
      <c r="AU351"/>
    </row>
    <row r="352" spans="1:47" x14ac:dyDescent="0.35">
      <c r="A352" s="84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14.107968027</v>
      </c>
      <c r="AU352"/>
    </row>
    <row r="353" spans="1:47" x14ac:dyDescent="0.35">
      <c r="A353" s="84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14.134641651999999</v>
      </c>
      <c r="AU353"/>
    </row>
    <row r="354" spans="1:47" x14ac:dyDescent="0.35">
      <c r="A354" s="84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14.375100914000001</v>
      </c>
      <c r="AU354"/>
    </row>
    <row r="355" spans="1:47" x14ac:dyDescent="0.35">
      <c r="A355" s="84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14.562113767</v>
      </c>
      <c r="AU355"/>
    </row>
    <row r="356" spans="1:47" x14ac:dyDescent="0.35">
      <c r="A356" s="84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14.562113767</v>
      </c>
      <c r="AU356"/>
    </row>
    <row r="357" spans="1:47" x14ac:dyDescent="0.35">
      <c r="A357" s="84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14.508667358</v>
      </c>
      <c r="AU357"/>
    </row>
    <row r="358" spans="1:47" x14ac:dyDescent="0.35">
      <c r="A358" s="84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14.401873697999999</v>
      </c>
      <c r="AU358"/>
    </row>
    <row r="359" spans="1:47" x14ac:dyDescent="0.35">
      <c r="A359" s="84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14.508766517</v>
      </c>
      <c r="AU359"/>
    </row>
    <row r="360" spans="1:47" x14ac:dyDescent="0.35">
      <c r="A360" s="84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14.321654505</v>
      </c>
      <c r="AU360"/>
    </row>
    <row r="361" spans="1:47" x14ac:dyDescent="0.35">
      <c r="A361" s="84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14.188088061</v>
      </c>
      <c r="AU361"/>
    </row>
    <row r="362" spans="1:47" x14ac:dyDescent="0.35">
      <c r="A362" s="84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14.054521617000001</v>
      </c>
      <c r="AU362"/>
    </row>
    <row r="363" spans="1:47" x14ac:dyDescent="0.35">
      <c r="A363" s="84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13.920856015</v>
      </c>
      <c r="AU363"/>
    </row>
    <row r="364" spans="1:47" x14ac:dyDescent="0.35">
      <c r="A364" s="84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13.653723126999999</v>
      </c>
      <c r="AU364"/>
    </row>
    <row r="365" spans="1:47" x14ac:dyDescent="0.35">
      <c r="A365" s="84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13.573503934</v>
      </c>
      <c r="AU365"/>
    </row>
    <row r="366" spans="1:47" x14ac:dyDescent="0.35">
      <c r="A366" s="84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13.386491081000001</v>
      </c>
      <c r="AU366"/>
    </row>
    <row r="367" spans="1:47" x14ac:dyDescent="0.35">
      <c r="A367" s="84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13.359817456</v>
      </c>
      <c r="AU367"/>
    </row>
    <row r="368" spans="1:47" x14ac:dyDescent="0.35">
      <c r="A368" s="84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13.333044672</v>
      </c>
      <c r="AU368"/>
    </row>
    <row r="369" spans="1:47" x14ac:dyDescent="0.35">
      <c r="A369" s="84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13.466611115999999</v>
      </c>
      <c r="AU369"/>
    </row>
    <row r="370" spans="1:47" x14ac:dyDescent="0.35">
      <c r="A370" s="84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13.600276718</v>
      </c>
      <c r="AU370"/>
    </row>
    <row r="371" spans="1:47" x14ac:dyDescent="0.35">
      <c r="A371" s="84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13.09258541</v>
      </c>
      <c r="AU371"/>
    </row>
    <row r="372" spans="1:47" x14ac:dyDescent="0.35">
      <c r="A372" s="84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13.439937491</v>
      </c>
      <c r="AU372"/>
    </row>
    <row r="373" spans="1:47" x14ac:dyDescent="0.35">
      <c r="A373" s="84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13.680396753</v>
      </c>
      <c r="AU373"/>
    </row>
    <row r="374" spans="1:47" x14ac:dyDescent="0.35">
      <c r="A374" s="84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13.920856015</v>
      </c>
      <c r="AU374"/>
    </row>
    <row r="375" spans="1:47" x14ac:dyDescent="0.35">
      <c r="A375" s="84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13.974302423999999</v>
      </c>
      <c r="AU375"/>
    </row>
    <row r="376" spans="1:47" x14ac:dyDescent="0.35">
      <c r="A376" s="84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14.428547324</v>
      </c>
      <c r="AU376"/>
    </row>
    <row r="377" spans="1:47" x14ac:dyDescent="0.35">
      <c r="A377" s="84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14.909465848</v>
      </c>
      <c r="AU377"/>
    </row>
    <row r="378" spans="1:47" x14ac:dyDescent="0.35">
      <c r="A378" s="84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15.256817929</v>
      </c>
      <c r="AU378"/>
    </row>
    <row r="379" spans="1:47" x14ac:dyDescent="0.35">
      <c r="A379" s="84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15.711062827999999</v>
      </c>
      <c r="AU379"/>
    </row>
    <row r="380" spans="1:47" x14ac:dyDescent="0.35">
      <c r="A380" s="84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16.218754137000001</v>
      </c>
      <c r="AU380"/>
    </row>
    <row r="381" spans="1:47" x14ac:dyDescent="0.35">
      <c r="A381" s="84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16.726445445</v>
      </c>
      <c r="AU381"/>
    </row>
    <row r="382" spans="1:47" x14ac:dyDescent="0.35">
      <c r="A382" s="84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16.619552627000001</v>
      </c>
      <c r="AU382"/>
    </row>
    <row r="383" spans="1:47" x14ac:dyDescent="0.35">
      <c r="A383" s="84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16.726445445</v>
      </c>
      <c r="AU383"/>
    </row>
    <row r="384" spans="1:47" x14ac:dyDescent="0.35">
      <c r="A384" s="84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16.699771819999999</v>
      </c>
      <c r="AU384"/>
    </row>
    <row r="385" spans="1:47" x14ac:dyDescent="0.35">
      <c r="A385" s="84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16.993677491</v>
      </c>
      <c r="AU385"/>
    </row>
    <row r="386" spans="1:47" x14ac:dyDescent="0.35">
      <c r="A386" s="84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17.047024742000001</v>
      </c>
      <c r="AU386"/>
    </row>
    <row r="387" spans="1:47" x14ac:dyDescent="0.35">
      <c r="A387" s="84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17.153917561</v>
      </c>
      <c r="AU387"/>
    </row>
    <row r="388" spans="1:47" x14ac:dyDescent="0.35">
      <c r="A388" s="84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17.234136754000001</v>
      </c>
      <c r="AU388"/>
    </row>
    <row r="389" spans="1:47" x14ac:dyDescent="0.35">
      <c r="A389" s="84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17.260810378999999</v>
      </c>
      <c r="AU389"/>
    </row>
    <row r="390" spans="1:47" x14ac:dyDescent="0.35">
      <c r="A390" s="84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17.207363969999999</v>
      </c>
      <c r="AU390"/>
    </row>
    <row r="391" spans="1:47" x14ac:dyDescent="0.35">
      <c r="A391" s="84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17.127243934999999</v>
      </c>
      <c r="AU391"/>
    </row>
    <row r="392" spans="1:47" x14ac:dyDescent="0.35">
      <c r="A392" s="84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16.860011888999999</v>
      </c>
      <c r="AU392"/>
    </row>
    <row r="393" spans="1:47" x14ac:dyDescent="0.35">
      <c r="A393" s="84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16.699771819999999</v>
      </c>
      <c r="AU393"/>
    </row>
    <row r="394" spans="1:47" x14ac:dyDescent="0.35">
      <c r="A394" s="84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16.80656548</v>
      </c>
      <c r="AU394"/>
    </row>
    <row r="395" spans="1:47" x14ac:dyDescent="0.35">
      <c r="A395" s="84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16.779891853999999</v>
      </c>
      <c r="AU395"/>
    </row>
    <row r="396" spans="1:47" x14ac:dyDescent="0.35">
      <c r="A396" s="84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16.913458297999998</v>
      </c>
      <c r="AU396"/>
    </row>
    <row r="397" spans="1:47" x14ac:dyDescent="0.35">
      <c r="A397" s="84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17.020351117000001</v>
      </c>
      <c r="AU397"/>
    </row>
    <row r="398" spans="1:47" x14ac:dyDescent="0.35">
      <c r="A398" s="84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17.207363969999999</v>
      </c>
      <c r="AU398"/>
    </row>
    <row r="399" spans="1:47" x14ac:dyDescent="0.35">
      <c r="A399" s="84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17.314256788000002</v>
      </c>
      <c r="AU399"/>
    </row>
    <row r="400" spans="1:47" x14ac:dyDescent="0.35">
      <c r="A400" s="84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17.367703198000001</v>
      </c>
      <c r="AU400"/>
    </row>
    <row r="401" spans="1:47" x14ac:dyDescent="0.35">
      <c r="A401" s="84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17.207363969999999</v>
      </c>
      <c r="AU401"/>
    </row>
    <row r="402" spans="1:47" x14ac:dyDescent="0.35">
      <c r="A402" s="84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17.047123900999999</v>
      </c>
      <c r="AU402"/>
    </row>
    <row r="403" spans="1:47" x14ac:dyDescent="0.35">
      <c r="A403" s="84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16.886784673000001</v>
      </c>
      <c r="AU403"/>
    </row>
    <row r="404" spans="1:47" x14ac:dyDescent="0.35">
      <c r="A404" s="84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16.619552627000001</v>
      </c>
      <c r="AU404"/>
    </row>
    <row r="405" spans="1:47" x14ac:dyDescent="0.35">
      <c r="A405" s="84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17.688381653</v>
      </c>
      <c r="AU405"/>
    </row>
    <row r="406" spans="1:47" x14ac:dyDescent="0.35">
      <c r="A406" s="84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18.329639405000002</v>
      </c>
      <c r="AU406"/>
    </row>
    <row r="407" spans="1:47" x14ac:dyDescent="0.35">
      <c r="A407" s="84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18.516652258000001</v>
      </c>
      <c r="AU407"/>
    </row>
    <row r="408" spans="1:47" x14ac:dyDescent="0.35">
      <c r="A408" s="84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18.890777122999999</v>
      </c>
      <c r="AU408"/>
    </row>
    <row r="409" spans="1:47" x14ac:dyDescent="0.35">
      <c r="A409" s="84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18.997570783</v>
      </c>
      <c r="AU409"/>
    </row>
    <row r="410" spans="1:47" x14ac:dyDescent="0.35">
      <c r="A410" s="84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19.051017192</v>
      </c>
      <c r="AU410"/>
    </row>
    <row r="411" spans="1:47" x14ac:dyDescent="0.35">
      <c r="A411" s="84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19.157910010999998</v>
      </c>
      <c r="AU411"/>
    </row>
    <row r="412" spans="1:47" x14ac:dyDescent="0.35">
      <c r="A412" s="84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19.318249238</v>
      </c>
      <c r="AU412"/>
    </row>
    <row r="413" spans="1:47" x14ac:dyDescent="0.35">
      <c r="A413" s="84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19.398369273</v>
      </c>
      <c r="AU413"/>
    </row>
    <row r="414" spans="1:47" x14ac:dyDescent="0.35">
      <c r="A414" s="84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19.505262091999999</v>
      </c>
      <c r="AU414"/>
    </row>
    <row r="415" spans="1:47" x14ac:dyDescent="0.35">
      <c r="A415" s="84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19.425142056999999</v>
      </c>
      <c r="AU415"/>
    </row>
    <row r="416" spans="1:47" x14ac:dyDescent="0.35">
      <c r="A416" s="84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19.665601319</v>
      </c>
      <c r="AU416"/>
    </row>
    <row r="417" spans="1:47" x14ac:dyDescent="0.35">
      <c r="A417" s="84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19.558708501000002</v>
      </c>
      <c r="AU417"/>
    </row>
    <row r="418" spans="1:47" x14ac:dyDescent="0.35">
      <c r="A418" s="84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19.157910010999998</v>
      </c>
      <c r="AU418"/>
    </row>
    <row r="419" spans="1:47" x14ac:dyDescent="0.35">
      <c r="A419" s="84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18.997570783</v>
      </c>
      <c r="AU419"/>
    </row>
    <row r="420" spans="1:47" x14ac:dyDescent="0.35">
      <c r="A420" s="84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18.543425041999999</v>
      </c>
      <c r="AU420"/>
    </row>
    <row r="421" spans="1:47" x14ac:dyDescent="0.35">
      <c r="A421" s="84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18.089180143</v>
      </c>
      <c r="AU421"/>
    </row>
    <row r="422" spans="1:47" x14ac:dyDescent="0.35">
      <c r="A422" s="84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17.955514540999999</v>
      </c>
      <c r="AU422"/>
    </row>
    <row r="423" spans="1:47" x14ac:dyDescent="0.35">
      <c r="A423" s="84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18.008960949999999</v>
      </c>
      <c r="AU423"/>
    </row>
    <row r="424" spans="1:47" x14ac:dyDescent="0.35">
      <c r="A424" s="84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17.902068131</v>
      </c>
      <c r="AU424"/>
    </row>
    <row r="425" spans="1:47" x14ac:dyDescent="0.35">
      <c r="A425" s="84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17.795175313000001</v>
      </c>
      <c r="AU425"/>
    </row>
    <row r="426" spans="1:47" x14ac:dyDescent="0.35">
      <c r="A426" s="84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17.902068131</v>
      </c>
      <c r="AU426"/>
    </row>
    <row r="427" spans="1:47" x14ac:dyDescent="0.35">
      <c r="A427" s="84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17.955514540999999</v>
      </c>
      <c r="AU427"/>
    </row>
    <row r="428" spans="1:47" x14ac:dyDescent="0.35">
      <c r="A428" s="84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17.982287325000001</v>
      </c>
      <c r="AU428"/>
    </row>
    <row r="429" spans="1:47" x14ac:dyDescent="0.35">
      <c r="A429" s="84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17.955514540999999</v>
      </c>
      <c r="AU429"/>
    </row>
    <row r="430" spans="1:47" x14ac:dyDescent="0.35">
      <c r="A430" s="84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17.982287325000001</v>
      </c>
      <c r="AU430"/>
    </row>
    <row r="431" spans="1:47" x14ac:dyDescent="0.35">
      <c r="A431" s="84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18.196072960999999</v>
      </c>
      <c r="AU431"/>
    </row>
    <row r="432" spans="1:47" x14ac:dyDescent="0.35">
      <c r="A432" s="84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18.489978633</v>
      </c>
      <c r="AU432"/>
    </row>
    <row r="433" spans="1:47" x14ac:dyDescent="0.35">
      <c r="A433" s="84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18.730437895000001</v>
      </c>
      <c r="AU433"/>
    </row>
    <row r="434" spans="1:47" x14ac:dyDescent="0.35">
      <c r="A434" s="84">
        <v>20090</v>
      </c>
      <c r="B434">
        <v>10.765545725000001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32.262266726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19.157910010999998</v>
      </c>
      <c r="AU434"/>
    </row>
    <row r="435" spans="1:47" x14ac:dyDescent="0.35">
      <c r="A435" s="84">
        <v>20121</v>
      </c>
      <c r="B435">
        <v>10.777222009000001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34.534985249999998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19.398369273</v>
      </c>
      <c r="AU435"/>
    </row>
    <row r="436" spans="1:47" x14ac:dyDescent="0.35">
      <c r="A436" s="84">
        <v>20149</v>
      </c>
      <c r="B436">
        <v>10.754395227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32.302346350000001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19.852614171999999</v>
      </c>
      <c r="AU436"/>
    </row>
    <row r="437" spans="1:47" x14ac:dyDescent="0.35">
      <c r="A437" s="84">
        <v>20180</v>
      </c>
      <c r="B437">
        <v>11.019217289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31.013827473999999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20.093073435000001</v>
      </c>
      <c r="AU437"/>
    </row>
    <row r="438" spans="1:47" x14ac:dyDescent="0.35">
      <c r="A438" s="84">
        <v>20210</v>
      </c>
      <c r="B438">
        <v>10.887308321000001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32.147484861999999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20.41375189</v>
      </c>
      <c r="AU438"/>
    </row>
    <row r="439" spans="1:47" x14ac:dyDescent="0.35">
      <c r="A439" s="84">
        <v>20241</v>
      </c>
      <c r="B439">
        <v>11.120697648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33.508062824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20.440425515000001</v>
      </c>
      <c r="AU439"/>
    </row>
    <row r="440" spans="1:47" x14ac:dyDescent="0.35">
      <c r="A440" s="84">
        <v>20271</v>
      </c>
      <c r="B440">
        <v>11.243207363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33.704073153000003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20.600764742999999</v>
      </c>
      <c r="AU440"/>
    </row>
    <row r="441" spans="1:47" x14ac:dyDescent="0.35">
      <c r="A441" s="84">
        <v>20302</v>
      </c>
      <c r="B441">
        <v>11.305171307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34.718397037999999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20.574091117999998</v>
      </c>
      <c r="AU441"/>
    </row>
    <row r="442" spans="1:47" x14ac:dyDescent="0.35">
      <c r="A442" s="84">
        <v>20333</v>
      </c>
      <c r="B442">
        <v>11.413977254000001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35.002987015000002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20.707657562000001</v>
      </c>
      <c r="AU442"/>
    </row>
    <row r="443" spans="1:47" x14ac:dyDescent="0.35">
      <c r="A443" s="84">
        <v>20363</v>
      </c>
      <c r="B443">
        <v>11.388904358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35.051313796999999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21.055009642000002</v>
      </c>
      <c r="AU443"/>
    </row>
    <row r="444" spans="1:47" x14ac:dyDescent="0.35">
      <c r="A444" s="84">
        <v>20394</v>
      </c>
      <c r="B444">
        <v>11.628479308999999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35.069022801999999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21.108456052000001</v>
      </c>
      <c r="AU444"/>
    </row>
    <row r="445" spans="1:47" x14ac:dyDescent="0.35">
      <c r="A445" s="84">
        <v>20424</v>
      </c>
      <c r="B445">
        <v>11.913541564000001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34.770739769000002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21.188576086000001</v>
      </c>
      <c r="AU445"/>
    </row>
    <row r="446" spans="1:47" x14ac:dyDescent="0.35">
      <c r="A446" s="84">
        <v>20455</v>
      </c>
      <c r="B446">
        <v>11.499687572999999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27.469519994999999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34.562549609999998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21.322241687999998</v>
      </c>
      <c r="AU446"/>
    </row>
    <row r="447" spans="1:47" x14ac:dyDescent="0.35">
      <c r="A447" s="84">
        <v>20486</v>
      </c>
      <c r="B447">
        <v>11.618202454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26.939987073000001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34.555118243000003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21.135129676999998</v>
      </c>
      <c r="AU447"/>
    </row>
    <row r="448" spans="1:47" x14ac:dyDescent="0.35">
      <c r="A448" s="84">
        <v>20515</v>
      </c>
      <c r="B448">
        <v>11.496847989999999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27.866669679000001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35.202604600000001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21.135129676999998</v>
      </c>
      <c r="AU448"/>
    </row>
    <row r="449" spans="1:47" x14ac:dyDescent="0.35">
      <c r="A449" s="84">
        <v>20546</v>
      </c>
      <c r="B449">
        <v>11.553973423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28.296915168999998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35.763445846000003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21.295468905</v>
      </c>
      <c r="AU449"/>
    </row>
    <row r="450" spans="1:47" x14ac:dyDescent="0.35">
      <c r="A450" s="84">
        <v>20576</v>
      </c>
      <c r="B450">
        <v>11.631130041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28.760256471999998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36.287084720999999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21.108456052000001</v>
      </c>
      <c r="AU450"/>
    </row>
    <row r="451" spans="1:47" x14ac:dyDescent="0.35">
      <c r="A451" s="84">
        <v>20607</v>
      </c>
      <c r="B451">
        <v>11.637451388000001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28.8926397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36.016438483999998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20.921443197999999</v>
      </c>
      <c r="AU451"/>
    </row>
    <row r="452" spans="1:47" x14ac:dyDescent="0.35">
      <c r="A452" s="84">
        <v>20637</v>
      </c>
      <c r="B452">
        <v>11.761408013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29.322885199000002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36.465083905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20.280086288</v>
      </c>
      <c r="AU452"/>
    </row>
    <row r="453" spans="1:47" x14ac:dyDescent="0.35">
      <c r="A453" s="84">
        <v>20668</v>
      </c>
      <c r="B453">
        <v>12.046456343999999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29.322885199000002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35.363373531000001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21.108456052000001</v>
      </c>
      <c r="AU453"/>
    </row>
    <row r="454" spans="1:47" x14ac:dyDescent="0.35">
      <c r="A454" s="84">
        <v>20699</v>
      </c>
      <c r="B454">
        <v>11.987230894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29.554555840999999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36.393590488999997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21.589374576000001</v>
      </c>
      <c r="AU454"/>
    </row>
    <row r="455" spans="1:47" x14ac:dyDescent="0.35">
      <c r="A455" s="84">
        <v>20729</v>
      </c>
      <c r="B455">
        <v>11.971084771999999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29.918609720999999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37.030911392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21.776486588000001</v>
      </c>
      <c r="AU455"/>
    </row>
    <row r="456" spans="1:47" x14ac:dyDescent="0.35">
      <c r="A456" s="84">
        <v>20760</v>
      </c>
      <c r="B456">
        <v>12.041596681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29.984801340000001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36.580996005999999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21.589374576000001</v>
      </c>
      <c r="AU456"/>
    </row>
    <row r="457" spans="1:47" x14ac:dyDescent="0.35">
      <c r="A457" s="84">
        <v>20790</v>
      </c>
      <c r="B457">
        <v>11.891464170000001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30.050992957999998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37.537591544999998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21.910053032</v>
      </c>
      <c r="AU457"/>
    </row>
    <row r="458" spans="1:47" x14ac:dyDescent="0.35">
      <c r="A458" s="84">
        <v>20821</v>
      </c>
      <c r="B458">
        <v>12.095116822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30.448142643000001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37.229544758999999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21.829833838999999</v>
      </c>
      <c r="AU458"/>
    </row>
    <row r="459" spans="1:47" x14ac:dyDescent="0.35">
      <c r="A459" s="84">
        <v>20852</v>
      </c>
      <c r="B459">
        <v>12.020063090000001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30.613621676000001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37.561981377000002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22.043619475</v>
      </c>
      <c r="AU459"/>
    </row>
    <row r="460" spans="1:47" x14ac:dyDescent="0.35">
      <c r="A460" s="84">
        <v>20880</v>
      </c>
      <c r="B460">
        <v>12.306545101999999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30.878388132000001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37.281987909999998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22.016945849999999</v>
      </c>
      <c r="AU460"/>
    </row>
    <row r="461" spans="1:47" x14ac:dyDescent="0.35">
      <c r="A461" s="84">
        <v>20911</v>
      </c>
      <c r="B461">
        <v>12.249281548000001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30.580525870999999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36.913182393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21.723040179000002</v>
      </c>
      <c r="AU461"/>
    </row>
    <row r="462" spans="1:47" x14ac:dyDescent="0.35">
      <c r="A462" s="84">
        <v>20941</v>
      </c>
      <c r="B462">
        <v>12.485400528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31.143154589000002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36.874918059999999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21.642820985</v>
      </c>
      <c r="AU462"/>
    </row>
    <row r="463" spans="1:47" x14ac:dyDescent="0.35">
      <c r="A463" s="84">
        <v>20972</v>
      </c>
      <c r="B463">
        <v>12.415719008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31.110058784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37.036962195000001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21.696267395</v>
      </c>
      <c r="AU463"/>
    </row>
    <row r="464" spans="1:47" x14ac:dyDescent="0.35">
      <c r="A464" s="84">
        <v>21002</v>
      </c>
      <c r="B464">
        <v>12.481298838000001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31.871262347999998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36.323637693000002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21.829833838999999</v>
      </c>
      <c r="AU464"/>
    </row>
    <row r="465" spans="1:47" x14ac:dyDescent="0.35">
      <c r="A465" s="84">
        <v>21033</v>
      </c>
      <c r="B465">
        <v>12.553265186000001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31.871262347999998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36.228089419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21.829932997</v>
      </c>
      <c r="AU465"/>
    </row>
    <row r="466" spans="1:47" x14ac:dyDescent="0.35">
      <c r="A466" s="84">
        <v>21064</v>
      </c>
      <c r="B466">
        <v>12.737559311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32.202220423999997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36.203352754000001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21.642820985</v>
      </c>
      <c r="AU466"/>
    </row>
    <row r="467" spans="1:47" x14ac:dyDescent="0.35">
      <c r="A467" s="84">
        <v>21094</v>
      </c>
      <c r="B467">
        <v>12.551534179000001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31.838166544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35.93031294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21.322241687999998</v>
      </c>
      <c r="AU467"/>
    </row>
    <row r="468" spans="1:47" x14ac:dyDescent="0.35">
      <c r="A468" s="84">
        <v>21125</v>
      </c>
      <c r="B468">
        <v>12.611328393000001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32.500082685000002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35.743317445999999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20.81455038</v>
      </c>
      <c r="AU468"/>
    </row>
    <row r="469" spans="1:47" x14ac:dyDescent="0.35">
      <c r="A469" s="84">
        <v>21155</v>
      </c>
      <c r="B469">
        <v>12.61942664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32.897232379000002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35.667245567000002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20.41375189</v>
      </c>
      <c r="AU469"/>
    </row>
    <row r="470" spans="1:47" x14ac:dyDescent="0.35">
      <c r="A470" s="84">
        <v>21186</v>
      </c>
      <c r="B470">
        <v>12.843416707999999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23.601720952000001</v>
      </c>
      <c r="L470"/>
      <c r="M470"/>
      <c r="N470"/>
      <c r="O470"/>
      <c r="P470"/>
      <c r="Q470">
        <v>12.983038899</v>
      </c>
      <c r="R470">
        <v>33.228190443999999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36.048778863999999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20.039627025000001</v>
      </c>
      <c r="AU470"/>
    </row>
    <row r="471" spans="1:47" x14ac:dyDescent="0.35">
      <c r="A471" s="84">
        <v>21217</v>
      </c>
      <c r="B471">
        <v>12.834908957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23.700927669999999</v>
      </c>
      <c r="L471"/>
      <c r="M471"/>
      <c r="N471"/>
      <c r="O471"/>
      <c r="P471"/>
      <c r="Q471">
        <v>12.858401725</v>
      </c>
      <c r="R471">
        <v>33.360573672999998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36.773059451000002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19.612154910000001</v>
      </c>
      <c r="AU471"/>
    </row>
    <row r="472" spans="1:47" x14ac:dyDescent="0.35">
      <c r="A472" s="84">
        <v>21245</v>
      </c>
      <c r="B472">
        <v>12.672331614999999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24.085981327999999</v>
      </c>
      <c r="L472"/>
      <c r="M472"/>
      <c r="N472"/>
      <c r="O472"/>
      <c r="P472"/>
      <c r="Q472">
        <v>12.588354516000001</v>
      </c>
      <c r="R472">
        <v>33.261286249000001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35.235647886999999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19.371695647999999</v>
      </c>
      <c r="AU472"/>
    </row>
    <row r="473" spans="1:47" x14ac:dyDescent="0.35">
      <c r="A473" s="84">
        <v>21276</v>
      </c>
      <c r="B473">
        <v>12.617889460000001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23.329040403</v>
      </c>
      <c r="L473"/>
      <c r="M473"/>
      <c r="N473"/>
      <c r="O473"/>
      <c r="P473"/>
      <c r="Q473">
        <v>12.775310276000001</v>
      </c>
      <c r="R473">
        <v>32.963423988000002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35.435675989000003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19.051017192</v>
      </c>
      <c r="AU473"/>
    </row>
    <row r="474" spans="1:47" x14ac:dyDescent="0.35">
      <c r="A474" s="84">
        <v>21306</v>
      </c>
      <c r="B474">
        <v>12.690821258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23.61413039</v>
      </c>
      <c r="L474"/>
      <c r="M474"/>
      <c r="N474"/>
      <c r="O474"/>
      <c r="P474"/>
      <c r="Q474">
        <v>12.733764552</v>
      </c>
      <c r="R474">
        <v>32.731753335999997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35.036014143000003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19.238030044999999</v>
      </c>
      <c r="AU474"/>
    </row>
    <row r="475" spans="1:47" x14ac:dyDescent="0.35">
      <c r="A475" s="84">
        <v>21337</v>
      </c>
      <c r="B475">
        <v>12.737641812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23.902680278999998</v>
      </c>
      <c r="L475"/>
      <c r="M475"/>
      <c r="N475"/>
      <c r="O475"/>
      <c r="P475"/>
      <c r="Q475">
        <v>12.650673103000001</v>
      </c>
      <c r="R475">
        <v>32.963423988000002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34.626489593999999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19.745721354000001</v>
      </c>
      <c r="AU475"/>
    </row>
    <row r="476" spans="1:47" x14ac:dyDescent="0.35">
      <c r="A476" s="84">
        <v>21367</v>
      </c>
      <c r="B476">
        <v>12.971448021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23.494208674999999</v>
      </c>
      <c r="L476"/>
      <c r="M476"/>
      <c r="N476"/>
      <c r="O476"/>
      <c r="P476"/>
      <c r="Q476">
        <v>12.609127378</v>
      </c>
      <c r="R476">
        <v>32.698657531999999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34.325137079999998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20.039627025000001</v>
      </c>
      <c r="AU476"/>
    </row>
    <row r="477" spans="1:47" x14ac:dyDescent="0.35">
      <c r="A477" s="84">
        <v>21398</v>
      </c>
      <c r="B477">
        <v>12.59440504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24.390604465999999</v>
      </c>
      <c r="L477"/>
      <c r="M477"/>
      <c r="N477"/>
      <c r="O477"/>
      <c r="P477"/>
      <c r="Q477">
        <v>12.816856001</v>
      </c>
      <c r="R477">
        <v>32.698657531999999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34.626550676000001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20.440425515000001</v>
      </c>
      <c r="AU477"/>
    </row>
    <row r="478" spans="1:47" x14ac:dyDescent="0.35">
      <c r="A478" s="84">
        <v>21429</v>
      </c>
      <c r="B478">
        <v>12.546155876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23.698821313</v>
      </c>
      <c r="L478"/>
      <c r="M478"/>
      <c r="N478"/>
      <c r="O478"/>
      <c r="P478"/>
      <c r="Q478">
        <v>12.899947450000001</v>
      </c>
      <c r="R478">
        <v>32.500082685000002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34.395315955000001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20.627537527000001</v>
      </c>
      <c r="AU478"/>
    </row>
    <row r="479" spans="1:47" x14ac:dyDescent="0.35">
      <c r="A479" s="84">
        <v>21459</v>
      </c>
      <c r="B479">
        <v>12.930624784999999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23.690462546999999</v>
      </c>
      <c r="L479"/>
      <c r="M479"/>
      <c r="N479"/>
      <c r="O479"/>
      <c r="P479"/>
      <c r="Q479">
        <v>13.066130348</v>
      </c>
      <c r="R479">
        <v>32.566274303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34.423929893999997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20.867996788999999</v>
      </c>
      <c r="AU479"/>
    </row>
    <row r="480" spans="1:47" x14ac:dyDescent="0.35">
      <c r="A480" s="84">
        <v>21490</v>
      </c>
      <c r="B480">
        <v>12.682783002000001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24.241933425999999</v>
      </c>
      <c r="L480"/>
      <c r="M480"/>
      <c r="N480"/>
      <c r="O480"/>
      <c r="P480"/>
      <c r="Q480">
        <v>13.398496143999999</v>
      </c>
      <c r="R480">
        <v>32.136028805000002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34.881922355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21.482580916</v>
      </c>
      <c r="AU480"/>
    </row>
    <row r="481" spans="1:47" x14ac:dyDescent="0.35">
      <c r="A481" s="84">
        <v>21520</v>
      </c>
      <c r="B481">
        <v>12.828761275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24.340309467000001</v>
      </c>
      <c r="L481"/>
      <c r="M481"/>
      <c r="N481"/>
      <c r="O481"/>
      <c r="P481"/>
      <c r="Q481">
        <v>12.983038899</v>
      </c>
      <c r="R481">
        <v>31.871262347999998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35.063765715000002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21.509254542000001</v>
      </c>
      <c r="AU481"/>
    </row>
    <row r="482" spans="1:47" x14ac:dyDescent="0.35">
      <c r="A482" s="84">
        <v>21551</v>
      </c>
      <c r="B482">
        <v>12.962631202000001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24.125771169</v>
      </c>
      <c r="L482"/>
      <c r="M482"/>
      <c r="N482"/>
      <c r="O482"/>
      <c r="P482"/>
      <c r="Q482">
        <v>13.024584623000001</v>
      </c>
      <c r="R482">
        <v>31.705783316000002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34.967418059000003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24.558810802</v>
      </c>
      <c r="AS482"/>
      <c r="AT482">
        <v>21.829833838999999</v>
      </c>
      <c r="AU482"/>
    </row>
    <row r="483" spans="1:47" x14ac:dyDescent="0.35">
      <c r="A483" s="84">
        <v>21582</v>
      </c>
      <c r="B483">
        <v>12.940546771999999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24.191118084999999</v>
      </c>
      <c r="L483"/>
      <c r="M483"/>
      <c r="N483"/>
      <c r="O483"/>
      <c r="P483"/>
      <c r="Q483">
        <v>13.253086108</v>
      </c>
      <c r="R483">
        <v>31.937453967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34.754447593999998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25.013603593999999</v>
      </c>
      <c r="AS483"/>
      <c r="AT483">
        <v>22.257405112000001</v>
      </c>
      <c r="AU483"/>
    </row>
    <row r="484" spans="1:47" x14ac:dyDescent="0.35">
      <c r="A484" s="84">
        <v>21610</v>
      </c>
      <c r="B484">
        <v>12.653603739999999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24.448557349000001</v>
      </c>
      <c r="L484"/>
      <c r="M484"/>
      <c r="N484"/>
      <c r="O484"/>
      <c r="P484"/>
      <c r="Q484">
        <v>13.647770489999999</v>
      </c>
      <c r="R484">
        <v>32.069837194999998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35.565329435000002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25.923189180000001</v>
      </c>
      <c r="AS484"/>
      <c r="AT484">
        <v>22.577984408999999</v>
      </c>
      <c r="AU484"/>
    </row>
    <row r="485" spans="1:47" x14ac:dyDescent="0.35">
      <c r="A485" s="84">
        <v>21641</v>
      </c>
      <c r="B485">
        <v>13.492880844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24.391002051000001</v>
      </c>
      <c r="L485"/>
      <c r="M485"/>
      <c r="N485"/>
      <c r="O485"/>
      <c r="P485"/>
      <c r="Q485">
        <v>13.523133316999999</v>
      </c>
      <c r="R485">
        <v>32.930328183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35.643432083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25.468396386999999</v>
      </c>
      <c r="AS485"/>
      <c r="AT485">
        <v>23.059002092</v>
      </c>
      <c r="AU485"/>
    </row>
    <row r="486" spans="1:47" x14ac:dyDescent="0.35">
      <c r="A486" s="84">
        <v>21671</v>
      </c>
      <c r="B486">
        <v>13.610866283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25.398385331</v>
      </c>
      <c r="L486"/>
      <c r="M486"/>
      <c r="N486"/>
      <c r="O486"/>
      <c r="P486"/>
      <c r="Q486">
        <v>14.229410633000001</v>
      </c>
      <c r="R486">
        <v>32.698657531999999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36.970361842999999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25.468396386999999</v>
      </c>
      <c r="AS486"/>
      <c r="AT486">
        <v>23.406354173</v>
      </c>
      <c r="AU486"/>
    </row>
    <row r="487" spans="1:47" x14ac:dyDescent="0.35">
      <c r="A487" s="84">
        <v>21702</v>
      </c>
      <c r="B487">
        <v>13.444703712999999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25.268610066000001</v>
      </c>
      <c r="L487"/>
      <c r="M487"/>
      <c r="N487"/>
      <c r="O487"/>
      <c r="P487"/>
      <c r="Q487">
        <v>13.855499113</v>
      </c>
      <c r="R487">
        <v>33.029615606999997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36.407309808999997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25.923189180000001</v>
      </c>
      <c r="AS487"/>
      <c r="AT487">
        <v>23.433027799000001</v>
      </c>
      <c r="AU487"/>
    </row>
    <row r="488" spans="1:47" x14ac:dyDescent="0.35">
      <c r="A488" s="84">
        <v>21732</v>
      </c>
      <c r="B488">
        <v>13.493737823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24.905151797999999</v>
      </c>
      <c r="L488"/>
      <c r="M488"/>
      <c r="N488"/>
      <c r="O488"/>
      <c r="P488"/>
      <c r="Q488">
        <v>14.042454873000001</v>
      </c>
      <c r="R488">
        <v>32.996519792999997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36.860324861000002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29.561531520999999</v>
      </c>
      <c r="AS488"/>
      <c r="AT488">
        <v>22.871890081</v>
      </c>
      <c r="AU488"/>
    </row>
    <row r="489" spans="1:47" x14ac:dyDescent="0.35">
      <c r="A489" s="84">
        <v>21763</v>
      </c>
      <c r="B489">
        <v>13.650335132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26.378839937999999</v>
      </c>
      <c r="L489"/>
      <c r="M489"/>
      <c r="N489"/>
      <c r="O489"/>
      <c r="P489"/>
      <c r="Q489">
        <v>14.270956357999999</v>
      </c>
      <c r="R489">
        <v>32.996519792999997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36.843444689000002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27.287567557999999</v>
      </c>
      <c r="AS489"/>
      <c r="AT489">
        <v>22.097065884999999</v>
      </c>
      <c r="AU489"/>
    </row>
    <row r="490" spans="1:47" x14ac:dyDescent="0.35">
      <c r="A490" s="84">
        <v>21794</v>
      </c>
      <c r="B490">
        <v>13.572928306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26.008772595</v>
      </c>
      <c r="L490"/>
      <c r="M490"/>
      <c r="N490"/>
      <c r="O490"/>
      <c r="P490"/>
      <c r="Q490">
        <v>14.395593530999999</v>
      </c>
      <c r="R490">
        <v>33.625340129000001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36.662480756000001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26.832774765</v>
      </c>
      <c r="AS490"/>
      <c r="AT490">
        <v>22.070392258999998</v>
      </c>
      <c r="AU490"/>
    </row>
    <row r="491" spans="1:47" x14ac:dyDescent="0.35">
      <c r="A491" s="84">
        <v>21824</v>
      </c>
      <c r="B491">
        <v>13.831246033999999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26.987425400999999</v>
      </c>
      <c r="L491"/>
      <c r="M491"/>
      <c r="N491"/>
      <c r="O491"/>
      <c r="P491"/>
      <c r="Q491">
        <v>14.603322153000001</v>
      </c>
      <c r="R491">
        <v>34.154873051000003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37.158430912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27.287567557999999</v>
      </c>
      <c r="AS491"/>
      <c r="AT491">
        <v>21.910053032</v>
      </c>
      <c r="AU491"/>
    </row>
    <row r="492" spans="1:47" x14ac:dyDescent="0.35">
      <c r="A492" s="84">
        <v>21855</v>
      </c>
      <c r="B492">
        <v>13.860516800999999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26.726917532000002</v>
      </c>
      <c r="L492"/>
      <c r="M492"/>
      <c r="N492"/>
      <c r="O492"/>
      <c r="P492"/>
      <c r="Q492">
        <v>14.727959327000001</v>
      </c>
      <c r="R492">
        <v>34.386543703000001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39.044857524000001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27.287567557999999</v>
      </c>
      <c r="AS492"/>
      <c r="AT492">
        <v>22.043619475</v>
      </c>
      <c r="AU492"/>
    </row>
    <row r="493" spans="1:47" x14ac:dyDescent="0.35">
      <c r="A493" s="84">
        <v>21885</v>
      </c>
      <c r="B493">
        <v>14.143115529999999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26.837629592999999</v>
      </c>
      <c r="L493"/>
      <c r="M493"/>
      <c r="N493"/>
      <c r="O493"/>
      <c r="P493"/>
      <c r="Q493">
        <v>14.935687949</v>
      </c>
      <c r="R493">
        <v>34.651310158999998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40.195207699000001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27.742360349999998</v>
      </c>
      <c r="AS493"/>
      <c r="AT493">
        <v>23.406354173</v>
      </c>
      <c r="AU493"/>
    </row>
    <row r="494" spans="1:47" x14ac:dyDescent="0.35">
      <c r="A494" s="84">
        <v>21916</v>
      </c>
      <c r="B494">
        <v>14.214449151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27.27731605</v>
      </c>
      <c r="L494"/>
      <c r="M494"/>
      <c r="N494"/>
      <c r="O494"/>
      <c r="P494"/>
      <c r="Q494">
        <v>15.018779398</v>
      </c>
      <c r="R494">
        <v>34.849884996999997</v>
      </c>
      <c r="S494">
        <v>22.524990825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40.262927138000002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27.742360349999998</v>
      </c>
      <c r="AS494"/>
      <c r="AT494">
        <v>24.020839142</v>
      </c>
      <c r="AU494"/>
    </row>
    <row r="495" spans="1:47" x14ac:dyDescent="0.35">
      <c r="A495" s="84">
        <v>21947</v>
      </c>
      <c r="B495">
        <v>14.291438854000001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27.118943069</v>
      </c>
      <c r="L495"/>
      <c r="M495"/>
      <c r="N495"/>
      <c r="O495"/>
      <c r="P495"/>
      <c r="Q495">
        <v>15.081097985</v>
      </c>
      <c r="R495">
        <v>35.114651453</v>
      </c>
      <c r="S495">
        <v>22.692969504000001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39.920952139999997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27.742360349999998</v>
      </c>
      <c r="AS495"/>
      <c r="AT495">
        <v>23.807152663</v>
      </c>
      <c r="AU495"/>
    </row>
    <row r="496" spans="1:47" x14ac:dyDescent="0.35">
      <c r="A496" s="84">
        <v>21976</v>
      </c>
      <c r="B496">
        <v>14.541198952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27.503731713000001</v>
      </c>
      <c r="L496"/>
      <c r="M496"/>
      <c r="N496"/>
      <c r="O496"/>
      <c r="P496"/>
      <c r="Q496">
        <v>15.392690918</v>
      </c>
      <c r="R496">
        <v>35.114651453</v>
      </c>
      <c r="S496">
        <v>22.686234369000001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40.036054694000001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27.742360349999998</v>
      </c>
      <c r="AS496"/>
      <c r="AT496">
        <v>23.593367025999999</v>
      </c>
      <c r="AU496"/>
    </row>
    <row r="497" spans="1:47" x14ac:dyDescent="0.35">
      <c r="A497" s="84">
        <v>22007</v>
      </c>
      <c r="B497">
        <v>14.657074660999999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28.122871668999998</v>
      </c>
      <c r="L497"/>
      <c r="M497"/>
      <c r="N497"/>
      <c r="O497"/>
      <c r="P497"/>
      <c r="Q497">
        <v>15.621192403</v>
      </c>
      <c r="R497">
        <v>35.511801147</v>
      </c>
      <c r="S497">
        <v>22.811622100000001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39.675320583999998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27.742360349999998</v>
      </c>
      <c r="AS497"/>
      <c r="AT497">
        <v>23.406354173</v>
      </c>
      <c r="AU497"/>
    </row>
    <row r="498" spans="1:47" x14ac:dyDescent="0.35">
      <c r="A498" s="84">
        <v>22037</v>
      </c>
      <c r="B498">
        <v>14.769251884000001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27.771989958999999</v>
      </c>
      <c r="L498"/>
      <c r="M498"/>
      <c r="N498"/>
      <c r="O498"/>
      <c r="P498"/>
      <c r="Q498">
        <v>15.662738127000001</v>
      </c>
      <c r="R498">
        <v>35.412513724</v>
      </c>
      <c r="S498">
        <v>22.801916760000001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39.439079147999998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27.287567557999999</v>
      </c>
      <c r="AS498"/>
      <c r="AT498">
        <v>23.379581388999998</v>
      </c>
      <c r="AU498"/>
    </row>
    <row r="499" spans="1:47" x14ac:dyDescent="0.35">
      <c r="A499" s="84">
        <v>22068</v>
      </c>
      <c r="B499">
        <v>14.851015403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27.917011638000002</v>
      </c>
      <c r="L499"/>
      <c r="M499"/>
      <c r="N499"/>
      <c r="O499"/>
      <c r="P499"/>
      <c r="Q499">
        <v>16.015876786</v>
      </c>
      <c r="R499">
        <v>35.942046636000001</v>
      </c>
      <c r="S499">
        <v>22.765704503999999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39.818217357999998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28.197153143000001</v>
      </c>
      <c r="AS499"/>
      <c r="AT499">
        <v>23.085675718000001</v>
      </c>
      <c r="AU499"/>
    </row>
    <row r="500" spans="1:47" x14ac:dyDescent="0.35">
      <c r="A500" s="84">
        <v>22098</v>
      </c>
      <c r="B500">
        <v>14.917723365000001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28.945437876</v>
      </c>
      <c r="L500"/>
      <c r="M500"/>
      <c r="N500"/>
      <c r="O500"/>
      <c r="P500"/>
      <c r="Q500">
        <v>16.098968234000001</v>
      </c>
      <c r="R500">
        <v>36.239908907</v>
      </c>
      <c r="S500">
        <v>23.015400800999998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40.320881022999998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30.925909899000001</v>
      </c>
      <c r="AS500"/>
      <c r="AT500">
        <v>23.005555683000001</v>
      </c>
      <c r="AU500"/>
    </row>
    <row r="501" spans="1:47" x14ac:dyDescent="0.35">
      <c r="A501" s="84">
        <v>22129</v>
      </c>
      <c r="B501">
        <v>15.170497203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28.388477299000002</v>
      </c>
      <c r="L501"/>
      <c r="M501"/>
      <c r="N501"/>
      <c r="O501"/>
      <c r="P501"/>
      <c r="Q501">
        <v>15.413463781000001</v>
      </c>
      <c r="R501">
        <v>36.239908907</v>
      </c>
      <c r="S501">
        <v>22.993753512000001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40.249574248000002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29.106738728</v>
      </c>
      <c r="AS501"/>
      <c r="AT501">
        <v>22.978782898999999</v>
      </c>
      <c r="AU501"/>
    </row>
    <row r="502" spans="1:47" x14ac:dyDescent="0.35">
      <c r="A502" s="84">
        <v>22160</v>
      </c>
      <c r="B502">
        <v>14.996601806999999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28.876248836999999</v>
      </c>
      <c r="L502"/>
      <c r="M502"/>
      <c r="N502"/>
      <c r="O502"/>
      <c r="P502"/>
      <c r="Q502">
        <v>16.057422509999999</v>
      </c>
      <c r="R502">
        <v>37.133495699000001</v>
      </c>
      <c r="S502">
        <v>23.123388812000002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40.230326890999997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28.197153143000001</v>
      </c>
      <c r="AS502"/>
      <c r="AT502">
        <v>22.738323637000001</v>
      </c>
      <c r="AU502"/>
    </row>
    <row r="503" spans="1:47" x14ac:dyDescent="0.35">
      <c r="A503" s="84">
        <v>22190</v>
      </c>
      <c r="B503">
        <v>15.144773276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29.494470062000001</v>
      </c>
      <c r="L503"/>
      <c r="M503"/>
      <c r="N503"/>
      <c r="O503"/>
      <c r="P503"/>
      <c r="Q503">
        <v>16.182059682999999</v>
      </c>
      <c r="R503">
        <v>36.868729242999997</v>
      </c>
      <c r="S503">
        <v>23.226988703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40.085792460999997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29.561531520999999</v>
      </c>
      <c r="AS503"/>
      <c r="AT503">
        <v>22.711650012</v>
      </c>
      <c r="AU503"/>
    </row>
    <row r="504" spans="1:47" x14ac:dyDescent="0.35">
      <c r="A504" s="84">
        <v>22221</v>
      </c>
      <c r="B504">
        <v>15.548761389999999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29.263938414999998</v>
      </c>
      <c r="L504"/>
      <c r="M504"/>
      <c r="N504"/>
      <c r="O504"/>
      <c r="P504"/>
      <c r="Q504">
        <v>16.369015443999999</v>
      </c>
      <c r="R504">
        <v>37.265878927999999</v>
      </c>
      <c r="S504">
        <v>23.204357495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40.175839498000002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29.561531520999999</v>
      </c>
      <c r="AS504"/>
      <c r="AT504">
        <v>22.390971556</v>
      </c>
      <c r="AU504"/>
    </row>
    <row r="505" spans="1:47" x14ac:dyDescent="0.35">
      <c r="A505" s="84">
        <v>22251</v>
      </c>
      <c r="B505">
        <v>15.618437286000001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29.674601425999999</v>
      </c>
      <c r="L505"/>
      <c r="M505"/>
      <c r="N505"/>
      <c r="O505"/>
      <c r="P505"/>
      <c r="Q505">
        <v>16.659835515000001</v>
      </c>
      <c r="R505">
        <v>37.232783122999997</v>
      </c>
      <c r="S505">
        <v>23.112539115000001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39.960157486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29.561531520999999</v>
      </c>
      <c r="AS505"/>
      <c r="AT505">
        <v>21.963499441</v>
      </c>
      <c r="AU505"/>
    </row>
    <row r="506" spans="1:47" x14ac:dyDescent="0.35">
      <c r="A506" s="84">
        <v>22282</v>
      </c>
      <c r="B506">
        <v>15.035452769999999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30.073014861000001</v>
      </c>
      <c r="L506"/>
      <c r="M506"/>
      <c r="N506"/>
      <c r="O506"/>
      <c r="P506"/>
      <c r="Q506">
        <v>16.826018413</v>
      </c>
      <c r="R506">
        <v>37.398262156000001</v>
      </c>
      <c r="S506">
        <v>23.380495582999998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40.837992063999998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30.016324312999998</v>
      </c>
      <c r="AS506"/>
      <c r="AT506">
        <v>21.990173066000001</v>
      </c>
      <c r="AU506"/>
    </row>
    <row r="507" spans="1:47" x14ac:dyDescent="0.35">
      <c r="A507" s="84">
        <v>22313</v>
      </c>
      <c r="B507">
        <v>15.436203123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30.250980411</v>
      </c>
      <c r="L507"/>
      <c r="M507"/>
      <c r="N507"/>
      <c r="O507"/>
      <c r="P507"/>
      <c r="Q507">
        <v>17.054519896999999</v>
      </c>
      <c r="R507">
        <v>37.696124417</v>
      </c>
      <c r="S507">
        <v>23.474028355000002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41.144424471999997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30.471117106000001</v>
      </c>
      <c r="AS507"/>
      <c r="AT507">
        <v>21.963499441</v>
      </c>
      <c r="AU507"/>
    </row>
    <row r="508" spans="1:47" x14ac:dyDescent="0.35">
      <c r="A508" s="84">
        <v>22341</v>
      </c>
      <c r="B508">
        <v>15.599732759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30.541058659000001</v>
      </c>
      <c r="L508"/>
      <c r="M508"/>
      <c r="N508"/>
      <c r="O508"/>
      <c r="P508"/>
      <c r="Q508">
        <v>17.345339969000001</v>
      </c>
      <c r="R508">
        <v>38.027082491999998</v>
      </c>
      <c r="S508">
        <v>23.712839515999999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41.606867272000002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30.925909899000001</v>
      </c>
      <c r="AS508"/>
      <c r="AT508">
        <v>22.097065884999999</v>
      </c>
      <c r="AU508"/>
    </row>
    <row r="509" spans="1:47" x14ac:dyDescent="0.35">
      <c r="A509" s="84">
        <v>22372</v>
      </c>
      <c r="B509">
        <v>15.444687528999999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30.530881372</v>
      </c>
      <c r="L509"/>
      <c r="M509"/>
      <c r="N509"/>
      <c r="O509"/>
      <c r="P509"/>
      <c r="Q509">
        <v>17.07529276</v>
      </c>
      <c r="R509">
        <v>37.762316036000001</v>
      </c>
      <c r="S509">
        <v>23.953573572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41.560768342000003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30.925909899000001</v>
      </c>
      <c r="AS509"/>
      <c r="AT509">
        <v>22.551310784000002</v>
      </c>
      <c r="AU509"/>
    </row>
    <row r="510" spans="1:47" x14ac:dyDescent="0.35">
      <c r="A510" s="84">
        <v>22402</v>
      </c>
      <c r="B510">
        <v>15.340396109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29.884562311</v>
      </c>
      <c r="L510"/>
      <c r="M510"/>
      <c r="N510"/>
      <c r="O510"/>
      <c r="P510"/>
      <c r="Q510">
        <v>17.386885693</v>
      </c>
      <c r="R510">
        <v>37.861603459000001</v>
      </c>
      <c r="S510">
        <v>24.166219386000002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42.033029992000003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30.471117106000001</v>
      </c>
      <c r="AS510"/>
      <c r="AT510">
        <v>22.898662864999999</v>
      </c>
      <c r="AU510"/>
    </row>
    <row r="511" spans="1:47" x14ac:dyDescent="0.35">
      <c r="A511" s="84">
        <v>22433</v>
      </c>
      <c r="B511">
        <v>15.403430944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29.886182158</v>
      </c>
      <c r="L511"/>
      <c r="M511"/>
      <c r="N511"/>
      <c r="O511"/>
      <c r="P511"/>
      <c r="Q511">
        <v>17.594614316000001</v>
      </c>
      <c r="R511">
        <v>38.093274110999999</v>
      </c>
      <c r="S511">
        <v>24.425412091999998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41.234954844999997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30.471117106000001</v>
      </c>
      <c r="AS511"/>
      <c r="AT511">
        <v>23.219341320000002</v>
      </c>
      <c r="AU511"/>
    </row>
    <row r="512" spans="1:47" x14ac:dyDescent="0.35">
      <c r="A512" s="84">
        <v>22463</v>
      </c>
      <c r="B512">
        <v>15.648163148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30.443733932000001</v>
      </c>
      <c r="L512"/>
      <c r="M512"/>
      <c r="N512"/>
      <c r="O512"/>
      <c r="P512"/>
      <c r="Q512">
        <v>18.030844423000001</v>
      </c>
      <c r="R512">
        <v>38.5235196</v>
      </c>
      <c r="S512">
        <v>24.789710535000001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41.865237704000002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31.835495483999999</v>
      </c>
      <c r="AS512"/>
      <c r="AT512">
        <v>23.486474208000001</v>
      </c>
      <c r="AU512"/>
    </row>
    <row r="513" spans="1:47" x14ac:dyDescent="0.35">
      <c r="A513" s="84">
        <v>22494</v>
      </c>
      <c r="B513">
        <v>15.309599765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30.213573825000001</v>
      </c>
      <c r="L513"/>
      <c r="M513"/>
      <c r="N513"/>
      <c r="O513"/>
      <c r="P513"/>
      <c r="Q513">
        <v>17.802342937999999</v>
      </c>
      <c r="R513">
        <v>38.5235196</v>
      </c>
      <c r="S513">
        <v>24.936300124999999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42.244671595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31.380702691</v>
      </c>
      <c r="AS513"/>
      <c r="AT513">
        <v>23.700259845000001</v>
      </c>
      <c r="AU513"/>
    </row>
    <row r="514" spans="1:47" x14ac:dyDescent="0.35">
      <c r="A514" s="84">
        <v>22525</v>
      </c>
      <c r="B514">
        <v>15.703122674999999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30.462984496000001</v>
      </c>
      <c r="L514"/>
      <c r="M514"/>
      <c r="N514"/>
      <c r="O514"/>
      <c r="P514"/>
      <c r="Q514">
        <v>17.594614316000001</v>
      </c>
      <c r="R514">
        <v>38.655902828000002</v>
      </c>
      <c r="S514">
        <v>24.979525492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40.882481986000002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30.925909899000001</v>
      </c>
      <c r="AS514"/>
      <c r="AT514">
        <v>23.673586219000001</v>
      </c>
      <c r="AU514"/>
    </row>
    <row r="515" spans="1:47" x14ac:dyDescent="0.35">
      <c r="A515" s="84">
        <v>22555</v>
      </c>
      <c r="B515">
        <v>15.627780547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30.228254862</v>
      </c>
      <c r="L515"/>
      <c r="M515"/>
      <c r="N515"/>
      <c r="O515"/>
      <c r="P515"/>
      <c r="Q515">
        <v>17.719251489000001</v>
      </c>
      <c r="R515">
        <v>38.5235196</v>
      </c>
      <c r="S515">
        <v>25.306218743999999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40.832809994999998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31.835495483999999</v>
      </c>
      <c r="AS515"/>
      <c r="AT515">
        <v>24.127731959999998</v>
      </c>
      <c r="AU515"/>
    </row>
    <row r="516" spans="1:47" x14ac:dyDescent="0.35">
      <c r="A516" s="84">
        <v>22586</v>
      </c>
      <c r="B516">
        <v>15.541588425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30.316298985</v>
      </c>
      <c r="L516"/>
      <c r="M516"/>
      <c r="N516"/>
      <c r="O516"/>
      <c r="P516"/>
      <c r="Q516">
        <v>18.155481596000001</v>
      </c>
      <c r="R516">
        <v>38.722094447000003</v>
      </c>
      <c r="S516">
        <v>25.588447896000002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40.474922192000001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31.835495483999999</v>
      </c>
      <c r="AS516"/>
      <c r="AT516">
        <v>24.501856825000001</v>
      </c>
      <c r="AU516"/>
    </row>
    <row r="517" spans="1:47" x14ac:dyDescent="0.35">
      <c r="A517" s="84">
        <v>22616</v>
      </c>
      <c r="B517">
        <v>15.907125185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30.993616691</v>
      </c>
      <c r="L517"/>
      <c r="M517"/>
      <c r="N517"/>
      <c r="O517"/>
      <c r="P517"/>
      <c r="Q517">
        <v>18.134708734</v>
      </c>
      <c r="R517">
        <v>39.847351891000002</v>
      </c>
      <c r="S517">
        <v>25.928909364999999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39.431953927000002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31.380702691</v>
      </c>
      <c r="AS517"/>
      <c r="AT517">
        <v>24.715543303</v>
      </c>
      <c r="AU517"/>
    </row>
    <row r="518" spans="1:47" x14ac:dyDescent="0.35">
      <c r="A518" s="84">
        <v>22647</v>
      </c>
      <c r="B518">
        <v>15.659659941999999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32.345383005000002</v>
      </c>
      <c r="L518"/>
      <c r="M518"/>
      <c r="N518"/>
      <c r="O518"/>
      <c r="P518"/>
      <c r="Q518">
        <v>18.487847391999999</v>
      </c>
      <c r="R518">
        <v>39.516393815999997</v>
      </c>
      <c r="S518">
        <v>26.106046818999999</v>
      </c>
      <c r="T518"/>
      <c r="U518"/>
      <c r="V518">
        <v>27.181244653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39.003811874999997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31.380702691</v>
      </c>
      <c r="AS518"/>
      <c r="AT518">
        <v>24.501856825000001</v>
      </c>
      <c r="AU518"/>
    </row>
    <row r="519" spans="1:47" x14ac:dyDescent="0.35">
      <c r="A519" s="84">
        <v>22678</v>
      </c>
      <c r="B519">
        <v>15.987489286000001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32.283655174000003</v>
      </c>
      <c r="L519"/>
      <c r="M519"/>
      <c r="N519"/>
      <c r="O519"/>
      <c r="P519"/>
      <c r="Q519">
        <v>18.425528804999999</v>
      </c>
      <c r="R519">
        <v>39.847351891000002</v>
      </c>
      <c r="S519">
        <v>26.319201483000001</v>
      </c>
      <c r="T519"/>
      <c r="U519"/>
      <c r="V519">
        <v>26.981095413999999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39.989042775000001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32.290288275999998</v>
      </c>
      <c r="AS519"/>
      <c r="AT519">
        <v>24.902655315000001</v>
      </c>
      <c r="AU519"/>
    </row>
    <row r="520" spans="1:47" x14ac:dyDescent="0.35">
      <c r="A520" s="84">
        <v>22706</v>
      </c>
      <c r="B520">
        <v>15.850431721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32.283655174000003</v>
      </c>
      <c r="L520"/>
      <c r="M520"/>
      <c r="N520"/>
      <c r="O520"/>
      <c r="P520"/>
      <c r="Q520">
        <v>18.217800183000001</v>
      </c>
      <c r="R520">
        <v>40.145214152999998</v>
      </c>
      <c r="S520">
        <v>26.466623970000001</v>
      </c>
      <c r="T520"/>
      <c r="U520"/>
      <c r="V520">
        <v>26.823934706999999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39.107810571000002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32.290288275999998</v>
      </c>
      <c r="AS520"/>
      <c r="AT520">
        <v>25.036221759</v>
      </c>
      <c r="AU520"/>
    </row>
    <row r="521" spans="1:47" x14ac:dyDescent="0.35">
      <c r="A521" s="84">
        <v>22737</v>
      </c>
      <c r="B521">
        <v>16.129205973000001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31.789832532999998</v>
      </c>
      <c r="L521"/>
      <c r="M521"/>
      <c r="N521"/>
      <c r="O521"/>
      <c r="P521"/>
      <c r="Q521">
        <v>19.027941810000002</v>
      </c>
      <c r="R521">
        <v>39.979735120000001</v>
      </c>
      <c r="S521">
        <v>26.362460569</v>
      </c>
      <c r="T521"/>
      <c r="U521"/>
      <c r="V521">
        <v>27.253183821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39.240387157999997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32.290288275999998</v>
      </c>
      <c r="AS521"/>
      <c r="AT521">
        <v>25.089668167999999</v>
      </c>
      <c r="AU521"/>
    </row>
    <row r="522" spans="1:47" x14ac:dyDescent="0.35">
      <c r="A522" s="84">
        <v>22767</v>
      </c>
      <c r="B522">
        <v>15.409810475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32.777477816000001</v>
      </c>
      <c r="L522"/>
      <c r="M522"/>
      <c r="N522"/>
      <c r="O522"/>
      <c r="P522"/>
      <c r="Q522">
        <v>18.716348876000001</v>
      </c>
      <c r="R522">
        <v>40.277597381</v>
      </c>
      <c r="S522">
        <v>26.618245344999998</v>
      </c>
      <c r="T522"/>
      <c r="U522"/>
      <c r="V522">
        <v>27.158221938000001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37.765524581000001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32.290288275999998</v>
      </c>
      <c r="AS522"/>
      <c r="AT522">
        <v>25.062895384000001</v>
      </c>
      <c r="AU522"/>
    </row>
    <row r="523" spans="1:47" x14ac:dyDescent="0.35">
      <c r="A523" s="84">
        <v>22798</v>
      </c>
      <c r="B523">
        <v>15.91531166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32.777477816000001</v>
      </c>
      <c r="L523"/>
      <c r="M523"/>
      <c r="N523"/>
      <c r="O523"/>
      <c r="P523"/>
      <c r="Q523">
        <v>18.591711703000001</v>
      </c>
      <c r="R523">
        <v>40.012830923999999</v>
      </c>
      <c r="S523">
        <v>26.459483212999999</v>
      </c>
      <c r="T523"/>
      <c r="U523"/>
      <c r="V523">
        <v>27.902418567000002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38.970546935000002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32.745081069000001</v>
      </c>
      <c r="AS523"/>
      <c r="AT523">
        <v>25.009548132999999</v>
      </c>
      <c r="AU523"/>
    </row>
    <row r="524" spans="1:47" x14ac:dyDescent="0.35">
      <c r="A524" s="84">
        <v>22828</v>
      </c>
      <c r="B524">
        <v>15.929162711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32.839205646000003</v>
      </c>
      <c r="L524"/>
      <c r="M524"/>
      <c r="N524"/>
      <c r="O524"/>
      <c r="P524"/>
      <c r="Q524">
        <v>18.404755943000001</v>
      </c>
      <c r="R524">
        <v>40.641651261</v>
      </c>
      <c r="S524">
        <v>26.603394303000002</v>
      </c>
      <c r="T524"/>
      <c r="U524"/>
      <c r="V524">
        <v>27.209781997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38.648798026000001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33.654666654000003</v>
      </c>
      <c r="AS524"/>
      <c r="AT524">
        <v>25.250007396000001</v>
      </c>
      <c r="AU524"/>
    </row>
    <row r="525" spans="1:47" x14ac:dyDescent="0.35">
      <c r="A525" s="84">
        <v>22859</v>
      </c>
      <c r="B525">
        <v>15.997283252000001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34.258945740000001</v>
      </c>
      <c r="L525"/>
      <c r="M525"/>
      <c r="N525"/>
      <c r="O525"/>
      <c r="P525"/>
      <c r="Q525">
        <v>18.591711703000001</v>
      </c>
      <c r="R525">
        <v>40.641651261</v>
      </c>
      <c r="S525">
        <v>26.891188045</v>
      </c>
      <c r="T525"/>
      <c r="U525"/>
      <c r="V525">
        <v>27.04401103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38.664665135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33.654666654000003</v>
      </c>
      <c r="AS525"/>
      <c r="AT525">
        <v>25.276681021000002</v>
      </c>
      <c r="AU525"/>
    </row>
    <row r="526" spans="1:47" x14ac:dyDescent="0.35">
      <c r="A526" s="84">
        <v>22890</v>
      </c>
      <c r="B526">
        <v>16.246026205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33.456483947999999</v>
      </c>
      <c r="L526"/>
      <c r="M526"/>
      <c r="N526"/>
      <c r="O526"/>
      <c r="P526"/>
      <c r="Q526">
        <v>19.069487535</v>
      </c>
      <c r="R526">
        <v>40.939513531000003</v>
      </c>
      <c r="S526">
        <v>26.786774521000002</v>
      </c>
      <c r="T526"/>
      <c r="U526"/>
      <c r="V526">
        <v>27.635953580999999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40.425532820999997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33.654666654000003</v>
      </c>
      <c r="AS526"/>
      <c r="AT526">
        <v>25.437020249</v>
      </c>
      <c r="AU526"/>
    </row>
    <row r="527" spans="1:47" x14ac:dyDescent="0.35">
      <c r="A527" s="84">
        <v>22920</v>
      </c>
      <c r="B527">
        <v>16.031590822999998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32.900933475999999</v>
      </c>
      <c r="L527"/>
      <c r="M527"/>
      <c r="N527"/>
      <c r="O527"/>
      <c r="P527"/>
      <c r="Q527">
        <v>18.757894601</v>
      </c>
      <c r="R527">
        <v>41.071896758999998</v>
      </c>
      <c r="S527">
        <v>26.726773931</v>
      </c>
      <c r="T527"/>
      <c r="U527"/>
      <c r="V527">
        <v>27.907903480000002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39.467857101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33.654666654000003</v>
      </c>
      <c r="AS527"/>
      <c r="AT527">
        <v>25.463793032000002</v>
      </c>
      <c r="AU527"/>
    </row>
    <row r="528" spans="1:47" x14ac:dyDescent="0.35">
      <c r="A528" s="84">
        <v>22951</v>
      </c>
      <c r="B528">
        <v>16.011700430000001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33.579939607999997</v>
      </c>
      <c r="L528"/>
      <c r="M528"/>
      <c r="N528"/>
      <c r="O528"/>
      <c r="P528"/>
      <c r="Q528">
        <v>19.007168948</v>
      </c>
      <c r="R528">
        <v>41.270471596999997</v>
      </c>
      <c r="S528">
        <v>26.952202542999999</v>
      </c>
      <c r="T528"/>
      <c r="U528"/>
      <c r="V528">
        <v>27.944552583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41.377751156999999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34.109459446999999</v>
      </c>
      <c r="AS528"/>
      <c r="AT528">
        <v>25.570586692999999</v>
      </c>
      <c r="AU528"/>
    </row>
    <row r="529" spans="1:47" x14ac:dyDescent="0.35">
      <c r="A529" s="84">
        <v>22981</v>
      </c>
      <c r="B529">
        <v>15.916612437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32.715749985999999</v>
      </c>
      <c r="L529"/>
      <c r="M529"/>
      <c r="N529"/>
      <c r="O529"/>
      <c r="P529"/>
      <c r="Q529">
        <v>19.297989018999999</v>
      </c>
      <c r="R529">
        <v>40.906417716999997</v>
      </c>
      <c r="S529">
        <v>26.838652889999999</v>
      </c>
      <c r="T529"/>
      <c r="U529"/>
      <c r="V529">
        <v>27.742039698999999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39.228332983999998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34.564252240000002</v>
      </c>
      <c r="AS529"/>
      <c r="AT529">
        <v>25.570586692999999</v>
      </c>
      <c r="AU529"/>
    </row>
    <row r="530" spans="1:47" x14ac:dyDescent="0.35">
      <c r="A530" s="84">
        <v>23012</v>
      </c>
      <c r="B530">
        <v>16.030936428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32.839205646000003</v>
      </c>
      <c r="L530"/>
      <c r="M530"/>
      <c r="N530"/>
      <c r="O530"/>
      <c r="P530"/>
      <c r="Q530">
        <v>19.111033258999999</v>
      </c>
      <c r="R530">
        <v>41.007083473999998</v>
      </c>
      <c r="S530">
        <v>27.046960553000002</v>
      </c>
      <c r="T530"/>
      <c r="U530"/>
      <c r="V530">
        <v>28.05825664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38.844339433999998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33.199873861999997</v>
      </c>
      <c r="AS530"/>
      <c r="AT530">
        <v>25.757599546000002</v>
      </c>
      <c r="AU530"/>
    </row>
    <row r="531" spans="1:47" x14ac:dyDescent="0.35">
      <c r="A531" s="84">
        <v>23043</v>
      </c>
      <c r="B531">
        <v>15.920894782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32.468838665</v>
      </c>
      <c r="L531"/>
      <c r="M531"/>
      <c r="N531"/>
      <c r="O531"/>
      <c r="P531"/>
      <c r="Q531">
        <v>19.007168948</v>
      </c>
      <c r="R531">
        <v>40.397765743000001</v>
      </c>
      <c r="S531">
        <v>27.213199654</v>
      </c>
      <c r="T531"/>
      <c r="U531"/>
      <c r="V531">
        <v>29.1911804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38.358984923999998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33.654666654000003</v>
      </c>
      <c r="AS531"/>
      <c r="AT531">
        <v>26.051604376</v>
      </c>
      <c r="AU531"/>
    </row>
    <row r="532" spans="1:47" x14ac:dyDescent="0.35">
      <c r="A532" s="84">
        <v>23071</v>
      </c>
      <c r="B532">
        <v>16.298629730999998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33.271300457000002</v>
      </c>
      <c r="L532"/>
      <c r="M532"/>
      <c r="N532"/>
      <c r="O532"/>
      <c r="P532"/>
      <c r="Q532">
        <v>18.113935871999999</v>
      </c>
      <c r="R532">
        <v>36.315336928000001</v>
      </c>
      <c r="S532">
        <v>27.309644991999999</v>
      </c>
      <c r="T532"/>
      <c r="U532"/>
      <c r="V532">
        <v>29.210860328999999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38.381619798000003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33.199873861999997</v>
      </c>
      <c r="AS532"/>
      <c r="AT532">
        <v>26.211943603000002</v>
      </c>
      <c r="AU532"/>
    </row>
    <row r="533" spans="1:47" x14ac:dyDescent="0.35">
      <c r="A533" s="84">
        <v>23102</v>
      </c>
      <c r="B533">
        <v>16.354253848999999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33.579939607999997</v>
      </c>
      <c r="L533"/>
      <c r="M533"/>
      <c r="N533"/>
      <c r="O533"/>
      <c r="P533"/>
      <c r="Q533">
        <v>19.235670431999999</v>
      </c>
      <c r="R533">
        <v>41.372674113999999</v>
      </c>
      <c r="S533">
        <v>27.959521394999999</v>
      </c>
      <c r="T533"/>
      <c r="U533"/>
      <c r="V533">
        <v>28.824471438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39.000660510000003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34.109459446999999</v>
      </c>
      <c r="AS533"/>
      <c r="AT533">
        <v>26.452402866</v>
      </c>
      <c r="AU533"/>
    </row>
    <row r="534" spans="1:47" x14ac:dyDescent="0.35">
      <c r="A534" s="84">
        <v>23132</v>
      </c>
      <c r="B534">
        <v>16.518637424000001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33.826850929000003</v>
      </c>
      <c r="L534"/>
      <c r="M534"/>
      <c r="N534"/>
      <c r="O534"/>
      <c r="P534"/>
      <c r="Q534">
        <v>19.484944778999999</v>
      </c>
      <c r="R534">
        <v>43.078763766000002</v>
      </c>
      <c r="S534">
        <v>28.311213242000001</v>
      </c>
      <c r="T534"/>
      <c r="U534"/>
      <c r="V534">
        <v>29.173715219000002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39.496539611000003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34.564252240000002</v>
      </c>
      <c r="AS534"/>
      <c r="AT534">
        <v>26.772982163000002</v>
      </c>
      <c r="AU534"/>
    </row>
    <row r="535" spans="1:47" x14ac:dyDescent="0.35">
      <c r="A535" s="84">
        <v>23163</v>
      </c>
      <c r="B535">
        <v>16.964388993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33.518211778000001</v>
      </c>
      <c r="L535"/>
      <c r="M535"/>
      <c r="N535"/>
      <c r="O535"/>
      <c r="P535"/>
      <c r="Q535">
        <v>20.315859269000001</v>
      </c>
      <c r="R535">
        <v>43.078763766000002</v>
      </c>
      <c r="S535">
        <v>28.309609076000001</v>
      </c>
      <c r="T535"/>
      <c r="U535"/>
      <c r="V535">
        <v>29.143216654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40.101433737999997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35.473837824999997</v>
      </c>
      <c r="AS535"/>
      <c r="AT535">
        <v>26.853201356</v>
      </c>
      <c r="AU535"/>
    </row>
    <row r="536" spans="1:47" x14ac:dyDescent="0.35">
      <c r="A536" s="84">
        <v>23193</v>
      </c>
      <c r="B536">
        <v>16.43262026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34.073762248999998</v>
      </c>
      <c r="L536"/>
      <c r="M536"/>
      <c r="N536"/>
      <c r="O536"/>
      <c r="P536"/>
      <c r="Q536">
        <v>19.381080468</v>
      </c>
      <c r="R536">
        <v>44.236467466999997</v>
      </c>
      <c r="S536">
        <v>28.552122928999999</v>
      </c>
      <c r="T536"/>
      <c r="U536"/>
      <c r="V536">
        <v>29.289098744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40.634090815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35.019045032000001</v>
      </c>
      <c r="AS536"/>
      <c r="AT536">
        <v>26.746308537000001</v>
      </c>
      <c r="AU536"/>
    </row>
    <row r="537" spans="1:47" x14ac:dyDescent="0.35">
      <c r="A537" s="84">
        <v>23224</v>
      </c>
      <c r="B537">
        <v>16.962328299999999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35.308318851999999</v>
      </c>
      <c r="L537"/>
      <c r="M537"/>
      <c r="N537"/>
      <c r="O537"/>
      <c r="P537"/>
      <c r="Q537">
        <v>19.796537712999999</v>
      </c>
      <c r="R537">
        <v>44.236467466999997</v>
      </c>
      <c r="S537">
        <v>28.936755644000002</v>
      </c>
      <c r="T537"/>
      <c r="U537"/>
      <c r="V537">
        <v>31.417600209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40.461270337999999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35.928630617000003</v>
      </c>
      <c r="AS537"/>
      <c r="AT537">
        <v>26.799754946</v>
      </c>
      <c r="AU537"/>
    </row>
    <row r="538" spans="1:47" x14ac:dyDescent="0.35">
      <c r="A538" s="84">
        <v>23255</v>
      </c>
      <c r="B538">
        <v>16.970448680000001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34.320673569999997</v>
      </c>
      <c r="L538"/>
      <c r="M538"/>
      <c r="N538"/>
      <c r="O538"/>
      <c r="P538"/>
      <c r="Q538">
        <v>19.983493472999999</v>
      </c>
      <c r="R538">
        <v>43.749013277000003</v>
      </c>
      <c r="S538">
        <v>28.990920864</v>
      </c>
      <c r="T538"/>
      <c r="U538"/>
      <c r="V538">
        <v>32.336697827999998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40.602262078000003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35.928630617000003</v>
      </c>
      <c r="AS538"/>
      <c r="AT538">
        <v>27.066887833999999</v>
      </c>
      <c r="AU538"/>
    </row>
    <row r="539" spans="1:47" x14ac:dyDescent="0.35">
      <c r="A539" s="84">
        <v>23285</v>
      </c>
      <c r="B539">
        <v>16.996399629999999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34.876224041</v>
      </c>
      <c r="L539"/>
      <c r="M539"/>
      <c r="N539"/>
      <c r="O539"/>
      <c r="P539"/>
      <c r="Q539">
        <v>20.419723579999999</v>
      </c>
      <c r="R539">
        <v>43.992740367000003</v>
      </c>
      <c r="S539">
        <v>29.346126437999999</v>
      </c>
      <c r="T539"/>
      <c r="U539"/>
      <c r="V539">
        <v>31.569495497999998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39.253270692999997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35.928630617000003</v>
      </c>
      <c r="AS539"/>
      <c r="AT539">
        <v>27.253999845999999</v>
      </c>
      <c r="AU539"/>
    </row>
    <row r="540" spans="1:47" x14ac:dyDescent="0.35">
      <c r="A540" s="84">
        <v>23316</v>
      </c>
      <c r="B540">
        <v>17.546376411000001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35.123135361999999</v>
      </c>
      <c r="L540"/>
      <c r="M540"/>
      <c r="N540"/>
      <c r="O540"/>
      <c r="P540"/>
      <c r="Q540">
        <v>20.108130645999999</v>
      </c>
      <c r="R540">
        <v>43.992740367000003</v>
      </c>
      <c r="S540">
        <v>29.551609809999999</v>
      </c>
      <c r="T540"/>
      <c r="U540"/>
      <c r="V540">
        <v>31.646002725999999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40.337234471999999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36.383423409999999</v>
      </c>
      <c r="AS540"/>
      <c r="AT540">
        <v>27.387566288999999</v>
      </c>
      <c r="AU540"/>
    </row>
    <row r="541" spans="1:47" x14ac:dyDescent="0.35">
      <c r="A541" s="84">
        <v>23346</v>
      </c>
      <c r="B541">
        <v>16.787598187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34.073762248999998</v>
      </c>
      <c r="L541"/>
      <c r="M541"/>
      <c r="N541"/>
      <c r="O541"/>
      <c r="P541"/>
      <c r="Q541">
        <v>20.378177856000001</v>
      </c>
      <c r="R541">
        <v>44.602058106999998</v>
      </c>
      <c r="S541">
        <v>29.426821936</v>
      </c>
      <c r="T541"/>
      <c r="U541"/>
      <c r="V541">
        <v>32.129274717999998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41.761142698999997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36.383423409999999</v>
      </c>
      <c r="AS541"/>
      <c r="AT541">
        <v>27.334119879999999</v>
      </c>
      <c r="AU541"/>
    </row>
    <row r="542" spans="1:47" x14ac:dyDescent="0.35">
      <c r="A542" s="84">
        <v>23377</v>
      </c>
      <c r="B542">
        <v>17.579947392000001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35.678685833000003</v>
      </c>
      <c r="L542"/>
      <c r="M542"/>
      <c r="N542"/>
      <c r="O542"/>
      <c r="P542"/>
      <c r="Q542">
        <v>19.952419411000001</v>
      </c>
      <c r="R542">
        <v>45.516034699000002</v>
      </c>
      <c r="S542">
        <v>29.954511704000002</v>
      </c>
      <c r="T542"/>
      <c r="U542"/>
      <c r="V542">
        <v>31.953457643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41.107863493000004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37.293008995000001</v>
      </c>
      <c r="AS542"/>
      <c r="AT542">
        <v>27.574579143000001</v>
      </c>
      <c r="AU542"/>
    </row>
    <row r="543" spans="1:47" x14ac:dyDescent="0.35">
      <c r="A543" s="84">
        <v>23408</v>
      </c>
      <c r="B543">
        <v>17.858591917999998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36.542875455999997</v>
      </c>
      <c r="L543"/>
      <c r="M543"/>
      <c r="N543"/>
      <c r="O543"/>
      <c r="P543"/>
      <c r="Q543">
        <v>20.004582598999999</v>
      </c>
      <c r="R543">
        <v>45.272307607999998</v>
      </c>
      <c r="S543">
        <v>30.237518232999999</v>
      </c>
      <c r="T543"/>
      <c r="U543"/>
      <c r="V543">
        <v>31.356370500000001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41.899199565000004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37.293008995000001</v>
      </c>
      <c r="AS543"/>
      <c r="AT543">
        <v>27.761591996</v>
      </c>
      <c r="AU543"/>
    </row>
    <row r="544" spans="1:47" x14ac:dyDescent="0.35">
      <c r="A544" s="84">
        <v>23437</v>
      </c>
      <c r="B544">
        <v>17.631606629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35.925597154000002</v>
      </c>
      <c r="L544"/>
      <c r="M544"/>
      <c r="N544"/>
      <c r="O544"/>
      <c r="P544"/>
      <c r="Q544">
        <v>20.539255275999999</v>
      </c>
      <c r="R544">
        <v>45.333239378999998</v>
      </c>
      <c r="S544">
        <v>30.126606292000002</v>
      </c>
      <c r="T544"/>
      <c r="U544"/>
      <c r="V544">
        <v>31.902790623000001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43.706089706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37.293008995000001</v>
      </c>
      <c r="AS544"/>
      <c r="AT544">
        <v>27.761591996</v>
      </c>
      <c r="AU544"/>
    </row>
    <row r="545" spans="1:47" x14ac:dyDescent="0.35">
      <c r="A545" s="84">
        <v>23468</v>
      </c>
      <c r="B545">
        <v>17.472860369999999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35.987324983999997</v>
      </c>
      <c r="L545"/>
      <c r="M545"/>
      <c r="N545"/>
      <c r="O545"/>
      <c r="P545"/>
      <c r="Q545">
        <v>20.275179136999999</v>
      </c>
      <c r="R545">
        <v>45.759761799000003</v>
      </c>
      <c r="S545">
        <v>30.445166046000001</v>
      </c>
      <c r="T545"/>
      <c r="U545"/>
      <c r="V545">
        <v>33.347117449000002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43.523773202000001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36.838216203000002</v>
      </c>
      <c r="AS545"/>
      <c r="AT545">
        <v>28.215836894999999</v>
      </c>
      <c r="AU545"/>
    </row>
    <row r="546" spans="1:47" x14ac:dyDescent="0.35">
      <c r="A546" s="84">
        <v>23498</v>
      </c>
      <c r="B546">
        <v>18.541962988000002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35.925597154000002</v>
      </c>
      <c r="L546"/>
      <c r="M546"/>
      <c r="N546"/>
      <c r="O546"/>
      <c r="P546"/>
      <c r="Q546">
        <v>20.627280656</v>
      </c>
      <c r="R546">
        <v>45.637898249000003</v>
      </c>
      <c r="S546">
        <v>30.564190997000001</v>
      </c>
      <c r="T546"/>
      <c r="U546"/>
      <c r="V546">
        <v>31.498027791999998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43.791894583999998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37.747801787999997</v>
      </c>
      <c r="AS546"/>
      <c r="AT546">
        <v>28.376176123</v>
      </c>
      <c r="AU546"/>
    </row>
    <row r="547" spans="1:47" x14ac:dyDescent="0.35">
      <c r="A547" s="84">
        <v>23529</v>
      </c>
      <c r="B547">
        <v>17.667365330999999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36.542875455999997</v>
      </c>
      <c r="L547"/>
      <c r="M547"/>
      <c r="N547"/>
      <c r="O547"/>
      <c r="P547"/>
      <c r="Q547">
        <v>20.617500058000001</v>
      </c>
      <c r="R547">
        <v>45.211375838000002</v>
      </c>
      <c r="S547">
        <v>30.746461181000001</v>
      </c>
      <c r="T547"/>
      <c r="U547"/>
      <c r="V547">
        <v>32.140971616000002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43.719667252999997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37.747801787999997</v>
      </c>
      <c r="AS547"/>
      <c r="AT547">
        <v>28.456296157000001</v>
      </c>
      <c r="AU547"/>
    </row>
    <row r="548" spans="1:47" x14ac:dyDescent="0.35">
      <c r="A548" s="84">
        <v>23559</v>
      </c>
      <c r="B548">
        <v>18.085609881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37.283609417999998</v>
      </c>
      <c r="L548"/>
      <c r="M548"/>
      <c r="N548"/>
      <c r="O548"/>
      <c r="P548"/>
      <c r="Q548">
        <v>21.090228949</v>
      </c>
      <c r="R548">
        <v>44.419262787000001</v>
      </c>
      <c r="S548">
        <v>30.942290989</v>
      </c>
      <c r="T548"/>
      <c r="U548"/>
      <c r="V548">
        <v>33.836781199000001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43.585645337000003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37.293008995000001</v>
      </c>
      <c r="AS548"/>
      <c r="AT548">
        <v>28.643408169000001</v>
      </c>
      <c r="AU548"/>
    </row>
    <row r="549" spans="1:47" x14ac:dyDescent="0.35">
      <c r="A549" s="84">
        <v>23590</v>
      </c>
      <c r="B549">
        <v>18.062965772999998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36.974970267000003</v>
      </c>
      <c r="L549"/>
      <c r="M549"/>
      <c r="N549"/>
      <c r="O549"/>
      <c r="P549"/>
      <c r="Q549">
        <v>21.165213531999999</v>
      </c>
      <c r="R549">
        <v>44.419262787000001</v>
      </c>
      <c r="S549">
        <v>30.854935223999998</v>
      </c>
      <c r="T549"/>
      <c r="U549"/>
      <c r="V549">
        <v>35.394556618999999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44.845496435000001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39.112180166000002</v>
      </c>
      <c r="AS549"/>
      <c r="AT549">
        <v>28.830421021999999</v>
      </c>
      <c r="AU549"/>
    </row>
    <row r="550" spans="1:47" x14ac:dyDescent="0.35">
      <c r="A550" s="84">
        <v>23621</v>
      </c>
      <c r="B550">
        <v>17.905050148000001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37.036698096999999</v>
      </c>
      <c r="L550"/>
      <c r="M550"/>
      <c r="N550"/>
      <c r="O550"/>
      <c r="P550"/>
      <c r="Q550">
        <v>21.204335922999999</v>
      </c>
      <c r="R550">
        <v>45.333239378999998</v>
      </c>
      <c r="S550">
        <v>31.290429466999999</v>
      </c>
      <c r="T550"/>
      <c r="U550"/>
      <c r="V550">
        <v>34.073452578000001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43.733711898000003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38.657387372999999</v>
      </c>
      <c r="AS550"/>
      <c r="AT550">
        <v>28.937313840000002</v>
      </c>
      <c r="AU550"/>
    </row>
    <row r="551" spans="1:47" x14ac:dyDescent="0.35">
      <c r="A551" s="84">
        <v>23651</v>
      </c>
      <c r="B551">
        <v>18.258212079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37.530520738</v>
      </c>
      <c r="L551"/>
      <c r="M551"/>
      <c r="N551"/>
      <c r="O551"/>
      <c r="P551"/>
      <c r="Q551">
        <v>21.484713059000001</v>
      </c>
      <c r="R551">
        <v>45.394171157999999</v>
      </c>
      <c r="S551">
        <v>31.137656557</v>
      </c>
      <c r="T551"/>
      <c r="U551"/>
      <c r="V551">
        <v>34.367355129000003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44.528989858000003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39.112180166000002</v>
      </c>
      <c r="AS551"/>
      <c r="AT551">
        <v>28.536515349999998</v>
      </c>
      <c r="AU551"/>
    </row>
    <row r="552" spans="1:47" x14ac:dyDescent="0.35">
      <c r="A552" s="84">
        <v>23682</v>
      </c>
      <c r="B552">
        <v>18.193636393999999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37.468792907999998</v>
      </c>
      <c r="L552"/>
      <c r="M552"/>
      <c r="N552"/>
      <c r="O552"/>
      <c r="P552"/>
      <c r="Q552">
        <v>21.458631465</v>
      </c>
      <c r="R552">
        <v>45.333239378999998</v>
      </c>
      <c r="S552">
        <v>31.523677385999999</v>
      </c>
      <c r="T552"/>
      <c r="U552"/>
      <c r="V552">
        <v>34.830117426999998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43.555245984000003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39.566972958000001</v>
      </c>
      <c r="AS552"/>
      <c r="AT552">
        <v>29.418232365000001</v>
      </c>
      <c r="AU552"/>
    </row>
    <row r="553" spans="1:47" x14ac:dyDescent="0.35">
      <c r="A553" s="84">
        <v>23712</v>
      </c>
      <c r="B553">
        <v>18.153468703000001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37.900887719000004</v>
      </c>
      <c r="L553"/>
      <c r="M553"/>
      <c r="N553"/>
      <c r="O553"/>
      <c r="P553"/>
      <c r="Q553">
        <v>21.478192660000001</v>
      </c>
      <c r="R553">
        <v>44.480194556999997</v>
      </c>
      <c r="S553">
        <v>31.882582659000001</v>
      </c>
      <c r="T553"/>
      <c r="U553"/>
      <c r="V553">
        <v>35.411706367000001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44.28435116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40.021765750999997</v>
      </c>
      <c r="AS553"/>
      <c r="AT553">
        <v>29.765584445999998</v>
      </c>
      <c r="AU553"/>
    </row>
    <row r="554" spans="1:47" x14ac:dyDescent="0.35">
      <c r="A554" s="84">
        <v>23743</v>
      </c>
      <c r="B554">
        <v>19.098607384000001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38.765077341000001</v>
      </c>
      <c r="L554"/>
      <c r="M554"/>
      <c r="N554">
        <v>29.650574751000001</v>
      </c>
      <c r="O554"/>
      <c r="P554"/>
      <c r="Q554">
        <v>21.742268799000001</v>
      </c>
      <c r="R554">
        <v>44.541126327999997</v>
      </c>
      <c r="S554">
        <v>32.109946692999998</v>
      </c>
      <c r="T554"/>
      <c r="U554"/>
      <c r="V554">
        <v>35.671134479999999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44.931526011000003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41.386144129000002</v>
      </c>
      <c r="AS554"/>
      <c r="AT554">
        <v>30.086262901000001</v>
      </c>
      <c r="AU554"/>
    </row>
    <row r="555" spans="1:47" x14ac:dyDescent="0.35">
      <c r="A555" s="84">
        <v>23774</v>
      </c>
      <c r="B555">
        <v>18.444016299000001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38.456438190999997</v>
      </c>
      <c r="L555"/>
      <c r="M555"/>
      <c r="N555">
        <v>30.613139694000001</v>
      </c>
      <c r="O555"/>
      <c r="P555"/>
      <c r="Q555">
        <v>21.941140954000002</v>
      </c>
      <c r="R555">
        <v>44.967648748000002</v>
      </c>
      <c r="S555">
        <v>32.153806479000004</v>
      </c>
      <c r="T555"/>
      <c r="U555"/>
      <c r="V555">
        <v>35.473324298999998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45.798992460999997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40.931351335999999</v>
      </c>
      <c r="AS555"/>
      <c r="AT555">
        <v>30.273275754</v>
      </c>
      <c r="AU555"/>
    </row>
    <row r="556" spans="1:47" x14ac:dyDescent="0.35">
      <c r="A556" s="84">
        <v>23802</v>
      </c>
      <c r="B556">
        <v>18.209554209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38.394710359999998</v>
      </c>
      <c r="L556"/>
      <c r="M556"/>
      <c r="N556">
        <v>31.177443204999999</v>
      </c>
      <c r="O556"/>
      <c r="P556"/>
      <c r="Q556">
        <v>21.664024016999999</v>
      </c>
      <c r="R556">
        <v>44.967648748000002</v>
      </c>
      <c r="S556">
        <v>32.370875675999997</v>
      </c>
      <c r="T556"/>
      <c r="U556"/>
      <c r="V556">
        <v>35.726821217000001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42.284339895000002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40.021765750999997</v>
      </c>
      <c r="AS556"/>
      <c r="AT556">
        <v>30.674074244</v>
      </c>
      <c r="AU556"/>
    </row>
    <row r="557" spans="1:47" x14ac:dyDescent="0.35">
      <c r="A557" s="84">
        <v>23833</v>
      </c>
      <c r="B557">
        <v>18.399820671000001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38.579893851000001</v>
      </c>
      <c r="L557"/>
      <c r="M557"/>
      <c r="N557">
        <v>31.024201823999999</v>
      </c>
      <c r="O557"/>
      <c r="P557"/>
      <c r="Q557">
        <v>22.149793706000001</v>
      </c>
      <c r="R557">
        <v>45.211375838000002</v>
      </c>
      <c r="S557">
        <v>32.463921335000002</v>
      </c>
      <c r="T557"/>
      <c r="U557"/>
      <c r="V557">
        <v>35.413862631000001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44.039246888000001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40.021765750999997</v>
      </c>
      <c r="AS557"/>
      <c r="AT557">
        <v>30.807640687999999</v>
      </c>
      <c r="AU557"/>
    </row>
    <row r="558" spans="1:47" x14ac:dyDescent="0.35">
      <c r="A558" s="84">
        <v>23863</v>
      </c>
      <c r="B558">
        <v>18.555197922000001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38.579893851000001</v>
      </c>
      <c r="L558"/>
      <c r="M558"/>
      <c r="N558">
        <v>31.685336658000001</v>
      </c>
      <c r="O558"/>
      <c r="P558"/>
      <c r="Q558">
        <v>22.228038487999999</v>
      </c>
      <c r="R558">
        <v>45.455102928999999</v>
      </c>
      <c r="S558">
        <v>32.599603649000002</v>
      </c>
      <c r="T558"/>
      <c r="U558"/>
      <c r="V558">
        <v>35.920701278000003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43.611942321000001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40.476558544</v>
      </c>
      <c r="AS558"/>
      <c r="AT558">
        <v>31.048099950000001</v>
      </c>
      <c r="AU558"/>
    </row>
    <row r="559" spans="1:47" x14ac:dyDescent="0.35">
      <c r="A559" s="84">
        <v>23894</v>
      </c>
      <c r="B559">
        <v>18.728339764000001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38.2712547</v>
      </c>
      <c r="L559"/>
      <c r="M559"/>
      <c r="N559">
        <v>30.997054661</v>
      </c>
      <c r="O559"/>
      <c r="P559"/>
      <c r="Q559">
        <v>22.948542522</v>
      </c>
      <c r="R559">
        <v>46.003488889000003</v>
      </c>
      <c r="S559">
        <v>32.840062979999999</v>
      </c>
      <c r="T559"/>
      <c r="U559"/>
      <c r="V559">
        <v>36.928046090999999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43.592287888999998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40.931351335999999</v>
      </c>
      <c r="AS559"/>
      <c r="AT559">
        <v>31.288559212999999</v>
      </c>
      <c r="AU559"/>
    </row>
    <row r="560" spans="1:47" x14ac:dyDescent="0.35">
      <c r="A560" s="84">
        <v>23924</v>
      </c>
      <c r="B560">
        <v>18.826964317000002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38.456438190999997</v>
      </c>
      <c r="L560"/>
      <c r="M560"/>
      <c r="N560">
        <v>33.518369069999999</v>
      </c>
      <c r="O560"/>
      <c r="P560"/>
      <c r="Q560">
        <v>22.739889770000001</v>
      </c>
      <c r="R560">
        <v>45.942557119</v>
      </c>
      <c r="S560">
        <v>33.056889941000001</v>
      </c>
      <c r="T560"/>
      <c r="U560"/>
      <c r="V560">
        <v>36.708567725999998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43.279987153999997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38.202594581</v>
      </c>
      <c r="AS560"/>
      <c r="AT560">
        <v>31.582564043000001</v>
      </c>
      <c r="AU560"/>
    </row>
    <row r="561" spans="1:47" x14ac:dyDescent="0.35">
      <c r="A561" s="84">
        <v>23955</v>
      </c>
      <c r="B561">
        <v>18.927402580999999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38.826805172</v>
      </c>
      <c r="L561"/>
      <c r="M561"/>
      <c r="N561">
        <v>32.895462465000001</v>
      </c>
      <c r="O561"/>
      <c r="P561"/>
      <c r="Q561">
        <v>22.707287777000001</v>
      </c>
      <c r="R561">
        <v>45.942557119</v>
      </c>
      <c r="S561">
        <v>33.130783842</v>
      </c>
      <c r="T561"/>
      <c r="U561"/>
      <c r="V561">
        <v>36.080853758000003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43.143566167000003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41.386144129000002</v>
      </c>
      <c r="AS561"/>
      <c r="AT561">
        <v>31.716130487000001</v>
      </c>
      <c r="AU561"/>
    </row>
    <row r="562" spans="1:47" x14ac:dyDescent="0.35">
      <c r="A562" s="84">
        <v>23986</v>
      </c>
      <c r="B562">
        <v>19.160525286999999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39.135444321999998</v>
      </c>
      <c r="L562"/>
      <c r="M562"/>
      <c r="N562">
        <v>32.951244570999997</v>
      </c>
      <c r="O562"/>
      <c r="P562"/>
      <c r="Q562">
        <v>22.788792759</v>
      </c>
      <c r="R562">
        <v>46.430011299999997</v>
      </c>
      <c r="S562">
        <v>33.323051675999999</v>
      </c>
      <c r="T562"/>
      <c r="U562"/>
      <c r="V562">
        <v>37.097953195000002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43.551001374999998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42.295729713999997</v>
      </c>
      <c r="AS562"/>
      <c r="AT562">
        <v>31.796250521000001</v>
      </c>
      <c r="AU562"/>
    </row>
    <row r="563" spans="1:47" x14ac:dyDescent="0.35">
      <c r="A563" s="84">
        <v>24016</v>
      </c>
      <c r="B563">
        <v>19.107294571000001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38.950260831999998</v>
      </c>
      <c r="L563"/>
      <c r="M563"/>
      <c r="N563">
        <v>33.199472032999999</v>
      </c>
      <c r="O563"/>
      <c r="P563"/>
      <c r="Q563">
        <v>22.195436494999999</v>
      </c>
      <c r="R563">
        <v>47.343987900999998</v>
      </c>
      <c r="S563">
        <v>33.537051220000002</v>
      </c>
      <c r="T563"/>
      <c r="U563"/>
      <c r="V563">
        <v>36.874494120000001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43.581735197999997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41.840936921999997</v>
      </c>
      <c r="AS563"/>
      <c r="AT563">
        <v>32.116928977000001</v>
      </c>
      <c r="AU563"/>
    </row>
    <row r="564" spans="1:47" x14ac:dyDescent="0.35">
      <c r="A564" s="84">
        <v>24047</v>
      </c>
      <c r="B564">
        <v>19.186105892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38.703349510999999</v>
      </c>
      <c r="L564"/>
      <c r="M564"/>
      <c r="N564">
        <v>33.842830790999997</v>
      </c>
      <c r="O564"/>
      <c r="P564"/>
      <c r="Q564">
        <v>22.400829047999999</v>
      </c>
      <c r="R564">
        <v>47.343987900999998</v>
      </c>
      <c r="S564">
        <v>33.756584437000001</v>
      </c>
      <c r="T564"/>
      <c r="U564"/>
      <c r="V564">
        <v>37.630194848000002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44.649209734000003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41.840936921999997</v>
      </c>
      <c r="AS564"/>
      <c r="AT564">
        <v>32.25049542</v>
      </c>
      <c r="AU564"/>
    </row>
    <row r="565" spans="1:47" x14ac:dyDescent="0.35">
      <c r="A565" s="84">
        <v>24077</v>
      </c>
      <c r="B565">
        <v>18.299256129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39.629266964000003</v>
      </c>
      <c r="L565"/>
      <c r="M565"/>
      <c r="N565">
        <v>34.202149087000002</v>
      </c>
      <c r="O565"/>
      <c r="P565"/>
      <c r="Q565">
        <v>22.430170840999999</v>
      </c>
      <c r="R565">
        <v>47.526783221000002</v>
      </c>
      <c r="S565">
        <v>34.097006034000003</v>
      </c>
      <c r="T565"/>
      <c r="U565"/>
      <c r="V565">
        <v>37.536562711000002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43.536705101000003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41.386144129000002</v>
      </c>
      <c r="AS565"/>
      <c r="AT565">
        <v>32.65129391</v>
      </c>
      <c r="AU565"/>
    </row>
    <row r="566" spans="1:47" x14ac:dyDescent="0.35">
      <c r="A566" s="84">
        <v>24108</v>
      </c>
      <c r="B566">
        <v>19.355126858999999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39.320627813000002</v>
      </c>
      <c r="L566"/>
      <c r="M566"/>
      <c r="N566">
        <v>34.701241447999998</v>
      </c>
      <c r="O566"/>
      <c r="P566"/>
      <c r="Q566">
        <v>22.185655897</v>
      </c>
      <c r="R566">
        <v>46.795601939999997</v>
      </c>
      <c r="S566">
        <v>34.324377161999998</v>
      </c>
      <c r="T566"/>
      <c r="U566"/>
      <c r="V566">
        <v>38.794345110999998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43.301579099000001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42.295729713999997</v>
      </c>
      <c r="AS566"/>
      <c r="AT566">
        <v>32.971972366000003</v>
      </c>
      <c r="AU566"/>
    </row>
    <row r="567" spans="1:47" x14ac:dyDescent="0.35">
      <c r="A567" s="84">
        <v>24139</v>
      </c>
      <c r="B567">
        <v>19.386929094999999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39.382355642999997</v>
      </c>
      <c r="L567"/>
      <c r="M567"/>
      <c r="N567">
        <v>34.811066689999997</v>
      </c>
      <c r="O567"/>
      <c r="P567"/>
      <c r="Q567">
        <v>22.612741999000001</v>
      </c>
      <c r="R567">
        <v>47.892373861000003</v>
      </c>
      <c r="S567">
        <v>34.508774056999997</v>
      </c>
      <c r="T567"/>
      <c r="U567"/>
      <c r="V567">
        <v>39.795288661000001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42.911423462999998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41.386144129000002</v>
      </c>
      <c r="AS567"/>
      <c r="AT567">
        <v>33.185758002999997</v>
      </c>
      <c r="AU567"/>
    </row>
    <row r="568" spans="1:47" x14ac:dyDescent="0.35">
      <c r="A568" s="84">
        <v>24167</v>
      </c>
      <c r="B568">
        <v>19.487328019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40.184817434999999</v>
      </c>
      <c r="L568"/>
      <c r="M568"/>
      <c r="N568">
        <v>36.627839788999999</v>
      </c>
      <c r="O568"/>
      <c r="P568"/>
      <c r="Q568">
        <v>22.834435547999998</v>
      </c>
      <c r="R568">
        <v>48.136100960999997</v>
      </c>
      <c r="S568">
        <v>35.107437330000003</v>
      </c>
      <c r="T568"/>
      <c r="U568"/>
      <c r="V568">
        <v>40.222933218000001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41.390509373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42.750522506999999</v>
      </c>
      <c r="AS568"/>
      <c r="AT568">
        <v>33.639903744000001</v>
      </c>
      <c r="AU568"/>
    </row>
    <row r="569" spans="1:47" x14ac:dyDescent="0.35">
      <c r="A569" s="84">
        <v>24198</v>
      </c>
      <c r="B569">
        <v>19.538349379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39.505811303000002</v>
      </c>
      <c r="L569"/>
      <c r="M569"/>
      <c r="N569">
        <v>35.773728243000001</v>
      </c>
      <c r="O569"/>
      <c r="P569"/>
      <c r="Q569">
        <v>22.984404714</v>
      </c>
      <c r="R569">
        <v>47.709578540999999</v>
      </c>
      <c r="S569">
        <v>35.095122000000003</v>
      </c>
      <c r="T569"/>
      <c r="U569"/>
      <c r="V569">
        <v>41.312668213999999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41.48118779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41.386144129000002</v>
      </c>
      <c r="AS569"/>
      <c r="AT569">
        <v>33.693350152999997</v>
      </c>
      <c r="AU569"/>
    </row>
    <row r="570" spans="1:47" x14ac:dyDescent="0.35">
      <c r="A570" s="84">
        <v>24228</v>
      </c>
      <c r="B570">
        <v>19.47456223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39.320627813000002</v>
      </c>
      <c r="L570"/>
      <c r="M570"/>
      <c r="N570">
        <v>36.127201679999999</v>
      </c>
      <c r="O570"/>
      <c r="P570"/>
      <c r="Q570">
        <v>23.206098263000001</v>
      </c>
      <c r="R570">
        <v>48.440759821999997</v>
      </c>
      <c r="S570">
        <v>35.431147193999998</v>
      </c>
      <c r="T570"/>
      <c r="U570"/>
      <c r="V570">
        <v>44.592934630999999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41.974436162000003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41.840936921999997</v>
      </c>
      <c r="AS570"/>
      <c r="AT570">
        <v>34.014028607999997</v>
      </c>
      <c r="AU570"/>
    </row>
    <row r="571" spans="1:47" x14ac:dyDescent="0.35">
      <c r="A571" s="84">
        <v>24259</v>
      </c>
      <c r="B571">
        <v>19.53095575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39.814450454000003</v>
      </c>
      <c r="L571"/>
      <c r="M571"/>
      <c r="N571">
        <v>36.33010015</v>
      </c>
      <c r="O571"/>
      <c r="P571"/>
      <c r="Q571">
        <v>23.440832609000001</v>
      </c>
      <c r="R571">
        <v>49.111009332000002</v>
      </c>
      <c r="S571">
        <v>35.742090087999998</v>
      </c>
      <c r="T571"/>
      <c r="U571"/>
      <c r="V571">
        <v>42.904527911000002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42.192184220000001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42.750522506999999</v>
      </c>
      <c r="AS571"/>
      <c r="AT571">
        <v>34.174268677000001</v>
      </c>
      <c r="AU571"/>
    </row>
    <row r="572" spans="1:47" x14ac:dyDescent="0.35">
      <c r="A572" s="84">
        <v>24289</v>
      </c>
      <c r="B572">
        <v>19.71480008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39.382355642999997</v>
      </c>
      <c r="L572"/>
      <c r="M572"/>
      <c r="N572">
        <v>36.059217842999999</v>
      </c>
      <c r="O572"/>
      <c r="P572"/>
      <c r="Q572">
        <v>23.111552484000001</v>
      </c>
      <c r="R572">
        <v>49.415668201999999</v>
      </c>
      <c r="S572">
        <v>35.916825373999998</v>
      </c>
      <c r="T572"/>
      <c r="U572"/>
      <c r="V572">
        <v>42.825902075000002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41.942004034999997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39.112180166000002</v>
      </c>
      <c r="AS572"/>
      <c r="AT572">
        <v>34.361380689000001</v>
      </c>
      <c r="AU572"/>
    </row>
    <row r="573" spans="1:47" x14ac:dyDescent="0.35">
      <c r="A573" s="84">
        <v>24320</v>
      </c>
      <c r="B573">
        <v>19.054063230000001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38.888533002000003</v>
      </c>
      <c r="L573"/>
      <c r="M573"/>
      <c r="N573">
        <v>37.575227437999999</v>
      </c>
      <c r="O573"/>
      <c r="P573"/>
      <c r="Q573">
        <v>23.228919656999999</v>
      </c>
      <c r="R573">
        <v>49.415668201999999</v>
      </c>
      <c r="S573">
        <v>36.027730251999998</v>
      </c>
      <c r="T573"/>
      <c r="U573"/>
      <c r="V573">
        <v>42.404540267999998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42.050893719000001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41.840936921999997</v>
      </c>
      <c r="AS573"/>
      <c r="AT573">
        <v>34.388054314000001</v>
      </c>
      <c r="AU573"/>
    </row>
    <row r="574" spans="1:47" x14ac:dyDescent="0.35">
      <c r="A574" s="84">
        <v>24351</v>
      </c>
      <c r="B574">
        <v>19.610178695999998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39.135444321999998</v>
      </c>
      <c r="L574"/>
      <c r="M574"/>
      <c r="N574">
        <v>38.219484661999999</v>
      </c>
      <c r="O574"/>
      <c r="P574"/>
      <c r="Q574">
        <v>23.845097316</v>
      </c>
      <c r="R574">
        <v>49.537531743000002</v>
      </c>
      <c r="S574">
        <v>36.377441884</v>
      </c>
      <c r="T574"/>
      <c r="U574"/>
      <c r="V574">
        <v>42.717707750999999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42.190895664000003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43.660108092000002</v>
      </c>
      <c r="AS574"/>
      <c r="AT574">
        <v>34.708732769999997</v>
      </c>
      <c r="AU574"/>
    </row>
    <row r="575" spans="1:47" x14ac:dyDescent="0.35">
      <c r="A575" s="84">
        <v>24381</v>
      </c>
      <c r="B575">
        <v>20.078091761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38.641621680999997</v>
      </c>
      <c r="L575"/>
      <c r="M575"/>
      <c r="N575">
        <v>38.377372942999997</v>
      </c>
      <c r="O575"/>
      <c r="P575"/>
      <c r="Q575">
        <v>24.330867004000002</v>
      </c>
      <c r="R575">
        <v>48.928214011999998</v>
      </c>
      <c r="S575">
        <v>36.506285019000003</v>
      </c>
      <c r="T575"/>
      <c r="U575"/>
      <c r="V575">
        <v>43.027883222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42.501144406999998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43.205315298999999</v>
      </c>
      <c r="AS575"/>
      <c r="AT575">
        <v>34.949192031999999</v>
      </c>
      <c r="AU575"/>
    </row>
    <row r="576" spans="1:47" x14ac:dyDescent="0.35">
      <c r="A576" s="84">
        <v>24412</v>
      </c>
      <c r="B576">
        <v>19.744591169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38.147799040000002</v>
      </c>
      <c r="L576"/>
      <c r="M576"/>
      <c r="N576">
        <v>37.986347537999997</v>
      </c>
      <c r="O576"/>
      <c r="P576"/>
      <c r="Q576">
        <v>24.295004811999998</v>
      </c>
      <c r="R576">
        <v>49.476599972999999</v>
      </c>
      <c r="S576">
        <v>36.521247827000003</v>
      </c>
      <c r="T576"/>
      <c r="U576"/>
      <c r="V576">
        <v>42.804524125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42.112119397000001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42.750522506999999</v>
      </c>
      <c r="AS576"/>
      <c r="AT576">
        <v>34.708732769999997</v>
      </c>
      <c r="AU576"/>
    </row>
    <row r="577" spans="1:47" x14ac:dyDescent="0.35">
      <c r="A577" s="84">
        <v>24442</v>
      </c>
      <c r="B577">
        <v>20.364030076999999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38.209526869999998</v>
      </c>
      <c r="L577"/>
      <c r="M577"/>
      <c r="N577">
        <v>39.390812244999999</v>
      </c>
      <c r="O577"/>
      <c r="P577"/>
      <c r="Q577">
        <v>24.161336642999999</v>
      </c>
      <c r="R577">
        <v>49.476599972999999</v>
      </c>
      <c r="S577">
        <v>36.794800977000001</v>
      </c>
      <c r="T577"/>
      <c r="U577"/>
      <c r="V577">
        <v>43.868069771000002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42.474075919999997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41.840936921999997</v>
      </c>
      <c r="AS577"/>
      <c r="AT577">
        <v>34.788852804000001</v>
      </c>
      <c r="AU577"/>
    </row>
    <row r="578" spans="1:47" x14ac:dyDescent="0.35">
      <c r="A578" s="84">
        <v>24473</v>
      </c>
      <c r="B578">
        <v>19.546062722999999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37.530520738</v>
      </c>
      <c r="L578"/>
      <c r="M578"/>
      <c r="N578">
        <v>37.685139628999998</v>
      </c>
      <c r="O578"/>
      <c r="P578"/>
      <c r="Q578">
        <v>24.200459034000001</v>
      </c>
      <c r="R578">
        <v>49.232872882000002</v>
      </c>
      <c r="S578">
        <v>36.825166078000002</v>
      </c>
      <c r="T578"/>
      <c r="U578"/>
      <c r="V578">
        <v>43.962608819000003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43.306364010999999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42.750522506999999</v>
      </c>
      <c r="AS578"/>
      <c r="AT578">
        <v>34.952960054000002</v>
      </c>
      <c r="AU578"/>
    </row>
    <row r="579" spans="1:47" x14ac:dyDescent="0.35">
      <c r="A579" s="84">
        <v>24504</v>
      </c>
      <c r="B579">
        <v>19.553372565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37.098425927000001</v>
      </c>
      <c r="L579"/>
      <c r="M579"/>
      <c r="N579">
        <v>35.892663726000002</v>
      </c>
      <c r="O579"/>
      <c r="P579"/>
      <c r="Q579">
        <v>24.236321226000001</v>
      </c>
      <c r="R579">
        <v>48.928214011999998</v>
      </c>
      <c r="S579">
        <v>36.522129051</v>
      </c>
      <c r="T579"/>
      <c r="U579"/>
      <c r="V579">
        <v>44.027100375000003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42.674632922999997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43.205315298999999</v>
      </c>
      <c r="AS579"/>
      <c r="AT579">
        <v>34.556524535999998</v>
      </c>
      <c r="AU579"/>
    </row>
    <row r="580" spans="1:47" x14ac:dyDescent="0.35">
      <c r="A580" s="84">
        <v>24532</v>
      </c>
      <c r="B580">
        <v>19.613680327000001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36.851514606000002</v>
      </c>
      <c r="L580"/>
      <c r="M580"/>
      <c r="N580">
        <v>36.972367220000002</v>
      </c>
      <c r="O580"/>
      <c r="P580"/>
      <c r="Q580">
        <v>24.249362023</v>
      </c>
      <c r="R580">
        <v>49.232872882000002</v>
      </c>
      <c r="S580">
        <v>36.549958734000001</v>
      </c>
      <c r="T580"/>
      <c r="U580"/>
      <c r="V580">
        <v>44.155734348000003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42.388613110999998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43.205315298999999</v>
      </c>
      <c r="AS580"/>
      <c r="AT580">
        <v>34.361777322999998</v>
      </c>
      <c r="AU580"/>
    </row>
    <row r="581" spans="1:47" x14ac:dyDescent="0.35">
      <c r="A581" s="84">
        <v>24563</v>
      </c>
      <c r="B581">
        <v>20.020721354999999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37.098425927000001</v>
      </c>
      <c r="L581"/>
      <c r="M581"/>
      <c r="N581">
        <v>38.603351326000002</v>
      </c>
      <c r="O581"/>
      <c r="P581"/>
      <c r="Q581">
        <v>24.011367477</v>
      </c>
      <c r="R581">
        <v>48.684486921999998</v>
      </c>
      <c r="S581">
        <v>36.848210000000002</v>
      </c>
      <c r="T581"/>
      <c r="U581"/>
      <c r="V581">
        <v>44.195802936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42.436269052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43.205315298999999</v>
      </c>
      <c r="AS581"/>
      <c r="AT581">
        <v>34.685827166000003</v>
      </c>
      <c r="AU581"/>
    </row>
    <row r="582" spans="1:47" x14ac:dyDescent="0.35">
      <c r="A582" s="84">
        <v>24593</v>
      </c>
      <c r="B582">
        <v>19.793744613000001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36.542875455999997</v>
      </c>
      <c r="L582"/>
      <c r="M582"/>
      <c r="N582">
        <v>37.559586420999999</v>
      </c>
      <c r="O582"/>
      <c r="P582"/>
      <c r="Q582">
        <v>23.819015722</v>
      </c>
      <c r="R582">
        <v>48.928214011999998</v>
      </c>
      <c r="S582">
        <v>36.807237770999997</v>
      </c>
      <c r="T582"/>
      <c r="U582"/>
      <c r="V582">
        <v>44.493431981000001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42.255410884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44.114900884999997</v>
      </c>
      <c r="AS582"/>
      <c r="AT582">
        <v>34.383195550000003</v>
      </c>
      <c r="AU582"/>
    </row>
    <row r="583" spans="1:47" x14ac:dyDescent="0.35">
      <c r="A583" s="84">
        <v>24624</v>
      </c>
      <c r="B583">
        <v>19.662574069000001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37.345337248</v>
      </c>
      <c r="L583"/>
      <c r="M583"/>
      <c r="N583">
        <v>38.808694005</v>
      </c>
      <c r="O583"/>
      <c r="P583"/>
      <c r="Q583">
        <v>23.437572409000001</v>
      </c>
      <c r="R583">
        <v>50.207781253999997</v>
      </c>
      <c r="S583">
        <v>37.122913566000001</v>
      </c>
      <c r="T583"/>
      <c r="U583"/>
      <c r="V583">
        <v>43.337429634000003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41.427971644000003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43.660108092000002</v>
      </c>
      <c r="AS583"/>
      <c r="AT583">
        <v>34.378931735999998</v>
      </c>
      <c r="AU583"/>
    </row>
    <row r="584" spans="1:47" x14ac:dyDescent="0.35">
      <c r="A584" s="84">
        <v>24654</v>
      </c>
      <c r="B584">
        <v>19.697064125000001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38.332982530000002</v>
      </c>
      <c r="L584"/>
      <c r="M584"/>
      <c r="N584">
        <v>38.233309421999998</v>
      </c>
      <c r="O584"/>
      <c r="P584"/>
      <c r="Q584">
        <v>24.008107278000001</v>
      </c>
      <c r="R584">
        <v>49.781258843000003</v>
      </c>
      <c r="S584">
        <v>37.32045196</v>
      </c>
      <c r="T584"/>
      <c r="U584"/>
      <c r="V584">
        <v>43.201070446000003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42.351985573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42.295729713999997</v>
      </c>
      <c r="AS584"/>
      <c r="AT584">
        <v>34.300695712</v>
      </c>
      <c r="AU584"/>
    </row>
    <row r="585" spans="1:47" x14ac:dyDescent="0.35">
      <c r="A585" s="84">
        <v>24685</v>
      </c>
      <c r="B585">
        <v>19.108965783999999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37.530520738</v>
      </c>
      <c r="L585"/>
      <c r="M585"/>
      <c r="N585">
        <v>38.659094785000001</v>
      </c>
      <c r="O585"/>
      <c r="P585"/>
      <c r="Q585">
        <v>24.539519756000001</v>
      </c>
      <c r="R585">
        <v>49.781258843000003</v>
      </c>
      <c r="S585">
        <v>37.654256173</v>
      </c>
      <c r="T585"/>
      <c r="U585"/>
      <c r="V585">
        <v>43.697559079000001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40.969179726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43.660108092000002</v>
      </c>
      <c r="AS585"/>
      <c r="AT585">
        <v>34.957818818</v>
      </c>
      <c r="AU585"/>
    </row>
    <row r="586" spans="1:47" x14ac:dyDescent="0.35">
      <c r="A586" s="84">
        <v>24716</v>
      </c>
      <c r="B586">
        <v>19.77416994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38.518166020999999</v>
      </c>
      <c r="L586"/>
      <c r="M586"/>
      <c r="N586">
        <v>38.106558262</v>
      </c>
      <c r="O586"/>
      <c r="P586"/>
      <c r="Q586">
        <v>24.272183417000001</v>
      </c>
      <c r="R586">
        <v>50.695235443999998</v>
      </c>
      <c r="S586">
        <v>38.048586999000001</v>
      </c>
      <c r="T586"/>
      <c r="U586"/>
      <c r="V586">
        <v>43.624392657999998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41.795159978000001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44.569693676999997</v>
      </c>
      <c r="AS586"/>
      <c r="AT586">
        <v>34.901001020999999</v>
      </c>
      <c r="AU586"/>
    </row>
    <row r="587" spans="1:47" x14ac:dyDescent="0.35">
      <c r="A587" s="84">
        <v>24746</v>
      </c>
      <c r="B587">
        <v>19.845660766999998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38.950260831999998</v>
      </c>
      <c r="L587"/>
      <c r="M587"/>
      <c r="N587">
        <v>37.689197211</v>
      </c>
      <c r="O587"/>
      <c r="P587"/>
      <c r="Q587">
        <v>24.950304860999999</v>
      </c>
      <c r="R587">
        <v>50.024985933000004</v>
      </c>
      <c r="S587">
        <v>38.327779962999998</v>
      </c>
      <c r="T587"/>
      <c r="U587"/>
      <c r="V587">
        <v>44.622274634999997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42.188288065999998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43.660108092000002</v>
      </c>
      <c r="AS587"/>
      <c r="AT587">
        <v>35.185288321999998</v>
      </c>
      <c r="AU587"/>
    </row>
    <row r="588" spans="1:47" x14ac:dyDescent="0.35">
      <c r="A588" s="84">
        <v>24777</v>
      </c>
      <c r="B588">
        <v>19.813439058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39.320627813000002</v>
      </c>
      <c r="L588"/>
      <c r="M588"/>
      <c r="N588">
        <v>38.611369885999999</v>
      </c>
      <c r="O588"/>
      <c r="P588"/>
      <c r="Q588">
        <v>24.7807745</v>
      </c>
      <c r="R588">
        <v>50.634303664000001</v>
      </c>
      <c r="S588">
        <v>38.863420095000002</v>
      </c>
      <c r="T588"/>
      <c r="U588"/>
      <c r="V588">
        <v>44.930021189000001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43.605620617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44.114900884999997</v>
      </c>
      <c r="AS588"/>
      <c r="AT588">
        <v>35.688517500000003</v>
      </c>
      <c r="AU588"/>
    </row>
    <row r="589" spans="1:47" x14ac:dyDescent="0.35">
      <c r="A589" s="84">
        <v>24807</v>
      </c>
      <c r="B589">
        <v>20.721293761999998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41.604557528999997</v>
      </c>
      <c r="L589"/>
      <c r="M589"/>
      <c r="N589">
        <v>38.729474527999997</v>
      </c>
      <c r="O589"/>
      <c r="P589"/>
      <c r="Q589">
        <v>24.709050117</v>
      </c>
      <c r="R589">
        <v>51.426416715000002</v>
      </c>
      <c r="S589">
        <v>39.563368142999998</v>
      </c>
      <c r="T589"/>
      <c r="U589"/>
      <c r="V589">
        <v>45.054908660999999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42.189302423999997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44.114900884999997</v>
      </c>
      <c r="AS589"/>
      <c r="AT589">
        <v>36.072855685999997</v>
      </c>
      <c r="AU589"/>
    </row>
    <row r="590" spans="1:47" x14ac:dyDescent="0.35">
      <c r="A590" s="84">
        <v>24838</v>
      </c>
      <c r="B590">
        <v>20.234765288999998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38.332982530000002</v>
      </c>
      <c r="L590"/>
      <c r="M590"/>
      <c r="N590">
        <v>39.307119766</v>
      </c>
      <c r="O590"/>
      <c r="P590"/>
      <c r="Q590">
        <v>24.712310316</v>
      </c>
      <c r="R590">
        <v>51.365484944999999</v>
      </c>
      <c r="S590">
        <v>38.991242159999999</v>
      </c>
      <c r="T590">
        <v>56.45560665</v>
      </c>
      <c r="U590"/>
      <c r="V590">
        <v>43.778403570999998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42.101244782999999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43.205315298999999</v>
      </c>
      <c r="AS590"/>
      <c r="AT590">
        <v>36.034084729</v>
      </c>
      <c r="AU590"/>
    </row>
    <row r="591" spans="1:47" x14ac:dyDescent="0.35">
      <c r="A591" s="84">
        <v>24869</v>
      </c>
      <c r="B591">
        <v>20.142833658000001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39.197172152999997</v>
      </c>
      <c r="L591"/>
      <c r="M591"/>
      <c r="N591">
        <v>39.582948453999997</v>
      </c>
      <c r="O591"/>
      <c r="P591"/>
      <c r="Q591">
        <v>24.849238685</v>
      </c>
      <c r="R591">
        <v>51.670143815000003</v>
      </c>
      <c r="S591">
        <v>39.338794303</v>
      </c>
      <c r="T591">
        <v>57.092324017999999</v>
      </c>
      <c r="U591"/>
      <c r="V591">
        <v>44.207492221999999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41.862265805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42.750522506999999</v>
      </c>
      <c r="AS591"/>
      <c r="AT591">
        <v>36.163189041999999</v>
      </c>
      <c r="AU591"/>
    </row>
    <row r="592" spans="1:47" x14ac:dyDescent="0.35">
      <c r="A592" s="84">
        <v>24898</v>
      </c>
      <c r="B592">
        <v>20.745865088999999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39.690994793999998</v>
      </c>
      <c r="L592"/>
      <c r="M592"/>
      <c r="N592">
        <v>38.970765462999999</v>
      </c>
      <c r="O592"/>
      <c r="P592"/>
      <c r="Q592">
        <v>24.960085458999998</v>
      </c>
      <c r="R592">
        <v>52.645052186000001</v>
      </c>
      <c r="S592">
        <v>39.575008816999997</v>
      </c>
      <c r="T592">
        <v>57.410682702999999</v>
      </c>
      <c r="U592"/>
      <c r="V592">
        <v>46.140648966000001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43.761649654999999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43.660108092000002</v>
      </c>
      <c r="AS592"/>
      <c r="AT592">
        <v>36.276031367999998</v>
      </c>
      <c r="AU592"/>
    </row>
    <row r="593" spans="1:47" x14ac:dyDescent="0.35">
      <c r="A593" s="84">
        <v>24929</v>
      </c>
      <c r="B593">
        <v>20.766475037999999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39.814450454000003</v>
      </c>
      <c r="L593"/>
      <c r="M593"/>
      <c r="N593">
        <v>39.179132006000003</v>
      </c>
      <c r="O593"/>
      <c r="P593"/>
      <c r="Q593">
        <v>25.589303913999998</v>
      </c>
      <c r="R593">
        <v>52.523188636</v>
      </c>
      <c r="S593">
        <v>39.760832119</v>
      </c>
      <c r="T593">
        <v>57.622921824999999</v>
      </c>
      <c r="U593"/>
      <c r="V593">
        <v>45.871237106999999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43.853118827000003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45.024486469999999</v>
      </c>
      <c r="AS593"/>
      <c r="AT593">
        <v>36.328585351000001</v>
      </c>
      <c r="AU593"/>
    </row>
    <row r="594" spans="1:47" x14ac:dyDescent="0.35">
      <c r="A594" s="84">
        <v>24959</v>
      </c>
      <c r="B594">
        <v>20.804269837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40.863823566999997</v>
      </c>
      <c r="L594"/>
      <c r="M594"/>
      <c r="N594">
        <v>40.749068809999997</v>
      </c>
      <c r="O594"/>
      <c r="P594"/>
      <c r="Q594">
        <v>25.276324786</v>
      </c>
      <c r="R594">
        <v>35.949746288</v>
      </c>
      <c r="S594">
        <v>39.588062735000001</v>
      </c>
      <c r="T594">
        <v>57.729041387000002</v>
      </c>
      <c r="U594"/>
      <c r="V594">
        <v>46.467937698999997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44.414146821000003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44.569693676999997</v>
      </c>
      <c r="AS594"/>
      <c r="AT594">
        <v>36.736027458000002</v>
      </c>
      <c r="AU594"/>
    </row>
    <row r="595" spans="1:47" x14ac:dyDescent="0.35">
      <c r="A595" s="84">
        <v>24990</v>
      </c>
      <c r="B595">
        <v>21.955256536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41.542829699000002</v>
      </c>
      <c r="L595"/>
      <c r="M595"/>
      <c r="N595">
        <v>39.975471298000002</v>
      </c>
      <c r="O595"/>
      <c r="P595"/>
      <c r="Q595">
        <v>25.207860602</v>
      </c>
      <c r="R595">
        <v>45.211375838000002</v>
      </c>
      <c r="S595">
        <v>40.094080538</v>
      </c>
      <c r="T595">
        <v>57.835160948000002</v>
      </c>
      <c r="U595"/>
      <c r="V595">
        <v>48.148609026999999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44.826955898999998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45.934072055000001</v>
      </c>
      <c r="AS595"/>
      <c r="AT595">
        <v>36.870982120000001</v>
      </c>
      <c r="AU595"/>
    </row>
    <row r="596" spans="1:47" x14ac:dyDescent="0.35">
      <c r="A596" s="84">
        <v>25020</v>
      </c>
      <c r="B596">
        <v>21.377681305999999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40.987279227000002</v>
      </c>
      <c r="L596"/>
      <c r="M596"/>
      <c r="N596">
        <v>40.980998319000001</v>
      </c>
      <c r="O596"/>
      <c r="P596"/>
      <c r="Q596">
        <v>25.012248647</v>
      </c>
      <c r="R596">
        <v>54.777664258000001</v>
      </c>
      <c r="S596">
        <v>40.565926890999997</v>
      </c>
      <c r="T596">
        <v>58.153519631999998</v>
      </c>
      <c r="U596"/>
      <c r="V596">
        <v>47.765329694999998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44.761492075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50.027207189000002</v>
      </c>
      <c r="AS596"/>
      <c r="AT596">
        <v>36.814461798000004</v>
      </c>
      <c r="AU596"/>
    </row>
    <row r="597" spans="1:47" x14ac:dyDescent="0.35">
      <c r="A597" s="84">
        <v>25051</v>
      </c>
      <c r="B597">
        <v>21.669646818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43.765031585000003</v>
      </c>
      <c r="L597"/>
      <c r="M597"/>
      <c r="N597">
        <v>41.121226450999998</v>
      </c>
      <c r="O597"/>
      <c r="P597"/>
      <c r="Q597">
        <v>25.263283989000001</v>
      </c>
      <c r="R597">
        <v>54.777664258000001</v>
      </c>
      <c r="S597">
        <v>41.249512039999999</v>
      </c>
      <c r="T597">
        <v>58.259639192999998</v>
      </c>
      <c r="U597"/>
      <c r="V597">
        <v>48.8599216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45.095618109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46.843657640000004</v>
      </c>
      <c r="AS597"/>
      <c r="AT597">
        <v>36.917189962000002</v>
      </c>
      <c r="AU597"/>
    </row>
    <row r="598" spans="1:47" x14ac:dyDescent="0.35">
      <c r="A598" s="84">
        <v>25082</v>
      </c>
      <c r="B598">
        <v>22.054703107999998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43.086025452999998</v>
      </c>
      <c r="L598"/>
      <c r="M598"/>
      <c r="N598">
        <v>41.463783057999997</v>
      </c>
      <c r="O598"/>
      <c r="P598"/>
      <c r="Q598">
        <v>25.947925831999999</v>
      </c>
      <c r="R598">
        <v>53.193438147000002</v>
      </c>
      <c r="S598">
        <v>41.204967848999999</v>
      </c>
      <c r="T598">
        <v>58.365758755000002</v>
      </c>
      <c r="U598"/>
      <c r="V598">
        <v>48.719194346999998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46.511791186000004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46.843657640000004</v>
      </c>
      <c r="AS598"/>
      <c r="AT598">
        <v>37.057003387999998</v>
      </c>
      <c r="AU598"/>
    </row>
    <row r="599" spans="1:47" x14ac:dyDescent="0.35">
      <c r="A599" s="84">
        <v>25112</v>
      </c>
      <c r="B599">
        <v>21.858375143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43.209481113000002</v>
      </c>
      <c r="L599"/>
      <c r="M599"/>
      <c r="N599">
        <v>43.148752336999998</v>
      </c>
      <c r="O599"/>
      <c r="P599"/>
      <c r="Q599">
        <v>26.218522369999999</v>
      </c>
      <c r="R599">
        <v>55.569777309000003</v>
      </c>
      <c r="S599">
        <v>41.589330812</v>
      </c>
      <c r="T599">
        <v>58.365758755000002</v>
      </c>
      <c r="U599"/>
      <c r="V599">
        <v>48.957762125999999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46.398755864999998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46.388864847999997</v>
      </c>
      <c r="AS599"/>
      <c r="AT599">
        <v>37.130578964999998</v>
      </c>
      <c r="AU599"/>
    </row>
    <row r="600" spans="1:47" x14ac:dyDescent="0.35">
      <c r="A600" s="84">
        <v>25143</v>
      </c>
      <c r="B600">
        <v>22.372204557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44.690949037000003</v>
      </c>
      <c r="L600"/>
      <c r="M600"/>
      <c r="N600">
        <v>43.306283168</v>
      </c>
      <c r="O600"/>
      <c r="P600"/>
      <c r="Q600">
        <v>26.776016442</v>
      </c>
      <c r="R600">
        <v>56.727481001000001</v>
      </c>
      <c r="S600">
        <v>42.204555378999999</v>
      </c>
      <c r="T600">
        <v>58.471878316000002</v>
      </c>
      <c r="U600"/>
      <c r="V600">
        <v>49.513804858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47.111479623999998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46.843657640000004</v>
      </c>
      <c r="AS600"/>
      <c r="AT600">
        <v>37.610902539000001</v>
      </c>
      <c r="AU600"/>
    </row>
    <row r="601" spans="1:47" x14ac:dyDescent="0.35">
      <c r="A601" s="84">
        <v>25173</v>
      </c>
      <c r="B601">
        <v>20.749819198000001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44.444037715999997</v>
      </c>
      <c r="L601"/>
      <c r="M601"/>
      <c r="N601">
        <v>44.860733529999997</v>
      </c>
      <c r="O601"/>
      <c r="P601"/>
      <c r="Q601">
        <v>27.278087125999999</v>
      </c>
      <c r="R601">
        <v>56.666549230000001</v>
      </c>
      <c r="S601">
        <v>42.316821306999998</v>
      </c>
      <c r="T601">
        <v>58.577997877999998</v>
      </c>
      <c r="U601"/>
      <c r="V601">
        <v>49.721235786000001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47.867723664000003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48.208036018000001</v>
      </c>
      <c r="AS601"/>
      <c r="AT601">
        <v>37.729694371999997</v>
      </c>
      <c r="AU601"/>
    </row>
    <row r="602" spans="1:47" x14ac:dyDescent="0.35">
      <c r="A602" s="84">
        <v>25204</v>
      </c>
      <c r="B602">
        <v>22.478921449000001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44.937860358000002</v>
      </c>
      <c r="L602"/>
      <c r="M602"/>
      <c r="N602">
        <v>45.473940575999997</v>
      </c>
      <c r="O602"/>
      <c r="P602"/>
      <c r="Q602">
        <v>27.460658284000001</v>
      </c>
      <c r="R602">
        <v>56.30095859</v>
      </c>
      <c r="S602">
        <v>42.666408746000002</v>
      </c>
      <c r="T602">
        <v>58.896356562000001</v>
      </c>
      <c r="U602"/>
      <c r="V602">
        <v>49.235879756999999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50.453363975999999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47.753243226000002</v>
      </c>
      <c r="AS602"/>
      <c r="AT602">
        <v>37.957957143999998</v>
      </c>
      <c r="AU602"/>
    </row>
    <row r="603" spans="1:47" x14ac:dyDescent="0.35">
      <c r="A603" s="84">
        <v>25235</v>
      </c>
      <c r="B603">
        <v>22.713581547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45.184771677999997</v>
      </c>
      <c r="L603"/>
      <c r="M603"/>
      <c r="N603">
        <v>43.971659142999997</v>
      </c>
      <c r="O603"/>
      <c r="P603"/>
      <c r="Q603">
        <v>27.786678209000002</v>
      </c>
      <c r="R603">
        <v>55.691640859000003</v>
      </c>
      <c r="S603">
        <v>42.852080295999997</v>
      </c>
      <c r="T603">
        <v>59.320834806999997</v>
      </c>
      <c r="U603"/>
      <c r="V603">
        <v>50.743712993999999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49.040937788999997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46.843657640000004</v>
      </c>
      <c r="AS603"/>
      <c r="AT603">
        <v>38.200796209000004</v>
      </c>
      <c r="AU603"/>
    </row>
    <row r="604" spans="1:47" x14ac:dyDescent="0.35">
      <c r="A604" s="84">
        <v>25263</v>
      </c>
      <c r="B604">
        <v>22.9328048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45.678594320000002</v>
      </c>
      <c r="L604"/>
      <c r="M604"/>
      <c r="N604">
        <v>46.918469084999998</v>
      </c>
      <c r="O604"/>
      <c r="P604"/>
      <c r="Q604">
        <v>28.265927499</v>
      </c>
      <c r="R604">
        <v>55.691640859000003</v>
      </c>
      <c r="S604">
        <v>43.2263752</v>
      </c>
      <c r="T604">
        <v>59.745313052999997</v>
      </c>
      <c r="U604"/>
      <c r="V604">
        <v>50.917047287000003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49.275105584000002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47.753243226000002</v>
      </c>
      <c r="AS604"/>
      <c r="AT604">
        <v>38.500353912999998</v>
      </c>
      <c r="AU604"/>
    </row>
    <row r="605" spans="1:47" x14ac:dyDescent="0.35">
      <c r="A605" s="84">
        <v>25294</v>
      </c>
      <c r="B605">
        <v>22.876801918999998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45.98723347</v>
      </c>
      <c r="L605"/>
      <c r="M605"/>
      <c r="N605">
        <v>47.019473916999999</v>
      </c>
      <c r="O605"/>
      <c r="P605"/>
      <c r="Q605">
        <v>28.415896664000002</v>
      </c>
      <c r="R605">
        <v>57.519594052000002</v>
      </c>
      <c r="S605">
        <v>43.535794037000002</v>
      </c>
      <c r="T605">
        <v>60.169791298</v>
      </c>
      <c r="U605"/>
      <c r="V605">
        <v>51.368051246999997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49.334243432999997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48.662828810999997</v>
      </c>
      <c r="AS605"/>
      <c r="AT605">
        <v>38.358656476</v>
      </c>
      <c r="AU605"/>
    </row>
    <row r="606" spans="1:47" x14ac:dyDescent="0.35">
      <c r="A606" s="84">
        <v>25324</v>
      </c>
      <c r="B606">
        <v>23.431391425000001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46.542783942</v>
      </c>
      <c r="L606"/>
      <c r="M606"/>
      <c r="N606">
        <v>47.632207586</v>
      </c>
      <c r="O606"/>
      <c r="P606"/>
      <c r="Q606">
        <v>28.927747947</v>
      </c>
      <c r="R606">
        <v>58.860093073000002</v>
      </c>
      <c r="S606">
        <v>43.758685864999997</v>
      </c>
      <c r="T606">
        <v>60.488149982000003</v>
      </c>
      <c r="U606"/>
      <c r="V606">
        <v>52.745014667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48.412450626000002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48.208036018000001</v>
      </c>
      <c r="AS606"/>
      <c r="AT606">
        <v>38.213686809000002</v>
      </c>
      <c r="AU606"/>
    </row>
    <row r="607" spans="1:47" x14ac:dyDescent="0.35">
      <c r="A607" s="84">
        <v>25355</v>
      </c>
      <c r="B607">
        <v>23.9299857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47.036606583000001</v>
      </c>
      <c r="L607"/>
      <c r="M607"/>
      <c r="N607">
        <v>47.024294715000003</v>
      </c>
      <c r="O607"/>
      <c r="P607"/>
      <c r="Q607">
        <v>28.82668177</v>
      </c>
      <c r="R607">
        <v>58.128911791999997</v>
      </c>
      <c r="S607">
        <v>43.980740331</v>
      </c>
      <c r="T607">
        <v>60.382030421000003</v>
      </c>
      <c r="U607"/>
      <c r="V607">
        <v>53.537470872999997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50.524362600000003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49.572414395999999</v>
      </c>
      <c r="AS607"/>
      <c r="AT607">
        <v>38.587018405999999</v>
      </c>
      <c r="AU607"/>
    </row>
    <row r="608" spans="1:47" x14ac:dyDescent="0.35">
      <c r="A608" s="84">
        <v>25385</v>
      </c>
      <c r="B608">
        <v>23.894449932000001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46.913150923000003</v>
      </c>
      <c r="L608"/>
      <c r="M608"/>
      <c r="N608">
        <v>47.309426864000002</v>
      </c>
      <c r="O608"/>
      <c r="P608"/>
      <c r="Q608">
        <v>29.530884808</v>
      </c>
      <c r="R608">
        <v>58.372638881999997</v>
      </c>
      <c r="S608">
        <v>44.191866394000002</v>
      </c>
      <c r="T608">
        <v>60.169791298</v>
      </c>
      <c r="U608"/>
      <c r="V608">
        <v>54.110345383999999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50.883663050999999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53.210756736999997</v>
      </c>
      <c r="AS608"/>
      <c r="AT608">
        <v>38.790789039000003</v>
      </c>
      <c r="AU608"/>
    </row>
    <row r="609" spans="1:47" x14ac:dyDescent="0.35">
      <c r="A609" s="84">
        <v>25416</v>
      </c>
      <c r="B609">
        <v>24.408806401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48.209435356</v>
      </c>
      <c r="L609"/>
      <c r="M609"/>
      <c r="N609">
        <v>48.459510100999999</v>
      </c>
      <c r="O609"/>
      <c r="P609"/>
      <c r="Q609">
        <v>29.801481345999999</v>
      </c>
      <c r="R609">
        <v>58.372638881999997</v>
      </c>
      <c r="S609">
        <v>44.388263619999996</v>
      </c>
      <c r="T609">
        <v>59.851432613999997</v>
      </c>
      <c r="U609"/>
      <c r="V609">
        <v>54.492723634999997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50.379094911999999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49.117621604</v>
      </c>
      <c r="AS609"/>
      <c r="AT609">
        <v>38.879932492999998</v>
      </c>
      <c r="AU609"/>
    </row>
    <row r="610" spans="1:47" x14ac:dyDescent="0.35">
      <c r="A610" s="84">
        <v>25447</v>
      </c>
      <c r="B610">
        <v>24.310676704999999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47.777340545000001</v>
      </c>
      <c r="L610"/>
      <c r="M610"/>
      <c r="N610">
        <v>49.157578600000001</v>
      </c>
      <c r="O610"/>
      <c r="P610"/>
      <c r="Q610">
        <v>29.690634571</v>
      </c>
      <c r="R610">
        <v>57.641457602000003</v>
      </c>
      <c r="S610">
        <v>44.288472096</v>
      </c>
      <c r="T610">
        <v>59.745313052999997</v>
      </c>
      <c r="U610"/>
      <c r="V610">
        <v>54.800143947999999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51.563229194999998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50.027207189000002</v>
      </c>
      <c r="AS610"/>
      <c r="AT610">
        <v>38.871206549</v>
      </c>
      <c r="AU610"/>
    </row>
    <row r="611" spans="1:47" x14ac:dyDescent="0.35">
      <c r="A611" s="84">
        <v>25477</v>
      </c>
      <c r="B611">
        <v>24.464222494000001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48.394618846999997</v>
      </c>
      <c r="L611"/>
      <c r="M611"/>
      <c r="N611">
        <v>50.394078692999997</v>
      </c>
      <c r="O611"/>
      <c r="P611"/>
      <c r="Q611">
        <v>29.974271905999998</v>
      </c>
      <c r="R611">
        <v>59.591274353000003</v>
      </c>
      <c r="S611">
        <v>44.555592115000003</v>
      </c>
      <c r="T611">
        <v>59.745313052999997</v>
      </c>
      <c r="U611"/>
      <c r="V611">
        <v>55.149196594000003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51.820027322999998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51.391585567</v>
      </c>
      <c r="AS611"/>
      <c r="AT611">
        <v>38.882510613000001</v>
      </c>
      <c r="AU611"/>
    </row>
    <row r="612" spans="1:47" x14ac:dyDescent="0.35">
      <c r="A612" s="84">
        <v>25508</v>
      </c>
      <c r="B612">
        <v>25.030918195999998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49.135352808999997</v>
      </c>
      <c r="L612"/>
      <c r="M612"/>
      <c r="N612">
        <v>48.049578292</v>
      </c>
      <c r="O612"/>
      <c r="P612"/>
      <c r="Q612">
        <v>30.668694345999999</v>
      </c>
      <c r="R612">
        <v>58.189843562</v>
      </c>
      <c r="S612">
        <v>44.386652988999998</v>
      </c>
      <c r="T612">
        <v>59.745313052999997</v>
      </c>
      <c r="U612"/>
      <c r="V612">
        <v>55.653778436000003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52.841631096999997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52.301171152000002</v>
      </c>
      <c r="AS612"/>
      <c r="AT612">
        <v>38.516020949999998</v>
      </c>
      <c r="AU612"/>
    </row>
    <row r="613" spans="1:47" x14ac:dyDescent="0.35">
      <c r="A613" s="84">
        <v>25538</v>
      </c>
      <c r="B613">
        <v>22.918362491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48.764985828</v>
      </c>
      <c r="L613"/>
      <c r="M613"/>
      <c r="N613">
        <v>49.220248937999997</v>
      </c>
      <c r="O613"/>
      <c r="P613"/>
      <c r="Q613">
        <v>31.095780447999999</v>
      </c>
      <c r="R613">
        <v>58.311707112000001</v>
      </c>
      <c r="S613">
        <v>44.587080984000004</v>
      </c>
      <c r="T613">
        <v>59.745313052999997</v>
      </c>
      <c r="U613"/>
      <c r="V613">
        <v>53.720661900000003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52.552332759000002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51.391585567</v>
      </c>
      <c r="AS613"/>
      <c r="AT613">
        <v>38.412697836</v>
      </c>
      <c r="AU613"/>
    </row>
    <row r="614" spans="1:47" x14ac:dyDescent="0.35">
      <c r="A614" s="84">
        <v>25569</v>
      </c>
      <c r="B614">
        <v>24.227450178000002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48.888441487999998</v>
      </c>
      <c r="L614"/>
      <c r="M614"/>
      <c r="N614">
        <v>49.942923776000001</v>
      </c>
      <c r="O614"/>
      <c r="P614"/>
      <c r="Q614">
        <v>31.832585478999999</v>
      </c>
      <c r="R614">
        <v>59.956864994</v>
      </c>
      <c r="S614">
        <v>44.815694041999997</v>
      </c>
      <c r="T614">
        <v>59.745313052999997</v>
      </c>
      <c r="U614"/>
      <c r="V614">
        <v>56.699486608000001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52.986180261999998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50.481999981000001</v>
      </c>
      <c r="AS614"/>
      <c r="AT614">
        <v>37.701335053000001</v>
      </c>
      <c r="AU614"/>
    </row>
    <row r="615" spans="1:47" x14ac:dyDescent="0.35">
      <c r="A615" s="84">
        <v>25600</v>
      </c>
      <c r="B615">
        <v>25.209637273999999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49.567447620000003</v>
      </c>
      <c r="L615"/>
      <c r="M615"/>
      <c r="N615">
        <v>50.038035452999999</v>
      </c>
      <c r="O615"/>
      <c r="P615"/>
      <c r="Q615">
        <v>31.718478505</v>
      </c>
      <c r="R615">
        <v>60.627114495000001</v>
      </c>
      <c r="S615">
        <v>45.080040916000002</v>
      </c>
      <c r="T615">
        <v>59.851432613999997</v>
      </c>
      <c r="U615"/>
      <c r="V615">
        <v>56.428689497000001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52.338480804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51.846378358999999</v>
      </c>
      <c r="AS615"/>
      <c r="AT615">
        <v>37.676545437999998</v>
      </c>
      <c r="AU615"/>
    </row>
    <row r="616" spans="1:47" x14ac:dyDescent="0.35">
      <c r="A616" s="84">
        <v>25628</v>
      </c>
      <c r="B616">
        <v>25.200630098000001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49.752631110000003</v>
      </c>
      <c r="L616"/>
      <c r="M616"/>
      <c r="N616">
        <v>47.473140675000003</v>
      </c>
      <c r="O616"/>
      <c r="P616"/>
      <c r="Q616">
        <v>31.571769538000002</v>
      </c>
      <c r="R616">
        <v>60.505250953999997</v>
      </c>
      <c r="S616">
        <v>45.102377984999997</v>
      </c>
      <c r="T616">
        <v>59.957552174999996</v>
      </c>
      <c r="U616"/>
      <c r="V616">
        <v>56.717813560000003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53.167084611999996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52.301171152000002</v>
      </c>
      <c r="AS616"/>
      <c r="AT616">
        <v>37.627561159999999</v>
      </c>
      <c r="AU616"/>
    </row>
    <row r="617" spans="1:47" x14ac:dyDescent="0.35">
      <c r="A617" s="84">
        <v>25659</v>
      </c>
      <c r="B617">
        <v>25.380118126999999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50.246453752000001</v>
      </c>
      <c r="L617"/>
      <c r="M617"/>
      <c r="N617">
        <v>52.970547250000003</v>
      </c>
      <c r="O617"/>
      <c r="P617"/>
      <c r="Q617">
        <v>32.657415888999999</v>
      </c>
      <c r="R617">
        <v>61.358295775999999</v>
      </c>
      <c r="S617">
        <v>45.186149614000001</v>
      </c>
      <c r="T617">
        <v>59.957552174999996</v>
      </c>
      <c r="U617"/>
      <c r="V617">
        <v>57.379524148000002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51.782070628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51.846378358999999</v>
      </c>
      <c r="AS617"/>
      <c r="AT617">
        <v>37.530881661999999</v>
      </c>
      <c r="AU617"/>
    </row>
    <row r="618" spans="1:47" x14ac:dyDescent="0.35">
      <c r="A618" s="84">
        <v>25689</v>
      </c>
      <c r="B618">
        <v>26.247269165999999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50.616820732000001</v>
      </c>
      <c r="L618"/>
      <c r="M618"/>
      <c r="N618">
        <v>49.747309635000001</v>
      </c>
      <c r="O618"/>
      <c r="P618"/>
      <c r="Q618">
        <v>33.025818403999999</v>
      </c>
      <c r="R618">
        <v>60.627114495000001</v>
      </c>
      <c r="S618">
        <v>45.245149767000001</v>
      </c>
      <c r="T618">
        <v>60.063671737</v>
      </c>
      <c r="U618"/>
      <c r="V618">
        <v>57.244825423000002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51.564712723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53.66554953</v>
      </c>
      <c r="AS618"/>
      <c r="AT618">
        <v>37.487152782000003</v>
      </c>
      <c r="AU618"/>
    </row>
    <row r="619" spans="1:47" x14ac:dyDescent="0.35">
      <c r="A619" s="84">
        <v>25720</v>
      </c>
      <c r="B619">
        <v>25.527676627000002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50.122998090999999</v>
      </c>
      <c r="L619"/>
      <c r="M619"/>
      <c r="N619">
        <v>50.678515257999997</v>
      </c>
      <c r="O619"/>
      <c r="P619"/>
      <c r="Q619">
        <v>32.575910907999997</v>
      </c>
      <c r="R619">
        <v>60.748978045000001</v>
      </c>
      <c r="S619">
        <v>45.236823180999998</v>
      </c>
      <c r="T619">
        <v>60.063671737</v>
      </c>
      <c r="U619"/>
      <c r="V619">
        <v>57.554241777999998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51.373627659999997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51.391585567</v>
      </c>
      <c r="AS619"/>
      <c r="AT619">
        <v>37.365881987000002</v>
      </c>
      <c r="AU619"/>
    </row>
    <row r="620" spans="1:47" x14ac:dyDescent="0.35">
      <c r="A620" s="84">
        <v>25750</v>
      </c>
      <c r="B620">
        <v>25.938505139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50.740276393000002</v>
      </c>
      <c r="L620"/>
      <c r="M620"/>
      <c r="N620">
        <v>52.191327090999998</v>
      </c>
      <c r="O620"/>
      <c r="P620"/>
      <c r="Q620">
        <v>33.915852799</v>
      </c>
      <c r="R620">
        <v>60.444319174999997</v>
      </c>
      <c r="S620">
        <v>45.443561838999997</v>
      </c>
      <c r="T620">
        <v>60.063671737</v>
      </c>
      <c r="U620"/>
      <c r="V620">
        <v>58.456943381999999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52.228463490999999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54.575135115000002</v>
      </c>
      <c r="AS620"/>
      <c r="AT620">
        <v>37.457603562000003</v>
      </c>
      <c r="AU620"/>
    </row>
    <row r="621" spans="1:47" x14ac:dyDescent="0.35">
      <c r="A621" s="84">
        <v>25781</v>
      </c>
      <c r="B621">
        <v>26.298869049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49.937814600999999</v>
      </c>
      <c r="L621"/>
      <c r="M621"/>
      <c r="N621">
        <v>50.978573517000001</v>
      </c>
      <c r="O621"/>
      <c r="P621"/>
      <c r="Q621">
        <v>33.553970683000003</v>
      </c>
      <c r="R621">
        <v>60.444319174999997</v>
      </c>
      <c r="S621">
        <v>45.195212062000003</v>
      </c>
      <c r="T621">
        <v>60.063671737</v>
      </c>
      <c r="U621"/>
      <c r="V621">
        <v>58.993165314000002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50.671766638000001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52.301171152000002</v>
      </c>
      <c r="AS621"/>
      <c r="AT621">
        <v>37.390770760000002</v>
      </c>
      <c r="AU621"/>
    </row>
    <row r="622" spans="1:47" x14ac:dyDescent="0.35">
      <c r="A622" s="84">
        <v>25812</v>
      </c>
      <c r="B622">
        <v>26.161634879000001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49.690903280000001</v>
      </c>
      <c r="L622"/>
      <c r="M622"/>
      <c r="N622">
        <v>51.327235823000002</v>
      </c>
      <c r="O622"/>
      <c r="P622"/>
      <c r="Q622">
        <v>32.947573622</v>
      </c>
      <c r="R622">
        <v>61.114568685000002</v>
      </c>
      <c r="S622">
        <v>45.190247796999998</v>
      </c>
      <c r="T622">
        <v>60.275910860000003</v>
      </c>
      <c r="U622"/>
      <c r="V622">
        <v>59.972278574000001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49.004124689000001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51.846378358999999</v>
      </c>
      <c r="AS622"/>
      <c r="AT622">
        <v>37.133057925999999</v>
      </c>
      <c r="AU622"/>
    </row>
    <row r="623" spans="1:47" x14ac:dyDescent="0.35">
      <c r="A623" s="84">
        <v>25842</v>
      </c>
      <c r="B623">
        <v>26.394837555999999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50.061270260999997</v>
      </c>
      <c r="L623"/>
      <c r="M623"/>
      <c r="N623">
        <v>51.943727580999997</v>
      </c>
      <c r="O623"/>
      <c r="P623"/>
      <c r="Q623">
        <v>32.240110385000001</v>
      </c>
      <c r="R623">
        <v>61.662954646000003</v>
      </c>
      <c r="S623">
        <v>44.878935681000002</v>
      </c>
      <c r="T623">
        <v>60.488149982000003</v>
      </c>
      <c r="U623"/>
      <c r="V623">
        <v>60.786673972000003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46.728700588999999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52.755963944999998</v>
      </c>
      <c r="AS623"/>
      <c r="AT623">
        <v>36.390261912</v>
      </c>
      <c r="AU623"/>
    </row>
    <row r="624" spans="1:47" x14ac:dyDescent="0.35">
      <c r="A624" s="84">
        <v>25873</v>
      </c>
      <c r="B624">
        <v>26.632833362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49.629175449999998</v>
      </c>
      <c r="L624"/>
      <c r="M624"/>
      <c r="N624">
        <v>52.852201078999997</v>
      </c>
      <c r="O624"/>
      <c r="P624"/>
      <c r="Q624">
        <v>32.882369636999996</v>
      </c>
      <c r="R624">
        <v>61.297364004999999</v>
      </c>
      <c r="S624">
        <v>44.676123996000001</v>
      </c>
      <c r="T624">
        <v>60.594269543999999</v>
      </c>
      <c r="U624"/>
      <c r="V624">
        <v>61.544583867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48.238086428000003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53.210756736999997</v>
      </c>
      <c r="AS624"/>
      <c r="AT624">
        <v>36.169832659000001</v>
      </c>
      <c r="AU624"/>
    </row>
    <row r="625" spans="1:47" x14ac:dyDescent="0.35">
      <c r="A625" s="84">
        <v>25903</v>
      </c>
      <c r="B625">
        <v>25.213749334999999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50.493365072000003</v>
      </c>
      <c r="L625"/>
      <c r="M625"/>
      <c r="N625">
        <v>51.791655173999999</v>
      </c>
      <c r="O625"/>
      <c r="P625"/>
      <c r="Q625">
        <v>33.221430359000003</v>
      </c>
      <c r="R625">
        <v>61.906681736000003</v>
      </c>
      <c r="S625">
        <v>45.397894325999999</v>
      </c>
      <c r="T625">
        <v>60.275910860000003</v>
      </c>
      <c r="U625"/>
      <c r="V625">
        <v>61.430906833999998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49.664618638999997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53.66554953</v>
      </c>
      <c r="AS625"/>
      <c r="AT625">
        <v>37.000483066999998</v>
      </c>
      <c r="AU625"/>
    </row>
    <row r="626" spans="1:47" x14ac:dyDescent="0.35">
      <c r="A626" s="84">
        <v>25934</v>
      </c>
      <c r="B626">
        <v>27.569413655000002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51.419282525</v>
      </c>
      <c r="L626"/>
      <c r="M626"/>
      <c r="N626">
        <v>51.250818012000003</v>
      </c>
      <c r="O626"/>
      <c r="P626"/>
      <c r="Q626">
        <v>34.199490134000001</v>
      </c>
      <c r="R626">
        <v>61.723886415999999</v>
      </c>
      <c r="S626">
        <v>45.694041333000001</v>
      </c>
      <c r="T626">
        <v>59.957552174999996</v>
      </c>
      <c r="U626"/>
      <c r="V626">
        <v>62.278238690999999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48.13469327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54.120342321999999</v>
      </c>
      <c r="AS626"/>
      <c r="AT626">
        <v>37.285067843</v>
      </c>
      <c r="AU626"/>
    </row>
    <row r="627" spans="1:47" x14ac:dyDescent="0.35">
      <c r="A627" s="84">
        <v>25965</v>
      </c>
      <c r="B627">
        <v>27.103390697999998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50.863732053</v>
      </c>
      <c r="L627"/>
      <c r="M627"/>
      <c r="N627">
        <v>51.807653641000002</v>
      </c>
      <c r="O627"/>
      <c r="P627"/>
      <c r="Q627">
        <v>27.548683663999999</v>
      </c>
      <c r="R627">
        <v>62.759726567000001</v>
      </c>
      <c r="S627">
        <v>45.385657350999999</v>
      </c>
      <c r="T627">
        <v>59.745313052999997</v>
      </c>
      <c r="U627"/>
      <c r="V627">
        <v>62.946066704000003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49.148139477999997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53.210756736999997</v>
      </c>
      <c r="AS627"/>
      <c r="AT627">
        <v>37.214070387</v>
      </c>
      <c r="AU627"/>
    </row>
    <row r="628" spans="1:47" x14ac:dyDescent="0.35">
      <c r="A628" s="84">
        <v>25993</v>
      </c>
      <c r="B628">
        <v>26.715459810999999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50.616820732000001</v>
      </c>
      <c r="L628"/>
      <c r="M628"/>
      <c r="N628">
        <v>52.632763132000001</v>
      </c>
      <c r="O628"/>
      <c r="P628"/>
      <c r="Q628">
        <v>25.546921323999999</v>
      </c>
      <c r="R628">
        <v>63.186248978000002</v>
      </c>
      <c r="S628">
        <v>45.440649405000002</v>
      </c>
      <c r="T628">
        <v>59.745313052999997</v>
      </c>
      <c r="U628"/>
      <c r="V628">
        <v>62.166966240999997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49.094517707999998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52.301171152000002</v>
      </c>
      <c r="AS628"/>
      <c r="AT628">
        <v>37.173712893999998</v>
      </c>
      <c r="AU628"/>
    </row>
    <row r="629" spans="1:47" x14ac:dyDescent="0.35">
      <c r="A629" s="84">
        <v>26024</v>
      </c>
      <c r="B629">
        <v>27.026814934000001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50.987187712999997</v>
      </c>
      <c r="L629"/>
      <c r="M629"/>
      <c r="N629">
        <v>53.311133032999997</v>
      </c>
      <c r="O629"/>
      <c r="P629"/>
      <c r="Q629">
        <v>33.981056784000003</v>
      </c>
      <c r="R629">
        <v>63.003453657000001</v>
      </c>
      <c r="S629">
        <v>45.525845986</v>
      </c>
      <c r="T629">
        <v>59.957552174999996</v>
      </c>
      <c r="U629"/>
      <c r="V629">
        <v>61.051191264000003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50.611351046999999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52.755963944999998</v>
      </c>
      <c r="AS629"/>
      <c r="AT629">
        <v>37.382540607999999</v>
      </c>
      <c r="AU629"/>
    </row>
    <row r="630" spans="1:47" x14ac:dyDescent="0.35">
      <c r="A630" s="84">
        <v>26054</v>
      </c>
      <c r="B630">
        <v>27.456402674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50.246453752000001</v>
      </c>
      <c r="L630"/>
      <c r="M630"/>
      <c r="N630">
        <v>53.115064824999997</v>
      </c>
      <c r="O630"/>
      <c r="P630"/>
      <c r="Q630">
        <v>34.359239897000002</v>
      </c>
      <c r="R630">
        <v>61.906681736000003</v>
      </c>
      <c r="S630">
        <v>45.415856648000002</v>
      </c>
      <c r="T630">
        <v>60.063671737</v>
      </c>
      <c r="U630"/>
      <c r="V630">
        <v>63.476634613000002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51.216657490000003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52.755963944999998</v>
      </c>
      <c r="AS630"/>
      <c r="AT630">
        <v>37.572230740000002</v>
      </c>
      <c r="AU630"/>
    </row>
    <row r="631" spans="1:47" x14ac:dyDescent="0.35">
      <c r="A631" s="84">
        <v>26085</v>
      </c>
      <c r="B631">
        <v>26.972207085000001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50.802004222999997</v>
      </c>
      <c r="L631"/>
      <c r="M631"/>
      <c r="N631">
        <v>54.030300959999998</v>
      </c>
      <c r="O631"/>
      <c r="P631"/>
      <c r="Q631">
        <v>35.047141938999999</v>
      </c>
      <c r="R631">
        <v>63.125317207000002</v>
      </c>
      <c r="S631">
        <v>45.816416926999999</v>
      </c>
      <c r="T631">
        <v>59.851432613999997</v>
      </c>
      <c r="U631"/>
      <c r="V631">
        <v>64.405949742000004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50.890495905000002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53.210756736999997</v>
      </c>
      <c r="AS631"/>
      <c r="AT631">
        <v>37.729793530999999</v>
      </c>
      <c r="AU631"/>
    </row>
    <row r="632" spans="1:47" x14ac:dyDescent="0.35">
      <c r="A632" s="84">
        <v>26115</v>
      </c>
      <c r="B632">
        <v>27.186785746999998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51.604466015</v>
      </c>
      <c r="L632"/>
      <c r="M632"/>
      <c r="N632">
        <v>56.315096930999999</v>
      </c>
      <c r="O632"/>
      <c r="P632"/>
      <c r="Q632">
        <v>35.193850904999998</v>
      </c>
      <c r="R632">
        <v>63.490907847999999</v>
      </c>
      <c r="S632">
        <v>45.871658994000001</v>
      </c>
      <c r="T632">
        <v>59.53307393</v>
      </c>
      <c r="U632"/>
      <c r="V632">
        <v>68.025696472999996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50.811170941999997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52.755963944999998</v>
      </c>
      <c r="AS632"/>
      <c r="AT632">
        <v>37.620223434000003</v>
      </c>
      <c r="AU632"/>
    </row>
    <row r="633" spans="1:47" x14ac:dyDescent="0.35">
      <c r="A633" s="84">
        <v>26146</v>
      </c>
      <c r="B633">
        <v>27.288697598999999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49.443991959000002</v>
      </c>
      <c r="L633"/>
      <c r="M633"/>
      <c r="N633">
        <v>55.997629709000002</v>
      </c>
      <c r="O633"/>
      <c r="P633"/>
      <c r="Q633">
        <v>34.642877231999996</v>
      </c>
      <c r="R633">
        <v>63.490907847999999</v>
      </c>
      <c r="S633">
        <v>45.587018653999998</v>
      </c>
      <c r="T633">
        <v>59.53307393</v>
      </c>
      <c r="U633"/>
      <c r="V633">
        <v>68.254493143999994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51.334819537000001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51.846378358999999</v>
      </c>
      <c r="AS633"/>
      <c r="AT633">
        <v>37.401876508000001</v>
      </c>
      <c r="AU633"/>
    </row>
    <row r="634" spans="1:47" x14ac:dyDescent="0.35">
      <c r="A634" s="84">
        <v>26177</v>
      </c>
      <c r="B634">
        <v>27.340661055000002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50.616820732000001</v>
      </c>
      <c r="L634"/>
      <c r="M634"/>
      <c r="N634">
        <v>55.150435373999997</v>
      </c>
      <c r="O634"/>
      <c r="P634"/>
      <c r="Q634">
        <v>34.864570780999998</v>
      </c>
      <c r="R634">
        <v>65.318861049999995</v>
      </c>
      <c r="S634">
        <v>46.303667146000002</v>
      </c>
      <c r="T634">
        <v>60.063671737</v>
      </c>
      <c r="U634"/>
      <c r="V634">
        <v>66.137119704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51.835797460999999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51.846378358999999</v>
      </c>
      <c r="AS634"/>
      <c r="AT634">
        <v>38.009817018</v>
      </c>
      <c r="AU634"/>
    </row>
    <row r="635" spans="1:47" x14ac:dyDescent="0.35">
      <c r="A635" s="84">
        <v>26207</v>
      </c>
      <c r="B635">
        <v>27.678737565999999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50.740276393000002</v>
      </c>
      <c r="L635"/>
      <c r="M635"/>
      <c r="N635">
        <v>55.086779626999999</v>
      </c>
      <c r="O635"/>
      <c r="P635"/>
      <c r="Q635">
        <v>34.678739424</v>
      </c>
      <c r="R635">
        <v>65.196997499999995</v>
      </c>
      <c r="S635">
        <v>46.441076512999999</v>
      </c>
      <c r="T635">
        <v>60.382030421000003</v>
      </c>
      <c r="U635"/>
      <c r="V635">
        <v>66.726836077000002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51.011453754000001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53.210756736999997</v>
      </c>
      <c r="AS635"/>
      <c r="AT635">
        <v>38.294302635999998</v>
      </c>
      <c r="AU635"/>
    </row>
    <row r="636" spans="1:47" x14ac:dyDescent="0.35">
      <c r="A636" s="84">
        <v>26238</v>
      </c>
      <c r="B636">
        <v>27.291214646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49.999542431000002</v>
      </c>
      <c r="L636"/>
      <c r="M636"/>
      <c r="N636">
        <v>56.197852109000003</v>
      </c>
      <c r="O636"/>
      <c r="P636"/>
      <c r="Q636">
        <v>34.104944355999997</v>
      </c>
      <c r="R636">
        <v>65.928178779999996</v>
      </c>
      <c r="S636">
        <v>46.476481737</v>
      </c>
      <c r="T636">
        <v>59.957552174999996</v>
      </c>
      <c r="U636"/>
      <c r="V636">
        <v>68.264799862999993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49.982924529000002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52.301171152000002</v>
      </c>
      <c r="AS636"/>
      <c r="AT636">
        <v>38.456823350000001</v>
      </c>
      <c r="AU636"/>
    </row>
    <row r="637" spans="1:47" x14ac:dyDescent="0.35">
      <c r="A637" s="84">
        <v>26268</v>
      </c>
      <c r="B637">
        <v>27.944958345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49.135352808999997</v>
      </c>
      <c r="L637"/>
      <c r="M637"/>
      <c r="N637">
        <v>57.538583776000003</v>
      </c>
      <c r="O637"/>
      <c r="P637"/>
      <c r="Q637">
        <v>33.919112998999999</v>
      </c>
      <c r="R637">
        <v>65.86724701</v>
      </c>
      <c r="S637">
        <v>46.470285408999999</v>
      </c>
      <c r="T637">
        <v>58.471878316000002</v>
      </c>
      <c r="U637"/>
      <c r="V637">
        <v>68.718701905000003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49.415397841999997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52.301171152000002</v>
      </c>
      <c r="AS637"/>
      <c r="AT637">
        <v>38.900755769</v>
      </c>
      <c r="AU637"/>
    </row>
    <row r="638" spans="1:47" x14ac:dyDescent="0.35">
      <c r="A638" s="84">
        <v>26299</v>
      </c>
      <c r="B638">
        <v>28.516204846000001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51.048915544000003</v>
      </c>
      <c r="L638"/>
      <c r="M638"/>
      <c r="N638">
        <v>58.747550275999998</v>
      </c>
      <c r="O638"/>
      <c r="P638"/>
      <c r="Q638">
        <v>35.832849957999997</v>
      </c>
      <c r="R638">
        <v>66.476564741000004</v>
      </c>
      <c r="S638">
        <v>47.157455050999999</v>
      </c>
      <c r="T638">
        <v>56.773965334000003</v>
      </c>
      <c r="U638"/>
      <c r="V638">
        <v>69.251405457000004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50.250532237999998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51.846378358999999</v>
      </c>
      <c r="AS638"/>
      <c r="AT638">
        <v>39.830762952999997</v>
      </c>
      <c r="AU638"/>
    </row>
    <row r="639" spans="1:47" x14ac:dyDescent="0.35">
      <c r="A639" s="84">
        <v>26330</v>
      </c>
      <c r="B639">
        <v>27.616818543000001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51.419282525</v>
      </c>
      <c r="L639"/>
      <c r="M639"/>
      <c r="N639">
        <v>60.02423976</v>
      </c>
      <c r="O639"/>
      <c r="P639"/>
      <c r="Q639">
        <v>35.545952423999999</v>
      </c>
      <c r="R639">
        <v>65.806315230999999</v>
      </c>
      <c r="S639">
        <v>47.246254591000003</v>
      </c>
      <c r="T639">
        <v>56.137247965999997</v>
      </c>
      <c r="U639"/>
      <c r="V639">
        <v>68.942243641999994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48.289950795999999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52.755963944999998</v>
      </c>
      <c r="AS639"/>
      <c r="AT639">
        <v>40.242171398000004</v>
      </c>
      <c r="AU639"/>
    </row>
    <row r="640" spans="1:47" x14ac:dyDescent="0.35">
      <c r="A640" s="84">
        <v>26359</v>
      </c>
      <c r="B640">
        <v>28.334152020000001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51.974832996000004</v>
      </c>
      <c r="L640"/>
      <c r="M640"/>
      <c r="N640">
        <v>60.894001983999999</v>
      </c>
      <c r="O640"/>
      <c r="P640"/>
      <c r="Q640">
        <v>36.292538053000001</v>
      </c>
      <c r="R640">
        <v>66.964018930999998</v>
      </c>
      <c r="S640">
        <v>47.771920981000001</v>
      </c>
      <c r="T640">
        <v>57.410682702999999</v>
      </c>
      <c r="U640"/>
      <c r="V640">
        <v>70.431895963000002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50.529246905000001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53.210756736999997</v>
      </c>
      <c r="AS640"/>
      <c r="AT640">
        <v>40.521599934999998</v>
      </c>
      <c r="AU640"/>
    </row>
    <row r="641" spans="1:47" x14ac:dyDescent="0.35">
      <c r="A641" s="84">
        <v>26390</v>
      </c>
      <c r="B641">
        <v>28.828821888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51.974832996000004</v>
      </c>
      <c r="L641"/>
      <c r="M641"/>
      <c r="N641">
        <v>61.180602594</v>
      </c>
      <c r="O641"/>
      <c r="P641"/>
      <c r="Q641">
        <v>36.282757455000002</v>
      </c>
      <c r="R641">
        <v>67.390541342000006</v>
      </c>
      <c r="S641">
        <v>48.398797162000001</v>
      </c>
      <c r="T641">
        <v>59.639193491</v>
      </c>
      <c r="U641"/>
      <c r="V641">
        <v>71.379290135999995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51.968658464000001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53.210756736999997</v>
      </c>
      <c r="AS641"/>
      <c r="AT641">
        <v>40.918332927999998</v>
      </c>
      <c r="AU641"/>
    </row>
    <row r="642" spans="1:47" x14ac:dyDescent="0.35">
      <c r="A642" s="84">
        <v>26420</v>
      </c>
      <c r="B642">
        <v>28.468796368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51.666193845000002</v>
      </c>
      <c r="L642"/>
      <c r="M642"/>
      <c r="N642">
        <v>62.033245678</v>
      </c>
      <c r="O642"/>
      <c r="P642"/>
      <c r="Q642">
        <v>37.176052050000003</v>
      </c>
      <c r="R642">
        <v>68.060790851999997</v>
      </c>
      <c r="S642">
        <v>48.596591904</v>
      </c>
      <c r="T642">
        <v>61.549345596000002</v>
      </c>
      <c r="U642"/>
      <c r="V642">
        <v>72.700842846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51.647938465999999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52.755963944999998</v>
      </c>
      <c r="AS642"/>
      <c r="AT642">
        <v>40.923290850999997</v>
      </c>
      <c r="AU642"/>
    </row>
    <row r="643" spans="1:47" x14ac:dyDescent="0.35">
      <c r="A643" s="84">
        <v>26451</v>
      </c>
      <c r="B643">
        <v>28.791088915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51.974832996000004</v>
      </c>
      <c r="L643"/>
      <c r="M643"/>
      <c r="N643">
        <v>63.702757499999997</v>
      </c>
      <c r="O643"/>
      <c r="P643"/>
      <c r="Q643">
        <v>37.143450057000003</v>
      </c>
      <c r="R643">
        <v>67.512404892000006</v>
      </c>
      <c r="S643">
        <v>48.814256114999999</v>
      </c>
      <c r="T643">
        <v>62.079943403000001</v>
      </c>
      <c r="U643"/>
      <c r="V643">
        <v>72.819670355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52.024175565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53.210756736999997</v>
      </c>
      <c r="AS643"/>
      <c r="AT643">
        <v>41.030381986000002</v>
      </c>
      <c r="AU643"/>
    </row>
    <row r="644" spans="1:47" x14ac:dyDescent="0.35">
      <c r="A644" s="84">
        <v>26481</v>
      </c>
      <c r="B644">
        <v>29.135530722999999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52.221744317000002</v>
      </c>
      <c r="L644"/>
      <c r="M644"/>
      <c r="N644">
        <v>63.106582637999999</v>
      </c>
      <c r="O644"/>
      <c r="P644"/>
      <c r="Q644">
        <v>37.094547067999997</v>
      </c>
      <c r="R644">
        <v>68.426381492999994</v>
      </c>
      <c r="S644">
        <v>48.786990449999998</v>
      </c>
      <c r="T644">
        <v>61.761584718999998</v>
      </c>
      <c r="U644"/>
      <c r="V644">
        <v>73.375838250000001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52.371978679999998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52.301171152000002</v>
      </c>
      <c r="AS644"/>
      <c r="AT644">
        <v>40.986851422999997</v>
      </c>
      <c r="AU644"/>
    </row>
    <row r="645" spans="1:47" x14ac:dyDescent="0.35">
      <c r="A645" s="84">
        <v>26512</v>
      </c>
      <c r="B645">
        <v>29.254684091000001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51.974832996000004</v>
      </c>
      <c r="L645"/>
      <c r="M645"/>
      <c r="N645">
        <v>64.194217768000001</v>
      </c>
      <c r="O645"/>
      <c r="P645"/>
      <c r="Q645">
        <v>36.295798251999997</v>
      </c>
      <c r="R645">
        <v>68.426381492999994</v>
      </c>
      <c r="S645">
        <v>49.284496240999999</v>
      </c>
      <c r="T645">
        <v>61.549345596000002</v>
      </c>
      <c r="U645"/>
      <c r="V645">
        <v>71.385150327999995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54.257698413999996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55.939513493</v>
      </c>
      <c r="AS645"/>
      <c r="AT645">
        <v>41.551955479</v>
      </c>
      <c r="AU645"/>
    </row>
    <row r="646" spans="1:47" x14ac:dyDescent="0.35">
      <c r="A646" s="84">
        <v>26543</v>
      </c>
      <c r="B646">
        <v>29.579227985999999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52.036560825999999</v>
      </c>
      <c r="L646"/>
      <c r="M646"/>
      <c r="N646">
        <v>65.186412692000005</v>
      </c>
      <c r="O646"/>
      <c r="P646"/>
      <c r="Q646">
        <v>37.303199820000003</v>
      </c>
      <c r="R646">
        <v>69.584085184000003</v>
      </c>
      <c r="S646">
        <v>49.568315030999997</v>
      </c>
      <c r="T646">
        <v>61.867704279999998</v>
      </c>
      <c r="U646"/>
      <c r="V646">
        <v>75.821757183000003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53.604822063999997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56.394306286000003</v>
      </c>
      <c r="AS646"/>
      <c r="AT646">
        <v>41.873030567999997</v>
      </c>
      <c r="AU646"/>
    </row>
    <row r="647" spans="1:47" x14ac:dyDescent="0.35">
      <c r="A647" s="84">
        <v>26573</v>
      </c>
      <c r="B647">
        <v>30.420912816000001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52.715566957999997</v>
      </c>
      <c r="L647"/>
      <c r="M647"/>
      <c r="N647">
        <v>64.765815263999997</v>
      </c>
      <c r="O647"/>
      <c r="P647"/>
      <c r="Q647">
        <v>38.457310354999997</v>
      </c>
      <c r="R647">
        <v>70.193402914999993</v>
      </c>
      <c r="S647">
        <v>50.359058152999999</v>
      </c>
      <c r="T647">
        <v>62.716660771000001</v>
      </c>
      <c r="U647"/>
      <c r="V647">
        <v>76.874966986000004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54.856129037999999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55.029927907999998</v>
      </c>
      <c r="AS647"/>
      <c r="AT647">
        <v>42.414534910999997</v>
      </c>
      <c r="AU647"/>
    </row>
    <row r="648" spans="1:47" x14ac:dyDescent="0.35">
      <c r="A648" s="84">
        <v>26604</v>
      </c>
      <c r="B648">
        <v>30.302697918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53.641484409999997</v>
      </c>
      <c r="L648"/>
      <c r="M648"/>
      <c r="N648">
        <v>66.549866854000001</v>
      </c>
      <c r="O648"/>
      <c r="P648"/>
      <c r="Q648">
        <v>38.255178000999997</v>
      </c>
      <c r="R648">
        <v>70.558993555000001</v>
      </c>
      <c r="S648">
        <v>50.885407575999999</v>
      </c>
      <c r="T648">
        <v>63.883975946</v>
      </c>
      <c r="U648"/>
      <c r="V648">
        <v>77.689863833999993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53.096517419000001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55.029927907999998</v>
      </c>
      <c r="AS648"/>
      <c r="AT648">
        <v>42.915285128000001</v>
      </c>
      <c r="AU648"/>
    </row>
    <row r="649" spans="1:47" x14ac:dyDescent="0.35">
      <c r="A649" s="84">
        <v>26634</v>
      </c>
      <c r="B649">
        <v>33.848982913999997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54.320490542000002</v>
      </c>
      <c r="L649"/>
      <c r="M649"/>
      <c r="N649">
        <v>67.398906409999995</v>
      </c>
      <c r="O649"/>
      <c r="P649"/>
      <c r="Q649">
        <v>39.412548735000001</v>
      </c>
      <c r="R649">
        <v>71.960424347</v>
      </c>
      <c r="S649">
        <v>52.060666167999997</v>
      </c>
      <c r="T649">
        <v>64.839051999000006</v>
      </c>
      <c r="U649"/>
      <c r="V649">
        <v>82.454374242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56.285843423000003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56.394306286000003</v>
      </c>
      <c r="AS649"/>
      <c r="AT649">
        <v>43.401161575000003</v>
      </c>
      <c r="AU649"/>
    </row>
    <row r="650" spans="1:47" x14ac:dyDescent="0.35">
      <c r="A650" s="84">
        <v>26665</v>
      </c>
      <c r="B650">
        <v>29.595751423999999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54.814313183000003</v>
      </c>
      <c r="L650"/>
      <c r="M650"/>
      <c r="N650">
        <v>69.008346652</v>
      </c>
      <c r="O650"/>
      <c r="P650"/>
      <c r="Q650">
        <v>38.248657602999998</v>
      </c>
      <c r="R650">
        <v>71.472970156000002</v>
      </c>
      <c r="S650">
        <v>51.994652346000002</v>
      </c>
      <c r="T650">
        <v>65.688008490000001</v>
      </c>
      <c r="U650"/>
      <c r="V650">
        <v>79.494440275000002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55.395578440999998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56.657621167999999</v>
      </c>
      <c r="AS650"/>
      <c r="AT650">
        <v>43.713709037000001</v>
      </c>
      <c r="AU650"/>
    </row>
    <row r="651" spans="1:47" x14ac:dyDescent="0.35">
      <c r="A651" s="84">
        <v>26696</v>
      </c>
      <c r="B651">
        <v>30.062293656000001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55.308135825000001</v>
      </c>
      <c r="L651"/>
      <c r="M651"/>
      <c r="N651">
        <v>67.103891110999996</v>
      </c>
      <c r="O651"/>
      <c r="P651"/>
      <c r="Q651">
        <v>39.243018374000002</v>
      </c>
      <c r="R651">
        <v>72.204151436999993</v>
      </c>
      <c r="S651">
        <v>52.635115845000001</v>
      </c>
      <c r="T651">
        <v>66.218606296000004</v>
      </c>
      <c r="U651"/>
      <c r="V651">
        <v>81.507475975999995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57.498929038999997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57.00239371</v>
      </c>
      <c r="AS651"/>
      <c r="AT651">
        <v>44.347827379999998</v>
      </c>
      <c r="AU651"/>
    </row>
    <row r="652" spans="1:47" x14ac:dyDescent="0.35">
      <c r="A652" s="84">
        <v>26724</v>
      </c>
      <c r="B652">
        <v>30.200217581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55.678502805999997</v>
      </c>
      <c r="L652"/>
      <c r="M652"/>
      <c r="N652">
        <v>68.090173606999997</v>
      </c>
      <c r="O652"/>
      <c r="P652"/>
      <c r="Q652">
        <v>39.112610404000002</v>
      </c>
      <c r="R652">
        <v>72.630673848000001</v>
      </c>
      <c r="S652">
        <v>53.037170451999998</v>
      </c>
      <c r="T652">
        <v>66.430845418999994</v>
      </c>
      <c r="U652"/>
      <c r="V652">
        <v>82.540449116999994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60.255728933999997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57.174779981999997</v>
      </c>
      <c r="AS652"/>
      <c r="AT652">
        <v>44.366964963000001</v>
      </c>
      <c r="AU652"/>
    </row>
    <row r="653" spans="1:47" x14ac:dyDescent="0.35">
      <c r="A653" s="84">
        <v>26755</v>
      </c>
      <c r="B653">
        <v>30.624042209999999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55.369863655000003</v>
      </c>
      <c r="L653"/>
      <c r="M653"/>
      <c r="N653">
        <v>67.358340213999995</v>
      </c>
      <c r="O653"/>
      <c r="P653"/>
      <c r="Q653">
        <v>38.506213344000003</v>
      </c>
      <c r="R653">
        <v>71.107379515999995</v>
      </c>
      <c r="S653">
        <v>53.08528089</v>
      </c>
      <c r="T653">
        <v>66.430845418999994</v>
      </c>
      <c r="U653"/>
      <c r="V653">
        <v>83.894064060999995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57.037228292000002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57.289704162</v>
      </c>
      <c r="AS653"/>
      <c r="AT653">
        <v>44.302214489000001</v>
      </c>
      <c r="AU653"/>
    </row>
    <row r="654" spans="1:47" x14ac:dyDescent="0.35">
      <c r="A654" s="84">
        <v>26785</v>
      </c>
      <c r="B654">
        <v>30.639272200000001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55.740230636</v>
      </c>
      <c r="L654"/>
      <c r="M654"/>
      <c r="N654">
        <v>70.062129963999993</v>
      </c>
      <c r="O654"/>
      <c r="P654"/>
      <c r="Q654">
        <v>38.173673020000003</v>
      </c>
      <c r="R654">
        <v>75.128876559999995</v>
      </c>
      <c r="S654">
        <v>53.656229517</v>
      </c>
      <c r="T654">
        <v>66.218606296000004</v>
      </c>
      <c r="U654"/>
      <c r="V654">
        <v>84.029614316999997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57.897979941000003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58.496408062</v>
      </c>
      <c r="AS654"/>
      <c r="AT654">
        <v>44.595624368999999</v>
      </c>
      <c r="AU654"/>
    </row>
    <row r="655" spans="1:47" x14ac:dyDescent="0.35">
      <c r="A655" s="84">
        <v>26816</v>
      </c>
      <c r="B655">
        <v>31.086561645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55.369863655000003</v>
      </c>
      <c r="L655"/>
      <c r="M655"/>
      <c r="N655">
        <v>70.713043507999998</v>
      </c>
      <c r="O655"/>
      <c r="P655"/>
      <c r="Q655">
        <v>38.991983032</v>
      </c>
      <c r="R655">
        <v>73.727445768999999</v>
      </c>
      <c r="S655">
        <v>53.828588140999997</v>
      </c>
      <c r="T655">
        <v>66.112486735000005</v>
      </c>
      <c r="U655"/>
      <c r="V655">
        <v>85.438963856000001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56.557983278000002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57.806862975999998</v>
      </c>
      <c r="AS655"/>
      <c r="AT655">
        <v>44.646790133000003</v>
      </c>
      <c r="AU655"/>
    </row>
    <row r="656" spans="1:47" x14ac:dyDescent="0.35">
      <c r="A656" s="84">
        <v>26846</v>
      </c>
      <c r="B656">
        <v>30.882584848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53.394573090000002</v>
      </c>
      <c r="L656"/>
      <c r="M656"/>
      <c r="N656">
        <v>69.928838372000001</v>
      </c>
      <c r="O656"/>
      <c r="P656"/>
      <c r="Q656">
        <v>40.664465247000003</v>
      </c>
      <c r="R656">
        <v>74.824217689999998</v>
      </c>
      <c r="S656">
        <v>53.583847419999998</v>
      </c>
      <c r="T656">
        <v>66.112486735000005</v>
      </c>
      <c r="U656"/>
      <c r="V656">
        <v>86.119850803000006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59.045377629999997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57.577014615000003</v>
      </c>
      <c r="AS656"/>
      <c r="AT656">
        <v>44.814863721000002</v>
      </c>
      <c r="AU656"/>
    </row>
    <row r="657" spans="1:47" x14ac:dyDescent="0.35">
      <c r="A657" s="84">
        <v>26877</v>
      </c>
      <c r="B657">
        <v>31.213207462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56.357508938000002</v>
      </c>
      <c r="L657"/>
      <c r="M657"/>
      <c r="N657">
        <v>72.072913478000004</v>
      </c>
      <c r="O657"/>
      <c r="P657"/>
      <c r="Q657">
        <v>39.784211450000001</v>
      </c>
      <c r="R657">
        <v>74.824217689999998</v>
      </c>
      <c r="S657">
        <v>54.215534597000001</v>
      </c>
      <c r="T657">
        <v>66.536964980999997</v>
      </c>
      <c r="U657"/>
      <c r="V657">
        <v>86.462071234999996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59.980759870999997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58.209097608999997</v>
      </c>
      <c r="AS657"/>
      <c r="AT657">
        <v>44.751005673000002</v>
      </c>
      <c r="AU657"/>
    </row>
    <row r="658" spans="1:47" x14ac:dyDescent="0.35">
      <c r="A658" s="84">
        <v>26908</v>
      </c>
      <c r="B658">
        <v>31.638468640999999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56.110597617000003</v>
      </c>
      <c r="L658"/>
      <c r="M658"/>
      <c r="N658">
        <v>69.885963250000003</v>
      </c>
      <c r="O658"/>
      <c r="P658"/>
      <c r="Q658">
        <v>40.481894089000001</v>
      </c>
      <c r="R658">
        <v>73.666513999000003</v>
      </c>
      <c r="S658">
        <v>54.413723677</v>
      </c>
      <c r="T658">
        <v>67.279801910000003</v>
      </c>
      <c r="U658"/>
      <c r="V658">
        <v>88.791638598000006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58.718423715999997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59.588187779999998</v>
      </c>
      <c r="AS658"/>
      <c r="AT658">
        <v>45.103414835999999</v>
      </c>
      <c r="AU658"/>
    </row>
    <row r="659" spans="1:47" x14ac:dyDescent="0.35">
      <c r="A659" s="84">
        <v>26938</v>
      </c>
      <c r="B659">
        <v>31.428169156999999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55.740230636</v>
      </c>
      <c r="L659"/>
      <c r="M659"/>
      <c r="N659">
        <v>71.356605185999996</v>
      </c>
      <c r="O659"/>
      <c r="P659"/>
      <c r="Q659">
        <v>40.700327438999999</v>
      </c>
      <c r="R659">
        <v>74.824217689999998</v>
      </c>
      <c r="S659">
        <v>54.663601708999998</v>
      </c>
      <c r="T659">
        <v>67.598160594000007</v>
      </c>
      <c r="U659"/>
      <c r="V659">
        <v>88.876396084999996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59.974463186999998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59.128491056000001</v>
      </c>
      <c r="AS659"/>
      <c r="AT659">
        <v>45.467227219999998</v>
      </c>
      <c r="AU659"/>
    </row>
    <row r="660" spans="1:47" x14ac:dyDescent="0.35">
      <c r="A660" s="84">
        <v>26969</v>
      </c>
      <c r="B660">
        <v>31.029479701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56.048869787000001</v>
      </c>
      <c r="L660"/>
      <c r="M660"/>
      <c r="N660">
        <v>72.809084623999993</v>
      </c>
      <c r="O660"/>
      <c r="P660"/>
      <c r="Q660">
        <v>40.902459792000002</v>
      </c>
      <c r="R660">
        <v>75.189808330000005</v>
      </c>
      <c r="S660">
        <v>54.907694124999999</v>
      </c>
      <c r="T660">
        <v>66.855323665</v>
      </c>
      <c r="U660"/>
      <c r="V660">
        <v>86.851429009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61.734263513000002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58.783718514</v>
      </c>
      <c r="AS660"/>
      <c r="AT660">
        <v>45.677740628000002</v>
      </c>
      <c r="AU660"/>
    </row>
    <row r="661" spans="1:47" x14ac:dyDescent="0.35">
      <c r="A661" s="84">
        <v>26999</v>
      </c>
      <c r="B661">
        <v>32.749184319000001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55.493319315000001</v>
      </c>
      <c r="L661"/>
      <c r="M661"/>
      <c r="N661">
        <v>72.185897816999997</v>
      </c>
      <c r="O661"/>
      <c r="P661"/>
      <c r="Q661">
        <v>41.91312156</v>
      </c>
      <c r="R661">
        <v>73.179059808000005</v>
      </c>
      <c r="S661">
        <v>54.632913584000001</v>
      </c>
      <c r="T661">
        <v>64.520693313999999</v>
      </c>
      <c r="U661"/>
      <c r="V661">
        <v>87.060088969000006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59.943443747000003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60.392657045999997</v>
      </c>
      <c r="AS661"/>
      <c r="AT661">
        <v>45.547843047000001</v>
      </c>
      <c r="AU661"/>
    </row>
    <row r="662" spans="1:47" x14ac:dyDescent="0.35">
      <c r="A662" s="84">
        <v>27030</v>
      </c>
      <c r="B662">
        <v>32.262029933999997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55.678502805999997</v>
      </c>
      <c r="L662">
        <v>59.407286409999998</v>
      </c>
      <c r="M662"/>
      <c r="N662">
        <v>79.406318366999997</v>
      </c>
      <c r="O662"/>
      <c r="P662"/>
      <c r="Q662">
        <v>41.345846889999997</v>
      </c>
      <c r="R662">
        <v>76.347512022000004</v>
      </c>
      <c r="S662">
        <v>54.524456643000001</v>
      </c>
      <c r="T662">
        <v>61.973823842000002</v>
      </c>
      <c r="U662"/>
      <c r="V662">
        <v>86.827375415000006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63.016868678999998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60.220270775000003</v>
      </c>
      <c r="AS662"/>
      <c r="AT662">
        <v>45.245806381999998</v>
      </c>
      <c r="AU662"/>
    </row>
    <row r="663" spans="1:47" x14ac:dyDescent="0.35">
      <c r="A663" s="84">
        <v>27061</v>
      </c>
      <c r="B663">
        <v>32.721342125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55.493319315000001</v>
      </c>
      <c r="L663">
        <v>59.407286409999998</v>
      </c>
      <c r="M663"/>
      <c r="N663">
        <v>75.560377035000002</v>
      </c>
      <c r="O663"/>
      <c r="P663"/>
      <c r="Q663">
        <v>41.235000116000002</v>
      </c>
      <c r="R663">
        <v>76.652170892000001</v>
      </c>
      <c r="S663">
        <v>54.160953839000001</v>
      </c>
      <c r="T663">
        <v>60.912628228000003</v>
      </c>
      <c r="U663"/>
      <c r="V663">
        <v>89.876182963999995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63.192251743999996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60.450119135999998</v>
      </c>
      <c r="AS663"/>
      <c r="AT663">
        <v>45.112239938000002</v>
      </c>
      <c r="AU663"/>
    </row>
    <row r="664" spans="1:47" x14ac:dyDescent="0.35">
      <c r="A664" s="84">
        <v>27089</v>
      </c>
      <c r="B664">
        <v>33.006847845999999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55.184680164</v>
      </c>
      <c r="L664">
        <v>60.032626266999998</v>
      </c>
      <c r="M664"/>
      <c r="N664">
        <v>74.313530088999997</v>
      </c>
      <c r="O664"/>
      <c r="P664"/>
      <c r="Q664">
        <v>41.326285695000003</v>
      </c>
      <c r="R664">
        <v>75.067944789999999</v>
      </c>
      <c r="S664">
        <v>54.127919519999999</v>
      </c>
      <c r="T664">
        <v>62.186062964000001</v>
      </c>
      <c r="U664"/>
      <c r="V664">
        <v>85.039723226999996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61.862999842999997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59.990422412999997</v>
      </c>
      <c r="AS664"/>
      <c r="AT664">
        <v>45.112339097000003</v>
      </c>
      <c r="AU664"/>
    </row>
    <row r="665" spans="1:47" x14ac:dyDescent="0.35">
      <c r="A665" s="84">
        <v>27120</v>
      </c>
      <c r="B665">
        <v>32.672059089000001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55.308135825000001</v>
      </c>
      <c r="L665">
        <v>57.531266838999997</v>
      </c>
      <c r="M665"/>
      <c r="N665">
        <v>74.415529997999997</v>
      </c>
      <c r="O665"/>
      <c r="P665"/>
      <c r="Q665">
        <v>41.189357326</v>
      </c>
      <c r="R665">
        <v>76.286580251999993</v>
      </c>
      <c r="S665">
        <v>54.150660092999999</v>
      </c>
      <c r="T665">
        <v>65.051291121000006</v>
      </c>
      <c r="U665"/>
      <c r="V665">
        <v>83.481298455000001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60.794133762999998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61.426974674</v>
      </c>
      <c r="AS665"/>
      <c r="AT665">
        <v>44.980755821999999</v>
      </c>
      <c r="AU665"/>
    </row>
    <row r="666" spans="1:47" x14ac:dyDescent="0.35">
      <c r="A666" s="84">
        <v>27150</v>
      </c>
      <c r="B666">
        <v>32.384493458000001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55.925414126</v>
      </c>
      <c r="L666">
        <v>56.280587124999997</v>
      </c>
      <c r="M666"/>
      <c r="N666">
        <v>74.984944119000005</v>
      </c>
      <c r="O666"/>
      <c r="P666"/>
      <c r="Q666">
        <v>41.091551349</v>
      </c>
      <c r="R666">
        <v>77.322420402000006</v>
      </c>
      <c r="S666">
        <v>54.659642294999998</v>
      </c>
      <c r="T666">
        <v>67.492041033000007</v>
      </c>
      <c r="U666"/>
      <c r="V666">
        <v>85.031819482000003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60.137426697999999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61.197126312000002</v>
      </c>
      <c r="AS666"/>
      <c r="AT666">
        <v>45.339312808999999</v>
      </c>
      <c r="AU666"/>
    </row>
    <row r="667" spans="1:47" x14ac:dyDescent="0.35">
      <c r="A667" s="84">
        <v>27181</v>
      </c>
      <c r="B667">
        <v>33.578615425000002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55.246407994999998</v>
      </c>
      <c r="L667">
        <v>55.029907411000003</v>
      </c>
      <c r="M667"/>
      <c r="N667">
        <v>75.222467303000002</v>
      </c>
      <c r="O667"/>
      <c r="P667"/>
      <c r="Q667">
        <v>42.284784275</v>
      </c>
      <c r="R667">
        <v>75.981921381999996</v>
      </c>
      <c r="S667">
        <v>54.379044454000002</v>
      </c>
      <c r="T667">
        <v>68.447117085000002</v>
      </c>
      <c r="U667"/>
      <c r="V667">
        <v>82.941454511000003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60.537261878999999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62.920989024999997</v>
      </c>
      <c r="AS667"/>
      <c r="AT667">
        <v>45.254928960000001</v>
      </c>
      <c r="AU667"/>
    </row>
    <row r="668" spans="1:47" x14ac:dyDescent="0.35">
      <c r="A668" s="84">
        <v>27211</v>
      </c>
      <c r="B668">
        <v>32.940418524000002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55.184680164</v>
      </c>
      <c r="L668">
        <v>55.029907411000003</v>
      </c>
      <c r="M668"/>
      <c r="N668">
        <v>74.889668193000006</v>
      </c>
      <c r="O668"/>
      <c r="P668"/>
      <c r="Q668">
        <v>43.905103302000001</v>
      </c>
      <c r="R668">
        <v>78.114533453000007</v>
      </c>
      <c r="S668">
        <v>54.133212307000001</v>
      </c>
      <c r="T668">
        <v>68.022638839999999</v>
      </c>
      <c r="U668"/>
      <c r="V668">
        <v>76.346783797000001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62.673129314000001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60.737429589000001</v>
      </c>
      <c r="AS668"/>
      <c r="AT668">
        <v>45.334553202999999</v>
      </c>
      <c r="AU668"/>
    </row>
    <row r="669" spans="1:47" x14ac:dyDescent="0.35">
      <c r="A669" s="84">
        <v>27242</v>
      </c>
      <c r="B669">
        <v>32.697286980000001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53.826667901</v>
      </c>
      <c r="L669">
        <v>53.779227697000003</v>
      </c>
      <c r="M669"/>
      <c r="N669">
        <v>84.472944896000001</v>
      </c>
      <c r="O669"/>
      <c r="P669"/>
      <c r="Q669">
        <v>42.389110651000003</v>
      </c>
      <c r="R669">
        <v>78.114533453000007</v>
      </c>
      <c r="S669">
        <v>53.485689974000003</v>
      </c>
      <c r="T669">
        <v>66.961443226</v>
      </c>
      <c r="U669"/>
      <c r="V669">
        <v>83.210116583000001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63.232519392999997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60.909815860000002</v>
      </c>
      <c r="AS669"/>
      <c r="AT669">
        <v>44.855022896999998</v>
      </c>
      <c r="AU669"/>
    </row>
    <row r="670" spans="1:47" x14ac:dyDescent="0.35">
      <c r="A670" s="84">
        <v>27273</v>
      </c>
      <c r="B670">
        <v>32.666377785000002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53.950123560999998</v>
      </c>
      <c r="L670">
        <v>53.779227697000003</v>
      </c>
      <c r="M670"/>
      <c r="N670">
        <v>73.836822052000002</v>
      </c>
      <c r="O670"/>
      <c r="P670"/>
      <c r="Q670">
        <v>40.997005571000003</v>
      </c>
      <c r="R670">
        <v>74.458627050000004</v>
      </c>
      <c r="S670">
        <v>53.178745214999999</v>
      </c>
      <c r="T670">
        <v>65.900247612000001</v>
      </c>
      <c r="U670"/>
      <c r="V670">
        <v>83.061056343000004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61.576404154000002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60.565043316999997</v>
      </c>
      <c r="AS670"/>
      <c r="AT670">
        <v>44.861369037999999</v>
      </c>
      <c r="AU670"/>
    </row>
    <row r="671" spans="1:47" x14ac:dyDescent="0.35">
      <c r="A671" s="84">
        <v>27303</v>
      </c>
      <c r="B671">
        <v>31.956295968999999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53.764940070999998</v>
      </c>
      <c r="L671">
        <v>51.903208126999999</v>
      </c>
      <c r="M671"/>
      <c r="N671">
        <v>75.450957513999995</v>
      </c>
      <c r="O671"/>
      <c r="P671"/>
      <c r="Q671">
        <v>41.502336454000002</v>
      </c>
      <c r="R671">
        <v>74.580490600000005</v>
      </c>
      <c r="S671">
        <v>52.599709058999998</v>
      </c>
      <c r="T671">
        <v>64.945171560000006</v>
      </c>
      <c r="U671"/>
      <c r="V671">
        <v>83.108370106999999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61.619860578999997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61.024740041000001</v>
      </c>
      <c r="AS671"/>
      <c r="AT671">
        <v>44.721555610999999</v>
      </c>
      <c r="AU671"/>
    </row>
    <row r="672" spans="1:47" x14ac:dyDescent="0.35">
      <c r="A672" s="84">
        <v>27334</v>
      </c>
      <c r="B672">
        <v>31.895184327999999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53.394573090000002</v>
      </c>
      <c r="L672">
        <v>52.528547983999999</v>
      </c>
      <c r="M672"/>
      <c r="N672">
        <v>71.686245130000003</v>
      </c>
      <c r="O672"/>
      <c r="P672"/>
      <c r="Q672">
        <v>41.378448882999997</v>
      </c>
      <c r="R672">
        <v>71.655765477000003</v>
      </c>
      <c r="S672">
        <v>51.464729734000002</v>
      </c>
      <c r="T672">
        <v>64.308454191999999</v>
      </c>
      <c r="U672"/>
      <c r="V672">
        <v>83.359840923999997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55.809628064000002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61.139664222</v>
      </c>
      <c r="AS672"/>
      <c r="AT672">
        <v>43.248755023999998</v>
      </c>
      <c r="AU672"/>
    </row>
    <row r="673" spans="1:47" x14ac:dyDescent="0.35">
      <c r="A673" s="84">
        <v>27364</v>
      </c>
      <c r="B673">
        <v>31.133765871000001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50.740276393000002</v>
      </c>
      <c r="L673">
        <v>50.027188555999999</v>
      </c>
      <c r="M673"/>
      <c r="N673">
        <v>70.361212475000002</v>
      </c>
      <c r="O673"/>
      <c r="P673"/>
      <c r="Q673">
        <v>41.199137923999999</v>
      </c>
      <c r="R673">
        <v>70.437130006000004</v>
      </c>
      <c r="S673">
        <v>49.931377753</v>
      </c>
      <c r="T673">
        <v>64.096215068999996</v>
      </c>
      <c r="U673"/>
      <c r="V673">
        <v>84.266714042999993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54.179470244000001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59.013566875999999</v>
      </c>
      <c r="AS673"/>
      <c r="AT673">
        <v>41.701387275999998</v>
      </c>
      <c r="AU673"/>
    </row>
    <row r="674" spans="1:47" x14ac:dyDescent="0.35">
      <c r="A674" s="84">
        <v>27395</v>
      </c>
      <c r="B674">
        <v>30.957075606</v>
      </c>
      <c r="C674">
        <v>47.655059178000002</v>
      </c>
      <c r="D674">
        <v>47.664216971000002</v>
      </c>
      <c r="E674">
        <v>47.930268300999998</v>
      </c>
      <c r="F674"/>
      <c r="G674"/>
      <c r="H674"/>
      <c r="I674">
        <v>30.954496065000001</v>
      </c>
      <c r="J674"/>
      <c r="K674">
        <v>51.048915544000003</v>
      </c>
      <c r="L674">
        <v>51.903208126999999</v>
      </c>
      <c r="M674"/>
      <c r="N674">
        <v>71.134273665999999</v>
      </c>
      <c r="O674"/>
      <c r="P674"/>
      <c r="Q674">
        <v>41.431219945999999</v>
      </c>
      <c r="R674">
        <v>69.645016953999999</v>
      </c>
      <c r="S674">
        <v>49.230780445000001</v>
      </c>
      <c r="T674">
        <v>63.990095508000003</v>
      </c>
      <c r="U674"/>
      <c r="V674">
        <v>84.274328139999994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51.017055474999999</v>
      </c>
      <c r="AG674"/>
      <c r="AH674"/>
      <c r="AI674">
        <v>59.529661513999997</v>
      </c>
      <c r="AJ674">
        <v>38.121029634999999</v>
      </c>
      <c r="AK674"/>
      <c r="AL674">
        <v>43.255258128000001</v>
      </c>
      <c r="AM674"/>
      <c r="AN674">
        <v>50.850136321000001</v>
      </c>
      <c r="AO674"/>
      <c r="AP674"/>
      <c r="AQ674"/>
      <c r="AR674">
        <v>62.346368120999998</v>
      </c>
      <c r="AS674"/>
      <c r="AT674">
        <v>41.125970741000003</v>
      </c>
      <c r="AU674"/>
    </row>
    <row r="675" spans="1:47" x14ac:dyDescent="0.35">
      <c r="A675" s="84">
        <v>27426</v>
      </c>
      <c r="B675">
        <v>31.539261983999999</v>
      </c>
      <c r="C675">
        <v>46.842940572000003</v>
      </c>
      <c r="D675">
        <v>47.564286281000001</v>
      </c>
      <c r="E675">
        <v>47.962692035000003</v>
      </c>
      <c r="F675"/>
      <c r="G675"/>
      <c r="H675"/>
      <c r="I675">
        <v>31.536633931000001</v>
      </c>
      <c r="J675"/>
      <c r="K675">
        <v>50.802004222999997</v>
      </c>
      <c r="L675">
        <v>51.903208126999999</v>
      </c>
      <c r="M675"/>
      <c r="N675">
        <v>71.457254801999994</v>
      </c>
      <c r="O675"/>
      <c r="P675"/>
      <c r="Q675">
        <v>41.532642760999998</v>
      </c>
      <c r="R675">
        <v>69.401289864000006</v>
      </c>
      <c r="S675">
        <v>48.629575795000001</v>
      </c>
      <c r="T675">
        <v>63.671736823000003</v>
      </c>
      <c r="U675"/>
      <c r="V675">
        <v>85.584576196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53.000123739000003</v>
      </c>
      <c r="AG675"/>
      <c r="AH675"/>
      <c r="AI675">
        <v>59.529661513999997</v>
      </c>
      <c r="AJ675">
        <v>40.924046519999997</v>
      </c>
      <c r="AK675"/>
      <c r="AL675">
        <v>42.810090070999998</v>
      </c>
      <c r="AM675"/>
      <c r="AN675">
        <v>51.529634481999999</v>
      </c>
      <c r="AO675"/>
      <c r="AP675"/>
      <c r="AQ675"/>
      <c r="AR675">
        <v>61.082202131000003</v>
      </c>
      <c r="AS675"/>
      <c r="AT675">
        <v>40.187931720999998</v>
      </c>
      <c r="AU675"/>
    </row>
    <row r="676" spans="1:47" x14ac:dyDescent="0.35">
      <c r="A676" s="84">
        <v>27454</v>
      </c>
      <c r="B676">
        <v>30.764188637</v>
      </c>
      <c r="C676">
        <v>47.518357182999999</v>
      </c>
      <c r="D676">
        <v>46.686410240999997</v>
      </c>
      <c r="E676">
        <v>47.139411119999998</v>
      </c>
      <c r="F676"/>
      <c r="G676"/>
      <c r="H676"/>
      <c r="I676">
        <v>30.761625168999998</v>
      </c>
      <c r="J676"/>
      <c r="K676">
        <v>51.357554694000001</v>
      </c>
      <c r="L676">
        <v>48.151168984999998</v>
      </c>
      <c r="M676"/>
      <c r="N676">
        <v>78.035723730000001</v>
      </c>
      <c r="O676"/>
      <c r="P676"/>
      <c r="Q676">
        <v>41.025528686000001</v>
      </c>
      <c r="R676">
        <v>68.365449713000004</v>
      </c>
      <c r="S676">
        <v>48.248886464000002</v>
      </c>
      <c r="T676">
        <v>62.928899893999997</v>
      </c>
      <c r="U676"/>
      <c r="V676">
        <v>86.632792916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52.463063714</v>
      </c>
      <c r="AG676"/>
      <c r="AH676"/>
      <c r="AI676">
        <v>60.124958128999999</v>
      </c>
      <c r="AJ676">
        <v>42.045253273999997</v>
      </c>
      <c r="AK676"/>
      <c r="AL676">
        <v>42.673295715999998</v>
      </c>
      <c r="AM676"/>
      <c r="AN676">
        <v>49.447278357999998</v>
      </c>
      <c r="AO676"/>
      <c r="AP676"/>
      <c r="AQ676"/>
      <c r="AR676">
        <v>62.059057668999998</v>
      </c>
      <c r="AS676"/>
      <c r="AT676">
        <v>39.742313608000003</v>
      </c>
      <c r="AU676"/>
    </row>
    <row r="677" spans="1:47" x14ac:dyDescent="0.35">
      <c r="A677" s="84">
        <v>27485</v>
      </c>
      <c r="B677">
        <v>30.397898222999999</v>
      </c>
      <c r="C677">
        <v>43.360890894999997</v>
      </c>
      <c r="D677">
        <v>49.648516849000004</v>
      </c>
      <c r="E677">
        <v>47.570317854999999</v>
      </c>
      <c r="F677"/>
      <c r="G677"/>
      <c r="H677"/>
      <c r="I677">
        <v>30.395365276</v>
      </c>
      <c r="J677"/>
      <c r="K677">
        <v>50.678548563</v>
      </c>
      <c r="L677">
        <v>52.528547983999999</v>
      </c>
      <c r="M677"/>
      <c r="N677">
        <v>68.638099151999995</v>
      </c>
      <c r="O677"/>
      <c r="P677"/>
      <c r="Q677">
        <v>41.177662908000002</v>
      </c>
      <c r="R677">
        <v>68.548245033000001</v>
      </c>
      <c r="S677">
        <v>48.260280448000003</v>
      </c>
      <c r="T677">
        <v>61.973823842000002</v>
      </c>
      <c r="U677"/>
      <c r="V677">
        <v>87.439372711000004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45.673829619000003</v>
      </c>
      <c r="AG677"/>
      <c r="AH677"/>
      <c r="AI677">
        <v>58.934364897999998</v>
      </c>
      <c r="AJ677">
        <v>44.287666780999999</v>
      </c>
      <c r="AK677"/>
      <c r="AL677">
        <v>42.377279389999998</v>
      </c>
      <c r="AM677"/>
      <c r="AN677">
        <v>47.983988994000001</v>
      </c>
      <c r="AO677"/>
      <c r="AP677"/>
      <c r="AQ677"/>
      <c r="AR677">
        <v>59.588187779999998</v>
      </c>
      <c r="AS677"/>
      <c r="AT677">
        <v>39.814798441000001</v>
      </c>
      <c r="AU677"/>
    </row>
    <row r="678" spans="1:47" x14ac:dyDescent="0.35">
      <c r="A678" s="84">
        <v>27515</v>
      </c>
      <c r="B678">
        <v>29.988355723000002</v>
      </c>
      <c r="C678">
        <v>45.238461194000003</v>
      </c>
      <c r="D678">
        <v>47.244464186000002</v>
      </c>
      <c r="E678">
        <v>46.457572874</v>
      </c>
      <c r="F678"/>
      <c r="G678"/>
      <c r="H678"/>
      <c r="I678">
        <v>29.985856901999998</v>
      </c>
      <c r="J678"/>
      <c r="K678">
        <v>50.493365072000003</v>
      </c>
      <c r="L678">
        <v>51.277868269999999</v>
      </c>
      <c r="M678"/>
      <c r="N678">
        <v>72.091650634000004</v>
      </c>
      <c r="O678"/>
      <c r="P678"/>
      <c r="Q678">
        <v>39.098495200000002</v>
      </c>
      <c r="R678">
        <v>66.598428291000005</v>
      </c>
      <c r="S678">
        <v>48.037859539000003</v>
      </c>
      <c r="T678">
        <v>61.018747789000003</v>
      </c>
      <c r="U678"/>
      <c r="V678">
        <v>86.241651843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45.610077834999998</v>
      </c>
      <c r="AG678"/>
      <c r="AH678"/>
      <c r="AI678">
        <v>59.529661513999997</v>
      </c>
      <c r="AJ678">
        <v>44.287666780999999</v>
      </c>
      <c r="AK678"/>
      <c r="AL678">
        <v>42.305063801000003</v>
      </c>
      <c r="AM678"/>
      <c r="AN678">
        <v>49.572191662000002</v>
      </c>
      <c r="AO678"/>
      <c r="AP678"/>
      <c r="AQ678"/>
      <c r="AR678">
        <v>59.415801508999998</v>
      </c>
      <c r="AS678"/>
      <c r="AT678">
        <v>39.702947700000003</v>
      </c>
      <c r="AU678"/>
    </row>
    <row r="679" spans="1:47" x14ac:dyDescent="0.35">
      <c r="A679" s="84">
        <v>27546</v>
      </c>
      <c r="B679">
        <v>29.918387203000002</v>
      </c>
      <c r="C679">
        <v>45.184686706999997</v>
      </c>
      <c r="D679">
        <v>48.912105853</v>
      </c>
      <c r="E679">
        <v>47.104167930000003</v>
      </c>
      <c r="F679"/>
      <c r="G679"/>
      <c r="H679"/>
      <c r="I679">
        <v>29.915894212000001</v>
      </c>
      <c r="J679"/>
      <c r="K679">
        <v>50.369909411999998</v>
      </c>
      <c r="L679">
        <v>51.277868269999999</v>
      </c>
      <c r="M679"/>
      <c r="N679">
        <v>72.002833253000006</v>
      </c>
      <c r="O679"/>
      <c r="P679"/>
      <c r="Q679">
        <v>38.540669717</v>
      </c>
      <c r="R679">
        <v>68.243586171999993</v>
      </c>
      <c r="S679">
        <v>48.318791314000002</v>
      </c>
      <c r="T679">
        <v>60.275910860000003</v>
      </c>
      <c r="U679"/>
      <c r="V679">
        <v>86.241093456000002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47.349654567000002</v>
      </c>
      <c r="AG679"/>
      <c r="AH679"/>
      <c r="AI679">
        <v>59.529661513999997</v>
      </c>
      <c r="AJ679">
        <v>44.848270157999998</v>
      </c>
      <c r="AK679"/>
      <c r="AL679">
        <v>42.507201444000003</v>
      </c>
      <c r="AM679"/>
      <c r="AN679">
        <v>50.253284624999999</v>
      </c>
      <c r="AO679"/>
      <c r="AP679"/>
      <c r="AQ679"/>
      <c r="AR679">
        <v>58.266559700000002</v>
      </c>
      <c r="AS679"/>
      <c r="AT679">
        <v>39.959569791</v>
      </c>
      <c r="AU679"/>
    </row>
    <row r="680" spans="1:47" x14ac:dyDescent="0.35">
      <c r="A680" s="84">
        <v>27576</v>
      </c>
      <c r="B680">
        <v>29.862392955000001</v>
      </c>
      <c r="C680">
        <v>45.692961089000001</v>
      </c>
      <c r="D680">
        <v>48.390194037000001</v>
      </c>
      <c r="E680">
        <v>47.755931988</v>
      </c>
      <c r="F680"/>
      <c r="G680"/>
      <c r="H680"/>
      <c r="I680">
        <v>29.859904628999999</v>
      </c>
      <c r="J680"/>
      <c r="K680">
        <v>49.135352808999997</v>
      </c>
      <c r="L680">
        <v>53.153887840000003</v>
      </c>
      <c r="M680">
        <v>56.703281066999999</v>
      </c>
      <c r="N680">
        <v>71.516303989999997</v>
      </c>
      <c r="O680"/>
      <c r="P680"/>
      <c r="Q680">
        <v>41.887622612999998</v>
      </c>
      <c r="R680">
        <v>67.451473112000002</v>
      </c>
      <c r="S680">
        <v>48.337631979000001</v>
      </c>
      <c r="T680">
        <v>59.957552174999996</v>
      </c>
      <c r="U680"/>
      <c r="V680">
        <v>86.878874331000006</v>
      </c>
      <c r="W680"/>
      <c r="X680"/>
      <c r="Y680"/>
      <c r="Z680">
        <v>5.6728275779999997</v>
      </c>
      <c r="AA680"/>
      <c r="AB680"/>
      <c r="AC680">
        <v>73.298930815999995</v>
      </c>
      <c r="AD680">
        <v>51.823444915000003</v>
      </c>
      <c r="AE680"/>
      <c r="AF680">
        <v>46.003533103999999</v>
      </c>
      <c r="AG680"/>
      <c r="AH680"/>
      <c r="AI680">
        <v>58.339068283000003</v>
      </c>
      <c r="AJ680">
        <v>45.969476911999998</v>
      </c>
      <c r="AK680"/>
      <c r="AL680">
        <v>42.555509120000004</v>
      </c>
      <c r="AM680"/>
      <c r="AN680">
        <v>51.089075135000002</v>
      </c>
      <c r="AO680"/>
      <c r="AP680"/>
      <c r="AQ680"/>
      <c r="AR680">
        <v>59.588187779999998</v>
      </c>
      <c r="AS680"/>
      <c r="AT680">
        <v>40.366813581000002</v>
      </c>
      <c r="AU680"/>
    </row>
    <row r="681" spans="1:47" x14ac:dyDescent="0.35">
      <c r="A681" s="84">
        <v>27607</v>
      </c>
      <c r="B681">
        <v>30.289648961000001</v>
      </c>
      <c r="C681">
        <v>45.056615473999997</v>
      </c>
      <c r="D681">
        <v>48.624407531000003</v>
      </c>
      <c r="E681">
        <v>47.393162087</v>
      </c>
      <c r="F681"/>
      <c r="G681"/>
      <c r="H681"/>
      <c r="I681">
        <v>30.287125033999999</v>
      </c>
      <c r="J681"/>
      <c r="K681">
        <v>51.048915544000003</v>
      </c>
      <c r="L681">
        <v>51.277868269999999</v>
      </c>
      <c r="M681">
        <v>57.474819076000003</v>
      </c>
      <c r="N681">
        <v>76.724575922</v>
      </c>
      <c r="O681"/>
      <c r="P681"/>
      <c r="Q681">
        <v>39.352052237000002</v>
      </c>
      <c r="R681">
        <v>67.451473112000002</v>
      </c>
      <c r="S681">
        <v>48.819016490000003</v>
      </c>
      <c r="T681">
        <v>60.063671737</v>
      </c>
      <c r="U681"/>
      <c r="V681">
        <v>89.197237525999995</v>
      </c>
      <c r="W681"/>
      <c r="X681"/>
      <c r="Y681"/>
      <c r="Z681">
        <v>5.765067846</v>
      </c>
      <c r="AA681"/>
      <c r="AB681"/>
      <c r="AC681">
        <v>73.781795970999994</v>
      </c>
      <c r="AD681">
        <v>51.823444915000003</v>
      </c>
      <c r="AE681"/>
      <c r="AF681">
        <v>36.733988697000001</v>
      </c>
      <c r="AG681"/>
      <c r="AH681"/>
      <c r="AI681">
        <v>58.339068283000003</v>
      </c>
      <c r="AJ681">
        <v>43.727063403999999</v>
      </c>
      <c r="AK681"/>
      <c r="AL681">
        <v>42.984677476000002</v>
      </c>
      <c r="AM681"/>
      <c r="AN681">
        <v>45.984480511000001</v>
      </c>
      <c r="AO681"/>
      <c r="AP681"/>
      <c r="AQ681"/>
      <c r="AR681">
        <v>59.358339418</v>
      </c>
      <c r="AS681"/>
      <c r="AT681">
        <v>40.763844050000003</v>
      </c>
      <c r="AU681"/>
    </row>
    <row r="682" spans="1:47" x14ac:dyDescent="0.35">
      <c r="A682" s="84">
        <v>27638</v>
      </c>
      <c r="B682">
        <v>29.870487450999999</v>
      </c>
      <c r="C682">
        <v>45.998835229999997</v>
      </c>
      <c r="D682">
        <v>49.947698328000001</v>
      </c>
      <c r="E682">
        <v>47.625297230999998</v>
      </c>
      <c r="F682"/>
      <c r="G682"/>
      <c r="H682"/>
      <c r="I682">
        <v>29.867998450999998</v>
      </c>
      <c r="J682"/>
      <c r="K682">
        <v>50.987187712999997</v>
      </c>
      <c r="L682">
        <v>52.528547983999999</v>
      </c>
      <c r="M682">
        <v>57.379567469999998</v>
      </c>
      <c r="N682">
        <v>72.65246655</v>
      </c>
      <c r="O682"/>
      <c r="P682"/>
      <c r="Q682">
        <v>37.830710011999997</v>
      </c>
      <c r="R682">
        <v>67.938927301999996</v>
      </c>
      <c r="S682">
        <v>49.126641921999997</v>
      </c>
      <c r="T682">
        <v>60.382030421000003</v>
      </c>
      <c r="U682"/>
      <c r="V682">
        <v>88.248839189999998</v>
      </c>
      <c r="W682"/>
      <c r="X682"/>
      <c r="Y682"/>
      <c r="Z682">
        <v>5.5344657560000003</v>
      </c>
      <c r="AA682"/>
      <c r="AB682"/>
      <c r="AC682">
        <v>72.719492635999998</v>
      </c>
      <c r="AD682">
        <v>52.244089760000001</v>
      </c>
      <c r="AE682"/>
      <c r="AF682">
        <v>47.491973428999998</v>
      </c>
      <c r="AG682"/>
      <c r="AH682"/>
      <c r="AI682">
        <v>58.934364897999998</v>
      </c>
      <c r="AJ682">
        <v>44.287666780999999</v>
      </c>
      <c r="AK682"/>
      <c r="AL682">
        <v>43.147640862000003</v>
      </c>
      <c r="AM682"/>
      <c r="AN682">
        <v>48.797927366000003</v>
      </c>
      <c r="AO682"/>
      <c r="AP682"/>
      <c r="AQ682"/>
      <c r="AR682">
        <v>58.668794333000001</v>
      </c>
      <c r="AS682"/>
      <c r="AT682">
        <v>41.287599028000002</v>
      </c>
      <c r="AU682"/>
    </row>
    <row r="683" spans="1:47" x14ac:dyDescent="0.35">
      <c r="A683" s="84">
        <v>27668</v>
      </c>
      <c r="B683">
        <v>29.718183365000002</v>
      </c>
      <c r="C683">
        <v>45.870237572999997</v>
      </c>
      <c r="D683">
        <v>49.400523528999997</v>
      </c>
      <c r="E683">
        <v>47.169955217999998</v>
      </c>
      <c r="F683"/>
      <c r="G683"/>
      <c r="H683"/>
      <c r="I683">
        <v>29.715707055999999</v>
      </c>
      <c r="J683"/>
      <c r="K683">
        <v>51.974832996000004</v>
      </c>
      <c r="L683">
        <v>54.404567554000003</v>
      </c>
      <c r="M683">
        <v>58.341608690999998</v>
      </c>
      <c r="N683">
        <v>72.798808371000007</v>
      </c>
      <c r="O683"/>
      <c r="P683"/>
      <c r="Q683">
        <v>38.337824087000001</v>
      </c>
      <c r="R683">
        <v>70.010607594999996</v>
      </c>
      <c r="S683">
        <v>49.575474497000002</v>
      </c>
      <c r="T683">
        <v>60.912628228000003</v>
      </c>
      <c r="U683"/>
      <c r="V683">
        <v>86.771745253999995</v>
      </c>
      <c r="W683"/>
      <c r="X683"/>
      <c r="Y683"/>
      <c r="Z683">
        <v>5.4729717710000001</v>
      </c>
      <c r="AA683"/>
      <c r="AB683"/>
      <c r="AC683">
        <v>74.168088101999999</v>
      </c>
      <c r="AD683">
        <v>52.412347697999998</v>
      </c>
      <c r="AE683"/>
      <c r="AF683">
        <v>46.589023075</v>
      </c>
      <c r="AG683"/>
      <c r="AH683"/>
      <c r="AI683">
        <v>59.529661513999997</v>
      </c>
      <c r="AJ683">
        <v>43.727063403999999</v>
      </c>
      <c r="AK683"/>
      <c r="AL683">
        <v>43.497853907</v>
      </c>
      <c r="AM683"/>
      <c r="AN683">
        <v>50.953428989999999</v>
      </c>
      <c r="AO683"/>
      <c r="AP683"/>
      <c r="AQ683"/>
      <c r="AR683">
        <v>58.553870152000002</v>
      </c>
      <c r="AS683"/>
      <c r="AT683">
        <v>41.465191828000002</v>
      </c>
      <c r="AU683"/>
    </row>
    <row r="684" spans="1:47" x14ac:dyDescent="0.35">
      <c r="A684" s="84">
        <v>27699</v>
      </c>
      <c r="B684">
        <v>30.720485607000001</v>
      </c>
      <c r="C684">
        <v>47.229978189999997</v>
      </c>
      <c r="D684">
        <v>50.990291391</v>
      </c>
      <c r="E684">
        <v>48.238528735000003</v>
      </c>
      <c r="F684"/>
      <c r="G684"/>
      <c r="H684"/>
      <c r="I684">
        <v>30.717925780000002</v>
      </c>
      <c r="J684"/>
      <c r="K684">
        <v>52.715566957999997</v>
      </c>
      <c r="L684">
        <v>55.029907411000003</v>
      </c>
      <c r="M684">
        <v>58.817866721000001</v>
      </c>
      <c r="N684">
        <v>72.117856067000005</v>
      </c>
      <c r="O684"/>
      <c r="P684"/>
      <c r="Q684">
        <v>39.605609274999999</v>
      </c>
      <c r="R684">
        <v>68.791972133000002</v>
      </c>
      <c r="S684">
        <v>49.701879210000001</v>
      </c>
      <c r="T684">
        <v>61.337106472999999</v>
      </c>
      <c r="U684"/>
      <c r="V684">
        <v>90.582975202</v>
      </c>
      <c r="W684"/>
      <c r="X684"/>
      <c r="Y684"/>
      <c r="Z684">
        <v>6.0417914890000004</v>
      </c>
      <c r="AA684"/>
      <c r="AB684"/>
      <c r="AC684">
        <v>76.292694793999999</v>
      </c>
      <c r="AD684">
        <v>51.571058008000001</v>
      </c>
      <c r="AE684"/>
      <c r="AF684">
        <v>47.396504618999998</v>
      </c>
      <c r="AG684"/>
      <c r="AH684"/>
      <c r="AI684">
        <v>61.910847973999999</v>
      </c>
      <c r="AJ684">
        <v>44.287666780999999</v>
      </c>
      <c r="AK684"/>
      <c r="AL684">
        <v>43.673640233999997</v>
      </c>
      <c r="AM684"/>
      <c r="AN684">
        <v>50.168397560999999</v>
      </c>
      <c r="AO684"/>
      <c r="AP684"/>
      <c r="AQ684"/>
      <c r="AR684">
        <v>59.358339418</v>
      </c>
      <c r="AS684"/>
      <c r="AT684">
        <v>41.523992794000002</v>
      </c>
      <c r="AU684"/>
    </row>
    <row r="685" spans="1:47" x14ac:dyDescent="0.35">
      <c r="A685" s="84">
        <v>27729</v>
      </c>
      <c r="B685">
        <v>31.524741145</v>
      </c>
      <c r="C685">
        <v>46.954762041999999</v>
      </c>
      <c r="D685">
        <v>49.934865662999997</v>
      </c>
      <c r="E685">
        <v>49.133705757000001</v>
      </c>
      <c r="F685"/>
      <c r="G685"/>
      <c r="H685"/>
      <c r="I685">
        <v>31.522114301999999</v>
      </c>
      <c r="J685"/>
      <c r="K685">
        <v>52.653839128000001</v>
      </c>
      <c r="L685">
        <v>55.655247267999997</v>
      </c>
      <c r="M685">
        <v>59.198873145</v>
      </c>
      <c r="N685">
        <v>73.063777869000006</v>
      </c>
      <c r="O685"/>
      <c r="P685"/>
      <c r="Q685">
        <v>38.591381124000002</v>
      </c>
      <c r="R685">
        <v>72.326014986999994</v>
      </c>
      <c r="S685">
        <v>50.354458768999997</v>
      </c>
      <c r="T685">
        <v>61.549345596000002</v>
      </c>
      <c r="U685"/>
      <c r="V685">
        <v>90.290580568999999</v>
      </c>
      <c r="W685"/>
      <c r="X685"/>
      <c r="Y685"/>
      <c r="Z685">
        <v>5.9034296680000002</v>
      </c>
      <c r="AA685"/>
      <c r="AB685"/>
      <c r="AC685">
        <v>76.099548733999995</v>
      </c>
      <c r="AD685">
        <v>52.664734605</v>
      </c>
      <c r="AE685"/>
      <c r="AF685">
        <v>48.148885897</v>
      </c>
      <c r="AG685"/>
      <c r="AH685"/>
      <c r="AI685">
        <v>60.124958128999999</v>
      </c>
      <c r="AJ685">
        <v>40.363443142999998</v>
      </c>
      <c r="AK685"/>
      <c r="AL685">
        <v>44.139869365999999</v>
      </c>
      <c r="AM685"/>
      <c r="AN685">
        <v>48.733845209999998</v>
      </c>
      <c r="AO685"/>
      <c r="AP685"/>
      <c r="AQ685"/>
      <c r="AR685">
        <v>58.611332242000003</v>
      </c>
      <c r="AS685"/>
      <c r="AT685">
        <v>42.091179177999997</v>
      </c>
      <c r="AU685"/>
    </row>
    <row r="686" spans="1:47" x14ac:dyDescent="0.35">
      <c r="A686" s="84">
        <v>27760</v>
      </c>
      <c r="B686">
        <v>31.079677434000001</v>
      </c>
      <c r="C686">
        <v>47.660484222000001</v>
      </c>
      <c r="D686">
        <v>51.717871139000003</v>
      </c>
      <c r="E686">
        <v>49.068858288000001</v>
      </c>
      <c r="F686"/>
      <c r="G686"/>
      <c r="H686"/>
      <c r="I686">
        <v>31.077087677000002</v>
      </c>
      <c r="J686"/>
      <c r="K686">
        <v>53.332845259999999</v>
      </c>
      <c r="L686">
        <v>54.404567554000003</v>
      </c>
      <c r="M686">
        <v>59.875159547999999</v>
      </c>
      <c r="N686">
        <v>71.577057367999998</v>
      </c>
      <c r="O686"/>
      <c r="P686"/>
      <c r="Q686">
        <v>39.656320682</v>
      </c>
      <c r="R686">
        <v>72.508810307000005</v>
      </c>
      <c r="S686">
        <v>51.029210018000001</v>
      </c>
      <c r="T686">
        <v>61.655465157000002</v>
      </c>
      <c r="U686"/>
      <c r="V686">
        <v>92.841928456999995</v>
      </c>
      <c r="W686"/>
      <c r="X686"/>
      <c r="Y686"/>
      <c r="Z686">
        <v>6.1417201009999998</v>
      </c>
      <c r="AA686"/>
      <c r="AB686"/>
      <c r="AC686">
        <v>78.610447546000003</v>
      </c>
      <c r="AD686">
        <v>53.590153264999998</v>
      </c>
      <c r="AE686"/>
      <c r="AF686">
        <v>48.781667736999999</v>
      </c>
      <c r="AG686"/>
      <c r="AH686"/>
      <c r="AI686">
        <v>63.101441203999997</v>
      </c>
      <c r="AJ686">
        <v>42.045253273999997</v>
      </c>
      <c r="AK686"/>
      <c r="AL686">
        <v>44.664795069</v>
      </c>
      <c r="AM686"/>
      <c r="AN686">
        <v>49.024579785999997</v>
      </c>
      <c r="AO686"/>
      <c r="AP686"/>
      <c r="AQ686"/>
      <c r="AR686">
        <v>57.00239371</v>
      </c>
      <c r="AS686"/>
      <c r="AT686">
        <v>42.652911846000002</v>
      </c>
      <c r="AU686"/>
    </row>
    <row r="687" spans="1:47" x14ac:dyDescent="0.35">
      <c r="A687" s="84">
        <v>27791</v>
      </c>
      <c r="B687">
        <v>31.310558772</v>
      </c>
      <c r="C687">
        <v>48.723263922000001</v>
      </c>
      <c r="D687">
        <v>54.927070037999997</v>
      </c>
      <c r="E687">
        <v>49.389336360999998</v>
      </c>
      <c r="F687"/>
      <c r="G687"/>
      <c r="H687"/>
      <c r="I687">
        <v>31.307949776000001</v>
      </c>
      <c r="J687"/>
      <c r="K687">
        <v>54.382218371999997</v>
      </c>
      <c r="L687">
        <v>56.905926981999997</v>
      </c>
      <c r="M687">
        <v>60.256165971999998</v>
      </c>
      <c r="N687">
        <v>70.983325519999994</v>
      </c>
      <c r="O687"/>
      <c r="P687"/>
      <c r="Q687">
        <v>39.402763645</v>
      </c>
      <c r="R687">
        <v>72.630673848000001</v>
      </c>
      <c r="S687">
        <v>51.614374689000002</v>
      </c>
      <c r="T687">
        <v>61.973823842000002</v>
      </c>
      <c r="U687"/>
      <c r="V687">
        <v>88.494115762999996</v>
      </c>
      <c r="W687"/>
      <c r="X687"/>
      <c r="Y687"/>
      <c r="Z687">
        <v>5.8496226079999998</v>
      </c>
      <c r="AA687"/>
      <c r="AB687"/>
      <c r="AC687">
        <v>78.031009355999998</v>
      </c>
      <c r="AD687">
        <v>54.936216768999998</v>
      </c>
      <c r="AE687"/>
      <c r="AF687">
        <v>48.475350409000001</v>
      </c>
      <c r="AG687"/>
      <c r="AH687"/>
      <c r="AI687">
        <v>63.101441203999997</v>
      </c>
      <c r="AJ687">
        <v>44.848270157999998</v>
      </c>
      <c r="AK687"/>
      <c r="AL687">
        <v>45.119632092000003</v>
      </c>
      <c r="AM687"/>
      <c r="AN687">
        <v>50.140716918999999</v>
      </c>
      <c r="AO687"/>
      <c r="AP687"/>
      <c r="AQ687"/>
      <c r="AR687">
        <v>57.749400885999997</v>
      </c>
      <c r="AS687"/>
      <c r="AT687">
        <v>43.085837677000001</v>
      </c>
      <c r="AU687"/>
    </row>
    <row r="688" spans="1:47" x14ac:dyDescent="0.35">
      <c r="A688" s="84">
        <v>27820</v>
      </c>
      <c r="B688">
        <v>31.258651488000002</v>
      </c>
      <c r="C688">
        <v>48.251469063000002</v>
      </c>
      <c r="D688">
        <v>52.823967719000002</v>
      </c>
      <c r="E688">
        <v>50.158107809000001</v>
      </c>
      <c r="F688"/>
      <c r="G688"/>
      <c r="H688"/>
      <c r="I688">
        <v>31.256046817000001</v>
      </c>
      <c r="J688"/>
      <c r="K688">
        <v>54.320490542000002</v>
      </c>
      <c r="L688">
        <v>56.280587124999997</v>
      </c>
      <c r="M688">
        <v>60.551445950000002</v>
      </c>
      <c r="N688">
        <v>73.791007958999998</v>
      </c>
      <c r="O688"/>
      <c r="P688"/>
      <c r="Q688">
        <v>39.554897867000001</v>
      </c>
      <c r="R688">
        <v>73.422786908000006</v>
      </c>
      <c r="S688">
        <v>51.870174773999999</v>
      </c>
      <c r="T688">
        <v>62.504421647999997</v>
      </c>
      <c r="U688"/>
      <c r="V688">
        <v>93.857503639000001</v>
      </c>
      <c r="W688"/>
      <c r="X688"/>
      <c r="Y688"/>
      <c r="Z688">
        <v>5.8726833840000001</v>
      </c>
      <c r="AA688"/>
      <c r="AB688"/>
      <c r="AC688">
        <v>77.644717236000005</v>
      </c>
      <c r="AD688">
        <v>55.777506459000001</v>
      </c>
      <c r="AE688"/>
      <c r="AF688">
        <v>47.939509055000002</v>
      </c>
      <c r="AG688"/>
      <c r="AH688"/>
      <c r="AI688">
        <v>62.506144589000002</v>
      </c>
      <c r="AJ688">
        <v>45.408873534999998</v>
      </c>
      <c r="AK688"/>
      <c r="AL688">
        <v>45.381442661999998</v>
      </c>
      <c r="AM688"/>
      <c r="AN688">
        <v>50.459776605000002</v>
      </c>
      <c r="AO688"/>
      <c r="AP688"/>
      <c r="AQ688"/>
      <c r="AR688">
        <v>57.347166252999997</v>
      </c>
      <c r="AS688"/>
      <c r="AT688">
        <v>43.169527416000001</v>
      </c>
      <c r="AU688"/>
    </row>
    <row r="689" spans="1:47" x14ac:dyDescent="0.35">
      <c r="A689" s="84">
        <v>27851</v>
      </c>
      <c r="B689">
        <v>30.917537403000001</v>
      </c>
      <c r="C689">
        <v>49.889463962999997</v>
      </c>
      <c r="D689">
        <v>53.873991736999997</v>
      </c>
      <c r="E689">
        <v>50.777448132000004</v>
      </c>
      <c r="F689"/>
      <c r="G689"/>
      <c r="H689"/>
      <c r="I689">
        <v>30.914961156</v>
      </c>
      <c r="J689"/>
      <c r="K689">
        <v>54.629129693000003</v>
      </c>
      <c r="L689">
        <v>57.531266838999997</v>
      </c>
      <c r="M689">
        <v>61.313458799000003</v>
      </c>
      <c r="N689">
        <v>75.288804693000003</v>
      </c>
      <c r="O689"/>
      <c r="P689"/>
      <c r="Q689">
        <v>39.453475052000002</v>
      </c>
      <c r="R689">
        <v>74.336763508999994</v>
      </c>
      <c r="S689">
        <v>52.358947790999999</v>
      </c>
      <c r="T689">
        <v>63.035019454999997</v>
      </c>
      <c r="U689"/>
      <c r="V689">
        <v>94.974518864000004</v>
      </c>
      <c r="W689"/>
      <c r="X689"/>
      <c r="Y689"/>
      <c r="Z689">
        <v>5.9188035179999998</v>
      </c>
      <c r="AA689"/>
      <c r="AB689"/>
      <c r="AC689">
        <v>79.672750891999996</v>
      </c>
      <c r="AD689">
        <v>56.53466718</v>
      </c>
      <c r="AE689"/>
      <c r="AF689">
        <v>48.641904048000001</v>
      </c>
      <c r="AG689"/>
      <c r="AH689"/>
      <c r="AI689">
        <v>63.101441203999997</v>
      </c>
      <c r="AJ689">
        <v>44.848270157999998</v>
      </c>
      <c r="AK689"/>
      <c r="AL689">
        <v>45.827381819000003</v>
      </c>
      <c r="AM689"/>
      <c r="AN689">
        <v>50.36466549</v>
      </c>
      <c r="AO689"/>
      <c r="AP689"/>
      <c r="AQ689"/>
      <c r="AR689">
        <v>58.668794333000001</v>
      </c>
      <c r="AS689"/>
      <c r="AT689">
        <v>43.391047411999999</v>
      </c>
      <c r="AU689"/>
    </row>
    <row r="690" spans="1:47" x14ac:dyDescent="0.35">
      <c r="A690" s="84">
        <v>27881</v>
      </c>
      <c r="B690">
        <v>32.227337245000001</v>
      </c>
      <c r="C690">
        <v>48.968712758000002</v>
      </c>
      <c r="D690">
        <v>54.917405225000003</v>
      </c>
      <c r="E690">
        <v>51.443779374999998</v>
      </c>
      <c r="F690"/>
      <c r="G690"/>
      <c r="H690"/>
      <c r="I690">
        <v>32.224651858000001</v>
      </c>
      <c r="J690"/>
      <c r="K690">
        <v>54.937768843999997</v>
      </c>
      <c r="L690">
        <v>60.032626266999998</v>
      </c>
      <c r="M690">
        <v>62.466003231000002</v>
      </c>
      <c r="N690">
        <v>76.312550848000001</v>
      </c>
      <c r="O690"/>
      <c r="P690"/>
      <c r="Q690">
        <v>40.619837425</v>
      </c>
      <c r="R690">
        <v>74.336763508999994</v>
      </c>
      <c r="S690">
        <v>52.798831540000002</v>
      </c>
      <c r="T690">
        <v>63.353378139</v>
      </c>
      <c r="U690"/>
      <c r="V690">
        <v>95.656720891000006</v>
      </c>
      <c r="W690"/>
      <c r="X690"/>
      <c r="Y690"/>
      <c r="Z690">
        <v>6.2339603700000001</v>
      </c>
      <c r="AA690"/>
      <c r="AB690"/>
      <c r="AC690">
        <v>85.080840648000006</v>
      </c>
      <c r="AD690">
        <v>56.366409242000003</v>
      </c>
      <c r="AE690"/>
      <c r="AF690">
        <v>52.742697814000003</v>
      </c>
      <c r="AG690"/>
      <c r="AH690"/>
      <c r="AI690">
        <v>63.696737818999999</v>
      </c>
      <c r="AJ690">
        <v>45.408873534999998</v>
      </c>
      <c r="AK690"/>
      <c r="AL690">
        <v>46.229923816000003</v>
      </c>
      <c r="AM690"/>
      <c r="AN690">
        <v>51.939785608000001</v>
      </c>
      <c r="AO690"/>
      <c r="AP690"/>
      <c r="AQ690"/>
      <c r="AR690">
        <v>58.783718514</v>
      </c>
      <c r="AS690"/>
      <c r="AT690">
        <v>43.56616125</v>
      </c>
      <c r="AU690"/>
    </row>
    <row r="691" spans="1:47" x14ac:dyDescent="0.35">
      <c r="A691" s="84">
        <v>27912</v>
      </c>
      <c r="B691">
        <v>32.104949998000002</v>
      </c>
      <c r="C691">
        <v>50.177591376000002</v>
      </c>
      <c r="D691">
        <v>54.231914903000003</v>
      </c>
      <c r="E691">
        <v>50.714480299999998</v>
      </c>
      <c r="F691"/>
      <c r="G691"/>
      <c r="H691"/>
      <c r="I691">
        <v>32.102274807999997</v>
      </c>
      <c r="J691"/>
      <c r="K691">
        <v>55.555047145000003</v>
      </c>
      <c r="L691">
        <v>58.156606695999997</v>
      </c>
      <c r="M691">
        <v>62.466003231000002</v>
      </c>
      <c r="N691">
        <v>76.753659431000003</v>
      </c>
      <c r="O691"/>
      <c r="P691"/>
      <c r="Q691">
        <v>40.112723350000003</v>
      </c>
      <c r="R691">
        <v>74.519558829000005</v>
      </c>
      <c r="S691">
        <v>53.010876048999997</v>
      </c>
      <c r="T691">
        <v>63.141139017</v>
      </c>
      <c r="U691"/>
      <c r="V691">
        <v>97.524188228</v>
      </c>
      <c r="W691"/>
      <c r="X691"/>
      <c r="Y691"/>
      <c r="Z691">
        <v>6.018730712</v>
      </c>
      <c r="AA691"/>
      <c r="AB691"/>
      <c r="AC691">
        <v>84.597975492000003</v>
      </c>
      <c r="AD691">
        <v>57.375956870000003</v>
      </c>
      <c r="AE691"/>
      <c r="AF691">
        <v>49.691047363000003</v>
      </c>
      <c r="AG691"/>
      <c r="AH691"/>
      <c r="AI691">
        <v>64.88733105</v>
      </c>
      <c r="AJ691">
        <v>45.969476911999998</v>
      </c>
      <c r="AK691"/>
      <c r="AL691">
        <v>46.424246420999999</v>
      </c>
      <c r="AM691"/>
      <c r="AN691">
        <v>50.928403322999998</v>
      </c>
      <c r="AO691"/>
      <c r="AP691"/>
      <c r="AQ691"/>
      <c r="AR691">
        <v>59.588187779999998</v>
      </c>
      <c r="AS691"/>
      <c r="AT691">
        <v>43.621590828999999</v>
      </c>
      <c r="AU691"/>
    </row>
    <row r="692" spans="1:47" x14ac:dyDescent="0.35">
      <c r="A692" s="84">
        <v>27942</v>
      </c>
      <c r="B692">
        <v>32.214934767000003</v>
      </c>
      <c r="C692">
        <v>49.940407121</v>
      </c>
      <c r="D692">
        <v>54.780720592000002</v>
      </c>
      <c r="E692">
        <v>50.747843852999999</v>
      </c>
      <c r="F692"/>
      <c r="G692"/>
      <c r="H692"/>
      <c r="I692">
        <v>32.212250412000003</v>
      </c>
      <c r="J692"/>
      <c r="K692">
        <v>53.518028749999999</v>
      </c>
      <c r="L692">
        <v>58.156606695999997</v>
      </c>
      <c r="M692">
        <v>62.180248413000001</v>
      </c>
      <c r="N692">
        <v>77.347776226999997</v>
      </c>
      <c r="O692"/>
      <c r="P692"/>
      <c r="Q692">
        <v>38.946360976999998</v>
      </c>
      <c r="R692">
        <v>75.616330740999999</v>
      </c>
      <c r="S692">
        <v>53.015058951999997</v>
      </c>
      <c r="T692">
        <v>62.822780332999997</v>
      </c>
      <c r="U692"/>
      <c r="V692">
        <v>96.916802097000001</v>
      </c>
      <c r="W692"/>
      <c r="X692"/>
      <c r="Y692"/>
      <c r="Z692">
        <v>6.2339603700000001</v>
      </c>
      <c r="AA692"/>
      <c r="AB692"/>
      <c r="AC692">
        <v>85.756851862999994</v>
      </c>
      <c r="AD692">
        <v>57.880730685000003</v>
      </c>
      <c r="AE692"/>
      <c r="AF692">
        <v>47.936808452999998</v>
      </c>
      <c r="AG692"/>
      <c r="AH692"/>
      <c r="AI692">
        <v>64.292034435000005</v>
      </c>
      <c r="AJ692">
        <v>47.090683665999997</v>
      </c>
      <c r="AK692"/>
      <c r="AL692">
        <v>46.436089422999999</v>
      </c>
      <c r="AM692"/>
      <c r="AN692">
        <v>50.711995395000002</v>
      </c>
      <c r="AO692"/>
      <c r="AP692"/>
      <c r="AQ692"/>
      <c r="AR692">
        <v>59.760574050999999</v>
      </c>
      <c r="AS692"/>
      <c r="AT692">
        <v>43.853224988000001</v>
      </c>
      <c r="AU692"/>
    </row>
    <row r="693" spans="1:47" x14ac:dyDescent="0.35">
      <c r="A693" s="84">
        <v>27973</v>
      </c>
      <c r="B693">
        <v>32.356850778999998</v>
      </c>
      <c r="C693">
        <v>49.621280106</v>
      </c>
      <c r="D693">
        <v>54.854871223000004</v>
      </c>
      <c r="E693">
        <v>51.268033334999998</v>
      </c>
      <c r="F693"/>
      <c r="G693"/>
      <c r="H693"/>
      <c r="I693">
        <v>32.354154598999997</v>
      </c>
      <c r="J693"/>
      <c r="K693">
        <v>55.246407994999998</v>
      </c>
      <c r="L693">
        <v>58.156606695999997</v>
      </c>
      <c r="M693">
        <v>62.180248413000001</v>
      </c>
      <c r="N693">
        <v>78.169250039999994</v>
      </c>
      <c r="O693"/>
      <c r="P693"/>
      <c r="Q693">
        <v>40.214146165000002</v>
      </c>
      <c r="R693">
        <v>75.616330740999999</v>
      </c>
      <c r="S693">
        <v>53.253879732999998</v>
      </c>
      <c r="T693">
        <v>62.822780332999997</v>
      </c>
      <c r="U693"/>
      <c r="V693">
        <v>96.846158785</v>
      </c>
      <c r="W693"/>
      <c r="X693"/>
      <c r="Y693"/>
      <c r="Z693">
        <v>6.6182981319999996</v>
      </c>
      <c r="AA693"/>
      <c r="AB693"/>
      <c r="AC693">
        <v>81.990503645000004</v>
      </c>
      <c r="AD693">
        <v>58.048988623</v>
      </c>
      <c r="AE693"/>
      <c r="AF693">
        <v>46.110048251999999</v>
      </c>
      <c r="AG693"/>
      <c r="AH693"/>
      <c r="AI693">
        <v>64.292034435000005</v>
      </c>
      <c r="AJ693">
        <v>47.651287043000004</v>
      </c>
      <c r="AK693"/>
      <c r="AL693">
        <v>46.622606953999998</v>
      </c>
      <c r="AM693"/>
      <c r="AN693">
        <v>46.740638785000002</v>
      </c>
      <c r="AO693"/>
      <c r="AP693"/>
      <c r="AQ693"/>
      <c r="AR693">
        <v>58.611332242000003</v>
      </c>
      <c r="AS693"/>
      <c r="AT693">
        <v>44.161706952999999</v>
      </c>
      <c r="AU693"/>
    </row>
    <row r="694" spans="1:47" x14ac:dyDescent="0.35">
      <c r="A694" s="84">
        <v>28004</v>
      </c>
      <c r="B694">
        <v>33.116473767000002</v>
      </c>
      <c r="C694">
        <v>50.728071655000001</v>
      </c>
      <c r="D694">
        <v>55.058712958000001</v>
      </c>
      <c r="E694">
        <v>51.396318546000003</v>
      </c>
      <c r="F694"/>
      <c r="G694"/>
      <c r="H694"/>
      <c r="I694">
        <v>33.113714291000001</v>
      </c>
      <c r="J694"/>
      <c r="K694">
        <v>55.801958466000002</v>
      </c>
      <c r="L694">
        <v>58.156606695999997</v>
      </c>
      <c r="M694">
        <v>63.428044452000002</v>
      </c>
      <c r="N694">
        <v>77.020404295000006</v>
      </c>
      <c r="O694"/>
      <c r="P694"/>
      <c r="Q694">
        <v>41.025528686000001</v>
      </c>
      <c r="R694">
        <v>78.297328773999993</v>
      </c>
      <c r="S694">
        <v>53.736879362000003</v>
      </c>
      <c r="T694">
        <v>63.565617262000004</v>
      </c>
      <c r="U694"/>
      <c r="V694">
        <v>97.824194696000006</v>
      </c>
      <c r="W694"/>
      <c r="X694"/>
      <c r="Y694"/>
      <c r="Z694">
        <v>6.4261292509999999</v>
      </c>
      <c r="AA694"/>
      <c r="AB694"/>
      <c r="AC694">
        <v>85.080840648000006</v>
      </c>
      <c r="AD694">
        <v>57.964859654000001</v>
      </c>
      <c r="AE694"/>
      <c r="AF694">
        <v>52.686980120000001</v>
      </c>
      <c r="AG694"/>
      <c r="AH694"/>
      <c r="AI694">
        <v>66.673220895</v>
      </c>
      <c r="AJ694">
        <v>47.090683665999997</v>
      </c>
      <c r="AK694"/>
      <c r="AL694">
        <v>47.023242516000003</v>
      </c>
      <c r="AM694"/>
      <c r="AN694">
        <v>52.246040198000003</v>
      </c>
      <c r="AO694"/>
      <c r="AP694"/>
      <c r="AQ694"/>
      <c r="AR694">
        <v>57.462090433999997</v>
      </c>
      <c r="AS694"/>
      <c r="AT694">
        <v>44.301520379999999</v>
      </c>
      <c r="AU694"/>
    </row>
    <row r="695" spans="1:47" x14ac:dyDescent="0.35">
      <c r="A695" s="84">
        <v>28034</v>
      </c>
      <c r="B695">
        <v>33.300073380999997</v>
      </c>
      <c r="C695">
        <v>51.078888482000004</v>
      </c>
      <c r="D695">
        <v>55.527981492000002</v>
      </c>
      <c r="E695">
        <v>50.525106893</v>
      </c>
      <c r="F695"/>
      <c r="G695"/>
      <c r="H695"/>
      <c r="I695">
        <v>33.297298605999998</v>
      </c>
      <c r="J695"/>
      <c r="K695">
        <v>55.801958466000002</v>
      </c>
      <c r="L695">
        <v>58.156606695999997</v>
      </c>
      <c r="M695">
        <v>63.618547663999998</v>
      </c>
      <c r="N695">
        <v>77.578470449999998</v>
      </c>
      <c r="O695"/>
      <c r="P695"/>
      <c r="Q695">
        <v>41.076240093000003</v>
      </c>
      <c r="R695">
        <v>75.79912607</v>
      </c>
      <c r="S695">
        <v>53.778177479</v>
      </c>
      <c r="T695">
        <v>64.626812876000002</v>
      </c>
      <c r="U695"/>
      <c r="V695">
        <v>99.528954704</v>
      </c>
      <c r="W695"/>
      <c r="X695"/>
      <c r="Y695"/>
      <c r="Z695">
        <v>6.4261292509999999</v>
      </c>
      <c r="AA695"/>
      <c r="AB695"/>
      <c r="AC695">
        <v>87.398593399999996</v>
      </c>
      <c r="AD695">
        <v>57.964859654000001</v>
      </c>
      <c r="AE695"/>
      <c r="AF695">
        <v>53.103298854000002</v>
      </c>
      <c r="AG695"/>
      <c r="AH695"/>
      <c r="AI695">
        <v>64.292034435000005</v>
      </c>
      <c r="AJ695">
        <v>46.530080288999997</v>
      </c>
      <c r="AK695"/>
      <c r="AL695">
        <v>47.064256868000001</v>
      </c>
      <c r="AM695"/>
      <c r="AN695">
        <v>52.570912362000001</v>
      </c>
      <c r="AO695"/>
      <c r="AP695"/>
      <c r="AQ695"/>
      <c r="AR695">
        <v>58.611332242000003</v>
      </c>
      <c r="AS695"/>
      <c r="AT695">
        <v>44.293587703</v>
      </c>
      <c r="AU695"/>
    </row>
    <row r="696" spans="1:47" x14ac:dyDescent="0.35">
      <c r="A696" s="84">
        <v>28065</v>
      </c>
      <c r="B696">
        <v>32.925219575</v>
      </c>
      <c r="C696">
        <v>50.856121078999998</v>
      </c>
      <c r="D696">
        <v>54.620113064999998</v>
      </c>
      <c r="E696">
        <v>51.536351486999997</v>
      </c>
      <c r="F696"/>
      <c r="G696"/>
      <c r="H696"/>
      <c r="I696">
        <v>32.922476035000003</v>
      </c>
      <c r="J696"/>
      <c r="K696">
        <v>55.863686295999997</v>
      </c>
      <c r="L696">
        <v>58.156606695999997</v>
      </c>
      <c r="M696">
        <v>64.009079248999996</v>
      </c>
      <c r="N696">
        <v>78.353071013000005</v>
      </c>
      <c r="O696"/>
      <c r="P696"/>
      <c r="Q696">
        <v>40.062011943000002</v>
      </c>
      <c r="R696">
        <v>77.748942812999999</v>
      </c>
      <c r="S696">
        <v>54.479055641999999</v>
      </c>
      <c r="T696">
        <v>65.794128051000001</v>
      </c>
      <c r="U696"/>
      <c r="V696">
        <v>100.820483551</v>
      </c>
      <c r="W696"/>
      <c r="X696"/>
      <c r="Y696"/>
      <c r="Z696">
        <v>6.418442325</v>
      </c>
      <c r="AA696"/>
      <c r="AB696"/>
      <c r="AC696">
        <v>87.495166435000002</v>
      </c>
      <c r="AD696">
        <v>58.806149343999998</v>
      </c>
      <c r="AE696"/>
      <c r="AF696">
        <v>49.339383091999998</v>
      </c>
      <c r="AG696"/>
      <c r="AH696"/>
      <c r="AI696">
        <v>64.292034435000005</v>
      </c>
      <c r="AJ696">
        <v>44.848270157999998</v>
      </c>
      <c r="AK696"/>
      <c r="AL696">
        <v>47.594096037</v>
      </c>
      <c r="AM696"/>
      <c r="AN696">
        <v>54.903687609999999</v>
      </c>
      <c r="AO696"/>
      <c r="AP696"/>
      <c r="AQ696"/>
      <c r="AR696">
        <v>57.979249248000002</v>
      </c>
      <c r="AS696"/>
      <c r="AT696">
        <v>44.972327352999997</v>
      </c>
      <c r="AU696"/>
    </row>
    <row r="697" spans="1:47" x14ac:dyDescent="0.35">
      <c r="A697" s="84">
        <v>28095</v>
      </c>
      <c r="B697">
        <v>33.325245305000003</v>
      </c>
      <c r="C697">
        <v>49.170770099999999</v>
      </c>
      <c r="D697">
        <v>55.245018524999999</v>
      </c>
      <c r="E697">
        <v>51.689071976999998</v>
      </c>
      <c r="F697"/>
      <c r="G697"/>
      <c r="H697"/>
      <c r="I697">
        <v>33.322468432000001</v>
      </c>
      <c r="J697"/>
      <c r="K697">
        <v>55.925414126</v>
      </c>
      <c r="L697">
        <v>58.156606695999997</v>
      </c>
      <c r="M697">
        <v>64.009079248999996</v>
      </c>
      <c r="N697">
        <v>76.141572451000002</v>
      </c>
      <c r="O697"/>
      <c r="P697"/>
      <c r="Q697">
        <v>41.583354168</v>
      </c>
      <c r="R697">
        <v>77.505215723000006</v>
      </c>
      <c r="S697">
        <v>54.838775546000001</v>
      </c>
      <c r="T697">
        <v>66.643084541999997</v>
      </c>
      <c r="U697"/>
      <c r="V697">
        <v>99.957697370000005</v>
      </c>
      <c r="W697"/>
      <c r="X697"/>
      <c r="Y697"/>
      <c r="Z697">
        <v>6.2416472949999999</v>
      </c>
      <c r="AA697"/>
      <c r="AB697"/>
      <c r="AC697">
        <v>87.881458554999995</v>
      </c>
      <c r="AD697">
        <v>59.058536251</v>
      </c>
      <c r="AE697"/>
      <c r="AF697">
        <v>43.990814188000002</v>
      </c>
      <c r="AG697"/>
      <c r="AH697"/>
      <c r="AI697">
        <v>64.88733105</v>
      </c>
      <c r="AJ697">
        <v>45.969476911999998</v>
      </c>
      <c r="AK697"/>
      <c r="AL697">
        <v>47.816102221999998</v>
      </c>
      <c r="AM697"/>
      <c r="AN697">
        <v>55.037105822000001</v>
      </c>
      <c r="AO697"/>
      <c r="AP697"/>
      <c r="AQ697"/>
      <c r="AR697">
        <v>58.553870152000002</v>
      </c>
      <c r="AS697"/>
      <c r="AT697">
        <v>45.449973649</v>
      </c>
      <c r="AU697"/>
    </row>
    <row r="698" spans="1:47" x14ac:dyDescent="0.35">
      <c r="A698" s="84">
        <v>28126</v>
      </c>
      <c r="B698">
        <v>33.098004131000003</v>
      </c>
      <c r="C698">
        <v>50.165346597999999</v>
      </c>
      <c r="D698">
        <v>54.320818995000003</v>
      </c>
      <c r="E698">
        <v>52.658024742999999</v>
      </c>
      <c r="F698"/>
      <c r="G698"/>
      <c r="H698"/>
      <c r="I698">
        <v>33.095246193999998</v>
      </c>
      <c r="J698"/>
      <c r="K698">
        <v>56.234053277000001</v>
      </c>
      <c r="L698">
        <v>60.032626266999998</v>
      </c>
      <c r="M698">
        <v>64.971120470000002</v>
      </c>
      <c r="N698">
        <v>79.199545297</v>
      </c>
      <c r="O698"/>
      <c r="P698"/>
      <c r="Q698">
        <v>41.583354168</v>
      </c>
      <c r="R698">
        <v>78.297328773999993</v>
      </c>
      <c r="S698">
        <v>55.058876654000002</v>
      </c>
      <c r="T698">
        <v>67.173682349000003</v>
      </c>
      <c r="U698"/>
      <c r="V698">
        <v>98.686792424999993</v>
      </c>
      <c r="W698"/>
      <c r="X698"/>
      <c r="Y698"/>
      <c r="Z698">
        <v>6.3031412800000002</v>
      </c>
      <c r="AA698"/>
      <c r="AB698"/>
      <c r="AC698">
        <v>90.295784342999994</v>
      </c>
      <c r="AD698">
        <v>59.563310065000003</v>
      </c>
      <c r="AE698"/>
      <c r="AF698">
        <v>50.109508509000001</v>
      </c>
      <c r="AG698"/>
      <c r="AH698"/>
      <c r="AI698">
        <v>64.88733105</v>
      </c>
      <c r="AJ698">
        <v>45.969476911999998</v>
      </c>
      <c r="AK698"/>
      <c r="AL698">
        <v>48.050069010999998</v>
      </c>
      <c r="AM698"/>
      <c r="AN698">
        <v>55.712138379999999</v>
      </c>
      <c r="AO698"/>
      <c r="AP698"/>
      <c r="AQ698"/>
      <c r="AR698">
        <v>56.657621167999999</v>
      </c>
      <c r="AS698"/>
      <c r="AT698">
        <v>45.144466436999998</v>
      </c>
      <c r="AU698"/>
    </row>
    <row r="699" spans="1:47" x14ac:dyDescent="0.35">
      <c r="A699" s="84">
        <v>28157</v>
      </c>
      <c r="B699">
        <v>33.109191459999998</v>
      </c>
      <c r="C699">
        <v>50.002452112999997</v>
      </c>
      <c r="D699">
        <v>54.574859826000001</v>
      </c>
      <c r="E699">
        <v>51.974306859999999</v>
      </c>
      <c r="F699"/>
      <c r="G699"/>
      <c r="H699"/>
      <c r="I699">
        <v>33.106432589999997</v>
      </c>
      <c r="J699"/>
      <c r="K699">
        <v>56.048869787000001</v>
      </c>
      <c r="L699">
        <v>59.407286409999998</v>
      </c>
      <c r="M699">
        <v>64.390085673000002</v>
      </c>
      <c r="N699">
        <v>80.632746205000004</v>
      </c>
      <c r="O699"/>
      <c r="P699"/>
      <c r="Q699">
        <v>42.141179651000002</v>
      </c>
      <c r="R699">
        <v>77.444283943000002</v>
      </c>
      <c r="S699">
        <v>55.063925447999999</v>
      </c>
      <c r="T699">
        <v>67.385921472000007</v>
      </c>
      <c r="U699"/>
      <c r="V699">
        <v>97.257283755000003</v>
      </c>
      <c r="W699"/>
      <c r="X699"/>
      <c r="Y699"/>
      <c r="Z699">
        <v>6.5491172210000004</v>
      </c>
      <c r="AA699"/>
      <c r="AB699"/>
      <c r="AC699">
        <v>87.495166435000002</v>
      </c>
      <c r="AD699">
        <v>58.722020375</v>
      </c>
      <c r="AE699"/>
      <c r="AF699">
        <v>48.074950039000001</v>
      </c>
      <c r="AG699"/>
      <c r="AH699"/>
      <c r="AI699">
        <v>64.292034435000005</v>
      </c>
      <c r="AJ699">
        <v>45.408873534999998</v>
      </c>
      <c r="AK699"/>
      <c r="AL699">
        <v>48.087092476000002</v>
      </c>
      <c r="AM699"/>
      <c r="AN699">
        <v>55.800038463999996</v>
      </c>
      <c r="AO699"/>
      <c r="AP699"/>
      <c r="AQ699"/>
      <c r="AR699">
        <v>56.944931619999998</v>
      </c>
      <c r="AS699"/>
      <c r="AT699">
        <v>45.867430759999998</v>
      </c>
      <c r="AU699"/>
    </row>
    <row r="700" spans="1:47" x14ac:dyDescent="0.35">
      <c r="A700" s="84">
        <v>28185</v>
      </c>
      <c r="B700">
        <v>33.677219776999998</v>
      </c>
      <c r="C700">
        <v>50.156339428000003</v>
      </c>
      <c r="D700">
        <v>55.920259555000001</v>
      </c>
      <c r="E700">
        <v>52.061240062000003</v>
      </c>
      <c r="F700"/>
      <c r="G700"/>
      <c r="H700"/>
      <c r="I700">
        <v>33.674413575999999</v>
      </c>
      <c r="J700"/>
      <c r="K700">
        <v>56.666148088</v>
      </c>
      <c r="L700">
        <v>58.156606695999997</v>
      </c>
      <c r="M700">
        <v>64.104330855000001</v>
      </c>
      <c r="N700">
        <v>80.557582394999997</v>
      </c>
      <c r="O700"/>
      <c r="P700"/>
      <c r="Q700">
        <v>37.070038898999996</v>
      </c>
      <c r="R700">
        <v>77.931738132999996</v>
      </c>
      <c r="S700">
        <v>55.391700847999999</v>
      </c>
      <c r="T700">
        <v>67.279801910000003</v>
      </c>
      <c r="U700"/>
      <c r="V700">
        <v>94.377130503000004</v>
      </c>
      <c r="W700"/>
      <c r="X700"/>
      <c r="Y700"/>
      <c r="Z700">
        <v>6.4415031010000003</v>
      </c>
      <c r="AA700"/>
      <c r="AB700"/>
      <c r="AC700">
        <v>83.825391241000005</v>
      </c>
      <c r="AD700">
        <v>59.563310065000003</v>
      </c>
      <c r="AE700"/>
      <c r="AF700">
        <v>49.263915130000001</v>
      </c>
      <c r="AG700"/>
      <c r="AH700"/>
      <c r="AI700">
        <v>63.696737818999999</v>
      </c>
      <c r="AJ700">
        <v>45.969476911999998</v>
      </c>
      <c r="AK700"/>
      <c r="AL700">
        <v>48.28662353</v>
      </c>
      <c r="AM700"/>
      <c r="AN700">
        <v>55.561639958000001</v>
      </c>
      <c r="AO700"/>
      <c r="AP700"/>
      <c r="AQ700"/>
      <c r="AR700">
        <v>56.312848625000001</v>
      </c>
      <c r="AS700"/>
      <c r="AT700">
        <v>46.441459076999998</v>
      </c>
      <c r="AU700"/>
    </row>
    <row r="701" spans="1:47" x14ac:dyDescent="0.35">
      <c r="A701" s="84">
        <v>28216</v>
      </c>
      <c r="B701">
        <v>33.727255088</v>
      </c>
      <c r="C701">
        <v>49.542448737999997</v>
      </c>
      <c r="D701">
        <v>55.321136348000003</v>
      </c>
      <c r="E701">
        <v>51.692831249999998</v>
      </c>
      <c r="F701"/>
      <c r="G701"/>
      <c r="H701"/>
      <c r="I701">
        <v>33.724444716999997</v>
      </c>
      <c r="J701"/>
      <c r="K701">
        <v>56.048869787000001</v>
      </c>
      <c r="L701">
        <v>55.029907411000003</v>
      </c>
      <c r="M701">
        <v>64.104330855000001</v>
      </c>
      <c r="N701">
        <v>80.821779995</v>
      </c>
      <c r="O701"/>
      <c r="P701"/>
      <c r="Q701">
        <v>37.678575789</v>
      </c>
      <c r="R701">
        <v>75.920989610999996</v>
      </c>
      <c r="S701">
        <v>55.585163743000003</v>
      </c>
      <c r="T701">
        <v>67.173682349000003</v>
      </c>
      <c r="U701"/>
      <c r="V701">
        <v>94.511318442000004</v>
      </c>
      <c r="W701"/>
      <c r="X701"/>
      <c r="Y701"/>
      <c r="Z701">
        <v>6.4953101609999999</v>
      </c>
      <c r="AA701"/>
      <c r="AB701"/>
      <c r="AC701">
        <v>87.978031590000001</v>
      </c>
      <c r="AD701">
        <v>59.226794189000003</v>
      </c>
      <c r="AE701"/>
      <c r="AF701">
        <v>49.341460400000003</v>
      </c>
      <c r="AG701"/>
      <c r="AH701"/>
      <c r="AI701">
        <v>64.88733105</v>
      </c>
      <c r="AJ701">
        <v>43.727063403999999</v>
      </c>
      <c r="AK701"/>
      <c r="AL701">
        <v>48.436823033000003</v>
      </c>
      <c r="AM701"/>
      <c r="AN701">
        <v>56.745973843999998</v>
      </c>
      <c r="AO701"/>
      <c r="AP701"/>
      <c r="AQ701"/>
      <c r="AR701">
        <v>55.910613992000002</v>
      </c>
      <c r="AS701"/>
      <c r="AT701">
        <v>46.891836796</v>
      </c>
      <c r="AU701"/>
    </row>
    <row r="702" spans="1:47" x14ac:dyDescent="0.35">
      <c r="A702" s="84">
        <v>28246</v>
      </c>
      <c r="B702">
        <v>33.518530235999997</v>
      </c>
      <c r="C702">
        <v>49.557405781</v>
      </c>
      <c r="D702">
        <v>57.24808479</v>
      </c>
      <c r="E702">
        <v>52.310291937000002</v>
      </c>
      <c r="F702"/>
      <c r="G702"/>
      <c r="H702"/>
      <c r="I702">
        <v>33.515737258000001</v>
      </c>
      <c r="J702"/>
      <c r="K702">
        <v>55.555047145000003</v>
      </c>
      <c r="L702">
        <v>56.280587124999997</v>
      </c>
      <c r="M702">
        <v>63.618547663999998</v>
      </c>
      <c r="N702">
        <v>79.572714833999996</v>
      </c>
      <c r="O702"/>
      <c r="P702"/>
      <c r="Q702">
        <v>39.808454904999998</v>
      </c>
      <c r="R702">
        <v>75.250740109999995</v>
      </c>
      <c r="S702">
        <v>55.447776883000003</v>
      </c>
      <c r="T702">
        <v>66.855323665</v>
      </c>
      <c r="U702"/>
      <c r="V702">
        <v>95.744257610999995</v>
      </c>
      <c r="W702"/>
      <c r="X702"/>
      <c r="Y702"/>
      <c r="Z702">
        <v>6.5952387730000002</v>
      </c>
      <c r="AA702"/>
      <c r="AB702"/>
      <c r="AC702">
        <v>84.501402456999998</v>
      </c>
      <c r="AD702">
        <v>58.974407282000001</v>
      </c>
      <c r="AE702"/>
      <c r="AF702">
        <v>51.370013268999998</v>
      </c>
      <c r="AG702"/>
      <c r="AH702"/>
      <c r="AI702">
        <v>63.696737818999999</v>
      </c>
      <c r="AJ702">
        <v>41.484649896999997</v>
      </c>
      <c r="AK702"/>
      <c r="AL702">
        <v>48.306311385999997</v>
      </c>
      <c r="AM702"/>
      <c r="AN702">
        <v>57.001940939000001</v>
      </c>
      <c r="AO702"/>
      <c r="AP702"/>
      <c r="AQ702"/>
      <c r="AR702">
        <v>55.680765630000003</v>
      </c>
      <c r="AS702"/>
      <c r="AT702">
        <v>47.259615519999997</v>
      </c>
      <c r="AU702"/>
    </row>
    <row r="703" spans="1:47" x14ac:dyDescent="0.35">
      <c r="A703" s="84">
        <v>28277</v>
      </c>
      <c r="B703">
        <v>33.248631766999999</v>
      </c>
      <c r="C703">
        <v>49.365410572999998</v>
      </c>
      <c r="D703">
        <v>55.832821922000001</v>
      </c>
      <c r="E703">
        <v>52.843638876</v>
      </c>
      <c r="F703"/>
      <c r="G703"/>
      <c r="H703"/>
      <c r="I703">
        <v>33.245861278</v>
      </c>
      <c r="J703"/>
      <c r="K703">
        <v>56.542692428000002</v>
      </c>
      <c r="L703">
        <v>58.156606695999997</v>
      </c>
      <c r="M703">
        <v>63.332792845999997</v>
      </c>
      <c r="N703">
        <v>78.534106136000005</v>
      </c>
      <c r="O703"/>
      <c r="P703"/>
      <c r="Q703">
        <v>41.329797130999999</v>
      </c>
      <c r="R703">
        <v>78.053601682999997</v>
      </c>
      <c r="S703">
        <v>55.768048876000002</v>
      </c>
      <c r="T703">
        <v>66.643084541999997</v>
      </c>
      <c r="U703"/>
      <c r="V703">
        <v>98.440760010999995</v>
      </c>
      <c r="W703"/>
      <c r="X703"/>
      <c r="Y703"/>
      <c r="Z703">
        <v>6.7412861020000001</v>
      </c>
      <c r="AA703"/>
      <c r="AB703"/>
      <c r="AC703">
        <v>80.541908179000004</v>
      </c>
      <c r="AD703">
        <v>59.479181095999998</v>
      </c>
      <c r="AE703"/>
      <c r="AF703">
        <v>50.116410717000001</v>
      </c>
      <c r="AG703"/>
      <c r="AH703"/>
      <c r="AI703">
        <v>64.88733105</v>
      </c>
      <c r="AJ703">
        <v>45.408873534999998</v>
      </c>
      <c r="AK703"/>
      <c r="AL703">
        <v>48.578629581000001</v>
      </c>
      <c r="AM703"/>
      <c r="AN703">
        <v>58.233251760999998</v>
      </c>
      <c r="AO703"/>
      <c r="AP703"/>
      <c r="AQ703"/>
      <c r="AR703">
        <v>55.221068907000003</v>
      </c>
      <c r="AS703"/>
      <c r="AT703">
        <v>47.615495228</v>
      </c>
      <c r="AU703"/>
    </row>
    <row r="704" spans="1:47" x14ac:dyDescent="0.35">
      <c r="A704" s="84">
        <v>28307</v>
      </c>
      <c r="B704">
        <v>33.880866402000002</v>
      </c>
      <c r="C704">
        <v>50.150003990999998</v>
      </c>
      <c r="D704">
        <v>55.989986053999999</v>
      </c>
      <c r="E704">
        <v>52.541957171</v>
      </c>
      <c r="F704"/>
      <c r="G704"/>
      <c r="H704"/>
      <c r="I704">
        <v>33.878043232000003</v>
      </c>
      <c r="J704"/>
      <c r="K704">
        <v>54.135307052000002</v>
      </c>
      <c r="L704">
        <v>57.531266838999997</v>
      </c>
      <c r="M704">
        <v>62.761283210000002</v>
      </c>
      <c r="N704">
        <v>79.652140122000006</v>
      </c>
      <c r="O704"/>
      <c r="P704"/>
      <c r="Q704">
        <v>38.642092531999999</v>
      </c>
      <c r="R704">
        <v>75.860057841</v>
      </c>
      <c r="S704">
        <v>55.304976299000003</v>
      </c>
      <c r="T704">
        <v>66.430845418999994</v>
      </c>
      <c r="U704"/>
      <c r="V704">
        <v>100.27241524599999</v>
      </c>
      <c r="W704"/>
      <c r="X704"/>
      <c r="Y704"/>
      <c r="Z704">
        <v>6.6413589079999999</v>
      </c>
      <c r="AA704"/>
      <c r="AB704"/>
      <c r="AC704">
        <v>83.439099111000004</v>
      </c>
      <c r="AD704">
        <v>58.301375530000001</v>
      </c>
      <c r="AE704"/>
      <c r="AF704">
        <v>49.475119499999998</v>
      </c>
      <c r="AG704"/>
      <c r="AH704"/>
      <c r="AI704">
        <v>64.88733105</v>
      </c>
      <c r="AJ704">
        <v>42.605856651000003</v>
      </c>
      <c r="AK704"/>
      <c r="AL704">
        <v>48.257992680999998</v>
      </c>
      <c r="AM704"/>
      <c r="AN704">
        <v>57.585637022999997</v>
      </c>
      <c r="AO704"/>
      <c r="AP704"/>
      <c r="AQ704"/>
      <c r="AR704">
        <v>55.450917269000001</v>
      </c>
      <c r="AS704"/>
      <c r="AT704">
        <v>47.677270948</v>
      </c>
      <c r="AU704"/>
    </row>
    <row r="705" spans="1:47" x14ac:dyDescent="0.35">
      <c r="A705" s="84">
        <v>28338</v>
      </c>
      <c r="B705">
        <v>33.354631292999997</v>
      </c>
      <c r="C705">
        <v>50.715229270999998</v>
      </c>
      <c r="D705">
        <v>55.54136888</v>
      </c>
      <c r="E705">
        <v>52.688098932000003</v>
      </c>
      <c r="F705"/>
      <c r="G705"/>
      <c r="H705"/>
      <c r="I705">
        <v>33.351851971999999</v>
      </c>
      <c r="J705"/>
      <c r="K705">
        <v>56.480964598</v>
      </c>
      <c r="L705">
        <v>61.283305980999998</v>
      </c>
      <c r="M705">
        <v>63.618547663999998</v>
      </c>
      <c r="N705">
        <v>80.345257337000007</v>
      </c>
      <c r="O705"/>
      <c r="P705"/>
      <c r="Q705">
        <v>40.670548832999998</v>
      </c>
      <c r="R705">
        <v>75.860057841</v>
      </c>
      <c r="S705">
        <v>55.813739226000003</v>
      </c>
      <c r="T705">
        <v>66.430845418999994</v>
      </c>
      <c r="U705"/>
      <c r="V705">
        <v>99.175379389</v>
      </c>
      <c r="W705"/>
      <c r="X705"/>
      <c r="Y705"/>
      <c r="Z705">
        <v>6.7489730269999999</v>
      </c>
      <c r="AA705"/>
      <c r="AB705"/>
      <c r="AC705">
        <v>82.569941834999995</v>
      </c>
      <c r="AD705">
        <v>59.563310065000003</v>
      </c>
      <c r="AE705"/>
      <c r="AF705">
        <v>45.620880761000002</v>
      </c>
      <c r="AG705"/>
      <c r="AH705"/>
      <c r="AI705">
        <v>63.696737818999999</v>
      </c>
      <c r="AJ705">
        <v>44.848270157999998</v>
      </c>
      <c r="AK705"/>
      <c r="AL705">
        <v>48.659518386000002</v>
      </c>
      <c r="AM705"/>
      <c r="AN705">
        <v>58.15232795</v>
      </c>
      <c r="AO705"/>
      <c r="AP705"/>
      <c r="AQ705"/>
      <c r="AR705">
        <v>54.531523821999997</v>
      </c>
      <c r="AS705"/>
      <c r="AT705">
        <v>47.726453542999998</v>
      </c>
      <c r="AU705"/>
    </row>
    <row r="706" spans="1:47" x14ac:dyDescent="0.35">
      <c r="A706" s="84">
        <v>28369</v>
      </c>
      <c r="B706">
        <v>33.021889702000003</v>
      </c>
      <c r="C706">
        <v>48.971719239000002</v>
      </c>
      <c r="D706">
        <v>55.383601366999997</v>
      </c>
      <c r="E706">
        <v>52.460192970999998</v>
      </c>
      <c r="F706"/>
      <c r="G706"/>
      <c r="H706"/>
      <c r="I706">
        <v>33.019138108</v>
      </c>
      <c r="J706"/>
      <c r="K706">
        <v>56.604420257999998</v>
      </c>
      <c r="L706">
        <v>60.032626266999998</v>
      </c>
      <c r="M706">
        <v>63.723324431000002</v>
      </c>
      <c r="N706">
        <v>80.059993939999998</v>
      </c>
      <c r="O706"/>
      <c r="P706"/>
      <c r="Q706">
        <v>41.989045427999997</v>
      </c>
      <c r="R706">
        <v>76.286580251999993</v>
      </c>
      <c r="S706">
        <v>55.937811785999997</v>
      </c>
      <c r="T706">
        <v>66.536964980999997</v>
      </c>
      <c r="U706"/>
      <c r="V706">
        <v>101.42960790799999</v>
      </c>
      <c r="W706"/>
      <c r="X706"/>
      <c r="Y706"/>
      <c r="Z706">
        <v>6.7874076539999999</v>
      </c>
      <c r="AA706"/>
      <c r="AB706"/>
      <c r="AC706">
        <v>82.376795764999997</v>
      </c>
      <c r="AD706">
        <v>59.563310065000003</v>
      </c>
      <c r="AE706"/>
      <c r="AF706">
        <v>48.919479115999998</v>
      </c>
      <c r="AG706"/>
      <c r="AH706"/>
      <c r="AI706">
        <v>64.292034435000005</v>
      </c>
      <c r="AJ706">
        <v>45.408873534999998</v>
      </c>
      <c r="AK706"/>
      <c r="AL706">
        <v>48.761304183999997</v>
      </c>
      <c r="AM706"/>
      <c r="AN706">
        <v>61.357306973999997</v>
      </c>
      <c r="AO706"/>
      <c r="AP706"/>
      <c r="AQ706"/>
      <c r="AR706">
        <v>54.876296363999998</v>
      </c>
      <c r="AS706"/>
      <c r="AT706">
        <v>47.924076350999997</v>
      </c>
      <c r="AU706"/>
    </row>
    <row r="707" spans="1:47" x14ac:dyDescent="0.35">
      <c r="A707" s="84">
        <v>28399</v>
      </c>
      <c r="B707">
        <v>34.503475768999998</v>
      </c>
      <c r="C707">
        <v>49.423382044999997</v>
      </c>
      <c r="D707">
        <v>55.676278080000003</v>
      </c>
      <c r="E707">
        <v>52.818263780000002</v>
      </c>
      <c r="F707"/>
      <c r="G707"/>
      <c r="H707"/>
      <c r="I707">
        <v>34.500600718999998</v>
      </c>
      <c r="J707"/>
      <c r="K707">
        <v>56.357508938000002</v>
      </c>
      <c r="L707">
        <v>58.156606695999997</v>
      </c>
      <c r="M707">
        <v>63.618547663999998</v>
      </c>
      <c r="N707">
        <v>80.314826514000003</v>
      </c>
      <c r="O707"/>
      <c r="P707"/>
      <c r="Q707">
        <v>41.786199797999998</v>
      </c>
      <c r="R707">
        <v>75.372603651000006</v>
      </c>
      <c r="S707">
        <v>55.896666291999999</v>
      </c>
      <c r="T707">
        <v>66.643084541999997</v>
      </c>
      <c r="U707"/>
      <c r="V707">
        <v>101.948951752</v>
      </c>
      <c r="W707"/>
      <c r="X707"/>
      <c r="Y707"/>
      <c r="Z707">
        <v>6.9642026850000001</v>
      </c>
      <c r="AA707"/>
      <c r="AB707"/>
      <c r="AC707">
        <v>83.439099111000004</v>
      </c>
      <c r="AD707">
        <v>59.058536251</v>
      </c>
      <c r="AE707"/>
      <c r="AF707">
        <v>50.35505878</v>
      </c>
      <c r="AG707"/>
      <c r="AH707"/>
      <c r="AI707">
        <v>63.696737818999999</v>
      </c>
      <c r="AJ707">
        <v>47.090683665999997</v>
      </c>
      <c r="AK707"/>
      <c r="AL707">
        <v>48.749818759</v>
      </c>
      <c r="AM707"/>
      <c r="AN707">
        <v>59.969965727999998</v>
      </c>
      <c r="AO707"/>
      <c r="AP707"/>
      <c r="AQ707"/>
      <c r="AR707">
        <v>54.014365007999999</v>
      </c>
      <c r="AS707"/>
      <c r="AT707">
        <v>47.994082222999999</v>
      </c>
      <c r="AU707"/>
    </row>
    <row r="708" spans="1:47" x14ac:dyDescent="0.35">
      <c r="A708" s="84">
        <v>28430</v>
      </c>
      <c r="B708">
        <v>33.656449465000001</v>
      </c>
      <c r="C708">
        <v>50.160892490999998</v>
      </c>
      <c r="D708">
        <v>56.341271640000002</v>
      </c>
      <c r="E708">
        <v>52.976623179999997</v>
      </c>
      <c r="F708"/>
      <c r="G708"/>
      <c r="H708"/>
      <c r="I708">
        <v>33.653644995000001</v>
      </c>
      <c r="J708"/>
      <c r="K708">
        <v>56.419236767999998</v>
      </c>
      <c r="L708">
        <v>57.531266838999997</v>
      </c>
      <c r="M708">
        <v>63.142289634000001</v>
      </c>
      <c r="N708">
        <v>78.212183604000003</v>
      </c>
      <c r="O708"/>
      <c r="P708"/>
      <c r="Q708">
        <v>41.380508538000001</v>
      </c>
      <c r="R708">
        <v>76.713102661999997</v>
      </c>
      <c r="S708">
        <v>56.059335093000001</v>
      </c>
      <c r="T708">
        <v>66.749204102999997</v>
      </c>
      <c r="U708"/>
      <c r="V708">
        <v>99.660381471999997</v>
      </c>
      <c r="W708"/>
      <c r="X708"/>
      <c r="Y708"/>
      <c r="Z708">
        <v>6.9334549829999998</v>
      </c>
      <c r="AA708"/>
      <c r="AB708"/>
      <c r="AC708">
        <v>80.638481202999998</v>
      </c>
      <c r="AD708">
        <v>60.236341817000003</v>
      </c>
      <c r="AE708"/>
      <c r="AF708">
        <v>49.980297002</v>
      </c>
      <c r="AG708"/>
      <c r="AH708"/>
      <c r="AI708">
        <v>63.101441203999997</v>
      </c>
      <c r="AJ708">
        <v>47.651287043000004</v>
      </c>
      <c r="AK708"/>
      <c r="AL708">
        <v>48.791977504000002</v>
      </c>
      <c r="AM708"/>
      <c r="AN708">
        <v>60.330528286000003</v>
      </c>
      <c r="AO708"/>
      <c r="AP708"/>
      <c r="AQ708"/>
      <c r="AR708">
        <v>53.094971561000001</v>
      </c>
      <c r="AS708"/>
      <c r="AT708">
        <v>48.084316420999997</v>
      </c>
      <c r="AU708"/>
    </row>
    <row r="709" spans="1:47" x14ac:dyDescent="0.35">
      <c r="A709" s="84">
        <v>28460</v>
      </c>
      <c r="B709">
        <v>32.731428153000003</v>
      </c>
      <c r="C709">
        <v>49.457842384999999</v>
      </c>
      <c r="D709">
        <v>56.736790544000002</v>
      </c>
      <c r="E709">
        <v>53.111487119000003</v>
      </c>
      <c r="F709"/>
      <c r="G709"/>
      <c r="H709"/>
      <c r="I709">
        <v>32.728700760999999</v>
      </c>
      <c r="J709"/>
      <c r="K709">
        <v>57.530337711000001</v>
      </c>
      <c r="L709">
        <v>59.407286409999998</v>
      </c>
      <c r="M709">
        <v>64.009079248999996</v>
      </c>
      <c r="N709">
        <v>81.014962987000004</v>
      </c>
      <c r="O709"/>
      <c r="P709"/>
      <c r="Q709">
        <v>40.467703202999999</v>
      </c>
      <c r="R709">
        <v>74.641422370000001</v>
      </c>
      <c r="S709">
        <v>56.334520689999998</v>
      </c>
      <c r="T709">
        <v>66.536964980999997</v>
      </c>
      <c r="U709"/>
      <c r="V709">
        <v>102.23199381800001</v>
      </c>
      <c r="W709"/>
      <c r="X709"/>
      <c r="Y709"/>
      <c r="Z709">
        <v>7.1794323420000001</v>
      </c>
      <c r="AA709"/>
      <c r="AB709"/>
      <c r="AC709">
        <v>82.956233955000002</v>
      </c>
      <c r="AD709">
        <v>60.656986662000001</v>
      </c>
      <c r="AE709"/>
      <c r="AF709">
        <v>49.633640882999998</v>
      </c>
      <c r="AG709"/>
      <c r="AH709"/>
      <c r="AI709">
        <v>64.88733105</v>
      </c>
      <c r="AJ709">
        <v>48.772493797000003</v>
      </c>
      <c r="AK709"/>
      <c r="AL709">
        <v>49.084603027</v>
      </c>
      <c r="AM709"/>
      <c r="AN709">
        <v>60.559690826999997</v>
      </c>
      <c r="AO709"/>
      <c r="AP709"/>
      <c r="AQ709"/>
      <c r="AR709">
        <v>53.152433651000003</v>
      </c>
      <c r="AS709"/>
      <c r="AT709">
        <v>48.155313876999998</v>
      </c>
      <c r="AU709"/>
    </row>
    <row r="710" spans="1:47" x14ac:dyDescent="0.35">
      <c r="A710" s="84">
        <v>28491</v>
      </c>
      <c r="B710">
        <v>33.944216601000001</v>
      </c>
      <c r="C710">
        <v>49.209356552000003</v>
      </c>
      <c r="D710">
        <v>57.204207861</v>
      </c>
      <c r="E710">
        <v>53.211577779000002</v>
      </c>
      <c r="F710"/>
      <c r="G710"/>
      <c r="H710"/>
      <c r="I710">
        <v>33.941388152000002</v>
      </c>
      <c r="J710"/>
      <c r="K710">
        <v>57.715521201000001</v>
      </c>
      <c r="L710">
        <v>61.283305980999998</v>
      </c>
      <c r="M710">
        <v>64.294834066999996</v>
      </c>
      <c r="N710">
        <v>81.842751327000002</v>
      </c>
      <c r="O710"/>
      <c r="P710"/>
      <c r="Q710">
        <v>41.380508538000001</v>
      </c>
      <c r="R710">
        <v>76.408443801000004</v>
      </c>
      <c r="S710">
        <v>56.142927112999999</v>
      </c>
      <c r="T710">
        <v>66.430845418999994</v>
      </c>
      <c r="U710"/>
      <c r="V710">
        <v>97.953503083000001</v>
      </c>
      <c r="W710"/>
      <c r="X710"/>
      <c r="Y710"/>
      <c r="Z710">
        <v>7.1486846399999999</v>
      </c>
      <c r="AA710"/>
      <c r="AB710"/>
      <c r="AC710">
        <v>82.183649704999993</v>
      </c>
      <c r="AD710">
        <v>61.245889445000003</v>
      </c>
      <c r="AE710"/>
      <c r="AF710">
        <v>52.411454085000003</v>
      </c>
      <c r="AG710"/>
      <c r="AH710"/>
      <c r="AI710">
        <v>64.88733105</v>
      </c>
      <c r="AJ710">
        <v>48.772493797000003</v>
      </c>
      <c r="AK710"/>
      <c r="AL710">
        <v>48.985769355000002</v>
      </c>
      <c r="AM710"/>
      <c r="AN710">
        <v>61.976396254000001</v>
      </c>
      <c r="AO710"/>
      <c r="AP710"/>
      <c r="AQ710"/>
      <c r="AR710">
        <v>54.818834273999997</v>
      </c>
      <c r="AS710"/>
      <c r="AT710">
        <v>47.466460065</v>
      </c>
      <c r="AU710"/>
    </row>
    <row r="711" spans="1:47" x14ac:dyDescent="0.35">
      <c r="A711" s="84">
        <v>28522</v>
      </c>
      <c r="B711">
        <v>33.701361763999998</v>
      </c>
      <c r="C711">
        <v>49.194843263999999</v>
      </c>
      <c r="D711">
        <v>57.185126111000002</v>
      </c>
      <c r="E711">
        <v>53.606771414000001</v>
      </c>
      <c r="F711"/>
      <c r="G711"/>
      <c r="H711"/>
      <c r="I711">
        <v>33.698553551000003</v>
      </c>
      <c r="J711"/>
      <c r="K711">
        <v>56.048869787000001</v>
      </c>
      <c r="L711">
        <v>57.531266838999997</v>
      </c>
      <c r="M711">
        <v>63.723324431000002</v>
      </c>
      <c r="N711">
        <v>81.552581868000004</v>
      </c>
      <c r="O711"/>
      <c r="P711"/>
      <c r="Q711">
        <v>42.293313873999999</v>
      </c>
      <c r="R711">
        <v>76.225648480999993</v>
      </c>
      <c r="S711">
        <v>56.015688009000002</v>
      </c>
      <c r="T711">
        <v>66.749204102999997</v>
      </c>
      <c r="U711"/>
      <c r="V711">
        <v>105.393054295</v>
      </c>
      <c r="W711"/>
      <c r="X711"/>
      <c r="Y711"/>
      <c r="Z711">
        <v>6.9411419079999996</v>
      </c>
      <c r="AA711"/>
      <c r="AB711"/>
      <c r="AC711">
        <v>82.280222739999999</v>
      </c>
      <c r="AD711">
        <v>60.825244599999998</v>
      </c>
      <c r="AE711"/>
      <c r="AF711">
        <v>50.225441338000003</v>
      </c>
      <c r="AG711"/>
      <c r="AH711"/>
      <c r="AI711">
        <v>64.88733105</v>
      </c>
      <c r="AJ711">
        <v>48.772493797000003</v>
      </c>
      <c r="AK711"/>
      <c r="AL711">
        <v>48.887606644999998</v>
      </c>
      <c r="AM711"/>
      <c r="AN711">
        <v>60.540630098999998</v>
      </c>
      <c r="AO711"/>
      <c r="AP711"/>
      <c r="AQ711"/>
      <c r="AR711">
        <v>53.956902917000001</v>
      </c>
      <c r="AS711"/>
      <c r="AT711">
        <v>47.723280473000003</v>
      </c>
      <c r="AU711"/>
    </row>
    <row r="712" spans="1:47" x14ac:dyDescent="0.35">
      <c r="A712" s="84">
        <v>28550</v>
      </c>
      <c r="B712">
        <v>33.418102019000003</v>
      </c>
      <c r="C712">
        <v>50.378123969999997</v>
      </c>
      <c r="D712">
        <v>57.980184123999997</v>
      </c>
      <c r="E712">
        <v>53.412229005999997</v>
      </c>
      <c r="F712"/>
      <c r="G712"/>
      <c r="H712"/>
      <c r="I712">
        <v>33.415317408999996</v>
      </c>
      <c r="J712"/>
      <c r="K712">
        <v>54.876041014000002</v>
      </c>
      <c r="L712">
        <v>53.153887840000003</v>
      </c>
      <c r="M712">
        <v>63.237541239999999</v>
      </c>
      <c r="N712">
        <v>82.038732198000005</v>
      </c>
      <c r="O712"/>
      <c r="P712"/>
      <c r="Q712">
        <v>41.887622612999998</v>
      </c>
      <c r="R712">
        <v>77.383352173000006</v>
      </c>
      <c r="S712">
        <v>56.536971223000002</v>
      </c>
      <c r="T712">
        <v>67.385921472000007</v>
      </c>
      <c r="U712"/>
      <c r="V712">
        <v>105.994590765</v>
      </c>
      <c r="W712"/>
      <c r="X712"/>
      <c r="Y712"/>
      <c r="Z712">
        <v>7.1179383559999998</v>
      </c>
      <c r="AA712"/>
      <c r="AB712"/>
      <c r="AC712">
        <v>81.024773334000002</v>
      </c>
      <c r="AD712">
        <v>62.171308103999998</v>
      </c>
      <c r="AE712"/>
      <c r="AF712">
        <v>49.666812718999999</v>
      </c>
      <c r="AG712"/>
      <c r="AH712"/>
      <c r="AI712">
        <v>64.292034435000005</v>
      </c>
      <c r="AJ712">
        <v>49.333097174000002</v>
      </c>
      <c r="AK712"/>
      <c r="AL712">
        <v>49.292099268000001</v>
      </c>
      <c r="AM712"/>
      <c r="AN712">
        <v>60.796046590000003</v>
      </c>
      <c r="AO712"/>
      <c r="AP712"/>
      <c r="AQ712"/>
      <c r="AR712">
        <v>54.014365007999999</v>
      </c>
      <c r="AS712"/>
      <c r="AT712">
        <v>48.642479385000001</v>
      </c>
      <c r="AU712"/>
    </row>
    <row r="713" spans="1:47" x14ac:dyDescent="0.35">
      <c r="A713" s="84">
        <v>28581</v>
      </c>
      <c r="B713">
        <v>34.842221922</v>
      </c>
      <c r="C713">
        <v>49.729293038000002</v>
      </c>
      <c r="D713">
        <v>60.244041568999997</v>
      </c>
      <c r="E713">
        <v>54.411725871000002</v>
      </c>
      <c r="F713"/>
      <c r="G713"/>
      <c r="H713"/>
      <c r="I713">
        <v>34.839318646000002</v>
      </c>
      <c r="J713"/>
      <c r="K713">
        <v>55.987141956999999</v>
      </c>
      <c r="L713">
        <v>63.784665408999999</v>
      </c>
      <c r="M713">
        <v>65.161623681999998</v>
      </c>
      <c r="N713">
        <v>79.578577248000002</v>
      </c>
      <c r="O713"/>
      <c r="P713"/>
      <c r="Q713">
        <v>41.887622612999998</v>
      </c>
      <c r="R713">
        <v>80.003418425999996</v>
      </c>
      <c r="S713">
        <v>57.659824385999997</v>
      </c>
      <c r="T713">
        <v>68.340997524000002</v>
      </c>
      <c r="U713"/>
      <c r="V713">
        <v>106.47892705300001</v>
      </c>
      <c r="W713"/>
      <c r="X713"/>
      <c r="Y713"/>
      <c r="Z713">
        <v>7.1333107890000003</v>
      </c>
      <c r="AA713"/>
      <c r="AB713"/>
      <c r="AC713">
        <v>85.467132778000007</v>
      </c>
      <c r="AD713">
        <v>62.171308103999998</v>
      </c>
      <c r="AE713"/>
      <c r="AF713">
        <v>50.516750883</v>
      </c>
      <c r="AG713"/>
      <c r="AH713"/>
      <c r="AI713">
        <v>63.696737818999999</v>
      </c>
      <c r="AJ713">
        <v>49.893700551000002</v>
      </c>
      <c r="AK713"/>
      <c r="AL713">
        <v>50.13487147</v>
      </c>
      <c r="AM713"/>
      <c r="AN713">
        <v>61.427786292999997</v>
      </c>
      <c r="AO713"/>
      <c r="AP713"/>
      <c r="AQ713"/>
      <c r="AR713">
        <v>54.014365007999999</v>
      </c>
      <c r="AS713"/>
      <c r="AT713">
        <v>49.605010542999999</v>
      </c>
      <c r="AU713"/>
    </row>
    <row r="714" spans="1:47" x14ac:dyDescent="0.35">
      <c r="A714" s="84">
        <v>28611</v>
      </c>
      <c r="B714">
        <v>33.800479277999997</v>
      </c>
      <c r="C714">
        <v>50.937960486999998</v>
      </c>
      <c r="D714">
        <v>58.052691531999997</v>
      </c>
      <c r="E714">
        <v>53.758082176000002</v>
      </c>
      <c r="F714"/>
      <c r="G714"/>
      <c r="H714"/>
      <c r="I714">
        <v>33.797662805999998</v>
      </c>
      <c r="J714"/>
      <c r="K714">
        <v>55.925414126</v>
      </c>
      <c r="L714">
        <v>60.657966123999998</v>
      </c>
      <c r="M714">
        <v>64.199582461000006</v>
      </c>
      <c r="N714">
        <v>80.644018922000001</v>
      </c>
      <c r="O714"/>
      <c r="P714"/>
      <c r="Q714">
        <v>42.090468244</v>
      </c>
      <c r="R714">
        <v>78.601987644000005</v>
      </c>
      <c r="S714">
        <v>57.629312292000002</v>
      </c>
      <c r="T714">
        <v>69.083834452999994</v>
      </c>
      <c r="U714"/>
      <c r="V714">
        <v>104.115846784</v>
      </c>
      <c r="W714"/>
      <c r="X714"/>
      <c r="Y714"/>
      <c r="Z714">
        <v>6.9795765349999996</v>
      </c>
      <c r="AA714"/>
      <c r="AB714"/>
      <c r="AC714">
        <v>83.245953051000001</v>
      </c>
      <c r="AD714">
        <v>62.339566042000001</v>
      </c>
      <c r="AE714"/>
      <c r="AF714">
        <v>49.799055244000002</v>
      </c>
      <c r="AG714"/>
      <c r="AH714"/>
      <c r="AI714">
        <v>63.101441203999997</v>
      </c>
      <c r="AJ714">
        <v>47.090683665999997</v>
      </c>
      <c r="AK714"/>
      <c r="AL714">
        <v>50.094504288000003</v>
      </c>
      <c r="AM714"/>
      <c r="AN714">
        <v>61.584532377999999</v>
      </c>
      <c r="AO714"/>
      <c r="AP714"/>
      <c r="AQ714"/>
      <c r="AR714">
        <v>53.209895742</v>
      </c>
      <c r="AS714"/>
      <c r="AT714">
        <v>49.848642876</v>
      </c>
      <c r="AU714"/>
    </row>
    <row r="715" spans="1:47" x14ac:dyDescent="0.35">
      <c r="A715" s="84">
        <v>28642</v>
      </c>
      <c r="B715">
        <v>33.743341725000001</v>
      </c>
      <c r="C715">
        <v>49.308673020999997</v>
      </c>
      <c r="D715">
        <v>57.860020863000003</v>
      </c>
      <c r="E715">
        <v>54.838873331999999</v>
      </c>
      <c r="F715"/>
      <c r="G715"/>
      <c r="H715"/>
      <c r="I715">
        <v>33.740530014000001</v>
      </c>
      <c r="J715"/>
      <c r="K715">
        <v>55.616774976000002</v>
      </c>
      <c r="L715">
        <v>60.032626266999998</v>
      </c>
      <c r="M715">
        <v>64.104330855000001</v>
      </c>
      <c r="N715">
        <v>81.462276828</v>
      </c>
      <c r="O715"/>
      <c r="P715"/>
      <c r="Q715">
        <v>41.481931353</v>
      </c>
      <c r="R715">
        <v>77.139625081999995</v>
      </c>
      <c r="S715">
        <v>57.855940300999997</v>
      </c>
      <c r="T715">
        <v>69.402193138000001</v>
      </c>
      <c r="U715"/>
      <c r="V715">
        <v>104.40213850799999</v>
      </c>
      <c r="W715"/>
      <c r="X715"/>
      <c r="Y715"/>
      <c r="Z715">
        <v>7.3716012229999999</v>
      </c>
      <c r="AA715"/>
      <c r="AB715"/>
      <c r="AC715">
        <v>84.308256396999994</v>
      </c>
      <c r="AD715">
        <v>62.676081918999998</v>
      </c>
      <c r="AE715"/>
      <c r="AF715">
        <v>49.576538104000001</v>
      </c>
      <c r="AG715"/>
      <c r="AH715"/>
      <c r="AI715">
        <v>64.292034435000005</v>
      </c>
      <c r="AJ715">
        <v>49.333097174000002</v>
      </c>
      <c r="AK715"/>
      <c r="AL715">
        <v>50.289989875000003</v>
      </c>
      <c r="AM715"/>
      <c r="AN715">
        <v>62.033436883999997</v>
      </c>
      <c r="AO715"/>
      <c r="AP715"/>
      <c r="AQ715"/>
      <c r="AR715">
        <v>52.980047380000002</v>
      </c>
      <c r="AS715"/>
      <c r="AT715">
        <v>50.168131430000003</v>
      </c>
      <c r="AU715"/>
    </row>
    <row r="716" spans="1:47" x14ac:dyDescent="0.35">
      <c r="A716" s="84">
        <v>28672</v>
      </c>
      <c r="B716">
        <v>34.373015588000001</v>
      </c>
      <c r="C716">
        <v>51.047861924999999</v>
      </c>
      <c r="D716">
        <v>59.050289302000003</v>
      </c>
      <c r="E716">
        <v>54.027340146999997</v>
      </c>
      <c r="F716"/>
      <c r="G716"/>
      <c r="H716"/>
      <c r="I716">
        <v>34.370151409000002</v>
      </c>
      <c r="J716"/>
      <c r="K716">
        <v>57.098242898999999</v>
      </c>
      <c r="L716">
        <v>59.407286409999998</v>
      </c>
      <c r="M716">
        <v>64.971120470000002</v>
      </c>
      <c r="N716">
        <v>81.031435490000007</v>
      </c>
      <c r="O716"/>
      <c r="P716"/>
      <c r="Q716">
        <v>38.692803939999997</v>
      </c>
      <c r="R716">
        <v>77.078693302999994</v>
      </c>
      <c r="S716">
        <v>58.193314545</v>
      </c>
      <c r="T716">
        <v>69.508312699000001</v>
      </c>
      <c r="U716"/>
      <c r="V716">
        <v>106.01170721699999</v>
      </c>
      <c r="W716"/>
      <c r="X716"/>
      <c r="Y716"/>
      <c r="Z716">
        <v>7.4792153419999998</v>
      </c>
      <c r="AA716"/>
      <c r="AB716"/>
      <c r="AC716">
        <v>86.432863088999994</v>
      </c>
      <c r="AD716">
        <v>63.096726764000003</v>
      </c>
      <c r="AE716"/>
      <c r="AF716">
        <v>52.545804721000003</v>
      </c>
      <c r="AG716"/>
      <c r="AH716"/>
      <c r="AI716">
        <v>65.482627664999995</v>
      </c>
      <c r="AJ716">
        <v>49.333097174000002</v>
      </c>
      <c r="AK716"/>
      <c r="AL716">
        <v>50.572867445</v>
      </c>
      <c r="AM716"/>
      <c r="AN716">
        <v>61.984829464000001</v>
      </c>
      <c r="AO716"/>
      <c r="AP716"/>
      <c r="AQ716"/>
      <c r="AR716">
        <v>53.324819923</v>
      </c>
      <c r="AS716"/>
      <c r="AT716">
        <v>50.124501707999997</v>
      </c>
      <c r="AU716"/>
    </row>
    <row r="717" spans="1:47" x14ac:dyDescent="0.35">
      <c r="A717" s="84">
        <v>28703</v>
      </c>
      <c r="B717">
        <v>34.289139824000003</v>
      </c>
      <c r="C717">
        <v>51.091502292000001</v>
      </c>
      <c r="D717">
        <v>59.74568214</v>
      </c>
      <c r="E717">
        <v>54.286730024000001</v>
      </c>
      <c r="F717"/>
      <c r="G717"/>
      <c r="H717"/>
      <c r="I717">
        <v>34.286282634000003</v>
      </c>
      <c r="J717"/>
      <c r="K717">
        <v>57.653793370999999</v>
      </c>
      <c r="L717">
        <v>60.657966123999998</v>
      </c>
      <c r="M717">
        <v>65.352126893999994</v>
      </c>
      <c r="N717">
        <v>81.660182431999999</v>
      </c>
      <c r="O717"/>
      <c r="P717"/>
      <c r="Q717">
        <v>42.597582318999997</v>
      </c>
      <c r="R717">
        <v>77.078693302999994</v>
      </c>
      <c r="S717">
        <v>58.500651140000002</v>
      </c>
      <c r="T717">
        <v>69.508312699000001</v>
      </c>
      <c r="U717"/>
      <c r="V717">
        <v>105.806881057</v>
      </c>
      <c r="W717"/>
      <c r="X717"/>
      <c r="Y717"/>
      <c r="Z717">
        <v>6.7874076539999999</v>
      </c>
      <c r="AA717"/>
      <c r="AB717"/>
      <c r="AC717">
        <v>86.239717029000005</v>
      </c>
      <c r="AD717">
        <v>63.938016454</v>
      </c>
      <c r="AE717"/>
      <c r="AF717">
        <v>51.952544416000002</v>
      </c>
      <c r="AG717"/>
      <c r="AH717"/>
      <c r="AI717">
        <v>64.292034435000005</v>
      </c>
      <c r="AJ717">
        <v>51.014907305000001</v>
      </c>
      <c r="AK717"/>
      <c r="AL717">
        <v>50.832805446999998</v>
      </c>
      <c r="AM717"/>
      <c r="AN717">
        <v>61.531562813000001</v>
      </c>
      <c r="AO717"/>
      <c r="AP717"/>
      <c r="AQ717"/>
      <c r="AR717">
        <v>54.531523821999997</v>
      </c>
      <c r="AS717"/>
      <c r="AT717">
        <v>50.335015116000001</v>
      </c>
      <c r="AU717"/>
    </row>
    <row r="718" spans="1:47" x14ac:dyDescent="0.35">
      <c r="A718" s="84">
        <v>28734</v>
      </c>
      <c r="B718">
        <v>35.030885843</v>
      </c>
      <c r="C718">
        <v>51.905841545000001</v>
      </c>
      <c r="D718">
        <v>60.038294313999998</v>
      </c>
      <c r="E718">
        <v>55.650406517</v>
      </c>
      <c r="F718"/>
      <c r="G718"/>
      <c r="H718"/>
      <c r="I718">
        <v>35.027966845000002</v>
      </c>
      <c r="J718"/>
      <c r="K718">
        <v>58.579710822999999</v>
      </c>
      <c r="L718">
        <v>60.657966123999998</v>
      </c>
      <c r="M718">
        <v>66.218916508999996</v>
      </c>
      <c r="N718">
        <v>83.627768269000001</v>
      </c>
      <c r="O718"/>
      <c r="P718"/>
      <c r="Q718">
        <v>43.459676246999997</v>
      </c>
      <c r="R718">
        <v>78.419192323000004</v>
      </c>
      <c r="S718">
        <v>58.951946747999997</v>
      </c>
      <c r="T718">
        <v>69.508312699000001</v>
      </c>
      <c r="U718"/>
      <c r="V718">
        <v>106.55251919600001</v>
      </c>
      <c r="W718"/>
      <c r="X718"/>
      <c r="Y718"/>
      <c r="Z718">
        <v>7.4023475059999999</v>
      </c>
      <c r="AA718"/>
      <c r="AB718"/>
      <c r="AC718">
        <v>87.398593399999996</v>
      </c>
      <c r="AD718">
        <v>64.442790267999996</v>
      </c>
      <c r="AE718"/>
      <c r="AF718">
        <v>51.608375293000002</v>
      </c>
      <c r="AG718"/>
      <c r="AH718"/>
      <c r="AI718">
        <v>64.292034435000005</v>
      </c>
      <c r="AJ718">
        <v>51.575510682000001</v>
      </c>
      <c r="AK718"/>
      <c r="AL718">
        <v>51.260208800999997</v>
      </c>
      <c r="AM718"/>
      <c r="AN718">
        <v>61.952615436000002</v>
      </c>
      <c r="AO718"/>
      <c r="AP718"/>
      <c r="AQ718"/>
      <c r="AR718">
        <v>55.221068907000003</v>
      </c>
      <c r="AS718"/>
      <c r="AT718">
        <v>50.457376654000001</v>
      </c>
      <c r="AU718"/>
    </row>
    <row r="719" spans="1:47" x14ac:dyDescent="0.35">
      <c r="A719" s="84">
        <v>28764</v>
      </c>
      <c r="B719">
        <v>34.853771577000003</v>
      </c>
      <c r="C719">
        <v>53.046637674999999</v>
      </c>
      <c r="D719">
        <v>60.613995576999997</v>
      </c>
      <c r="E719">
        <v>55.836490558999998</v>
      </c>
      <c r="F719"/>
      <c r="G719"/>
      <c r="H719"/>
      <c r="I719">
        <v>34.850867338</v>
      </c>
      <c r="J719"/>
      <c r="K719">
        <v>57.592065540999997</v>
      </c>
      <c r="L719">
        <v>60.657966123999998</v>
      </c>
      <c r="M719">
        <v>66.028413297</v>
      </c>
      <c r="N719">
        <v>83.372426442999995</v>
      </c>
      <c r="O719"/>
      <c r="P719"/>
      <c r="Q719">
        <v>43.814656098999997</v>
      </c>
      <c r="R719">
        <v>79.576896015000003</v>
      </c>
      <c r="S719">
        <v>59.157411871999997</v>
      </c>
      <c r="T719">
        <v>69.614432260000001</v>
      </c>
      <c r="U719"/>
      <c r="V719">
        <v>107.547537064</v>
      </c>
      <c r="W719"/>
      <c r="X719"/>
      <c r="Y719"/>
      <c r="Z719">
        <v>7.3485404460000003</v>
      </c>
      <c r="AA719"/>
      <c r="AB719"/>
      <c r="AC719">
        <v>88.460896746000003</v>
      </c>
      <c r="AD719">
        <v>64.526919237000001</v>
      </c>
      <c r="AE719"/>
      <c r="AF719">
        <v>51.609031156</v>
      </c>
      <c r="AG719"/>
      <c r="AH719"/>
      <c r="AI719">
        <v>64.88733105</v>
      </c>
      <c r="AJ719">
        <v>51.575510682000001</v>
      </c>
      <c r="AK719"/>
      <c r="AL719">
        <v>51.441384978999999</v>
      </c>
      <c r="AM719"/>
      <c r="AN719">
        <v>61.276472841</v>
      </c>
      <c r="AO719"/>
      <c r="AP719"/>
      <c r="AQ719"/>
      <c r="AR719">
        <v>55.623303540000002</v>
      </c>
      <c r="AS719"/>
      <c r="AT719">
        <v>50.850539943000001</v>
      </c>
      <c r="AU719"/>
    </row>
    <row r="720" spans="1:47" x14ac:dyDescent="0.35">
      <c r="A720" s="84">
        <v>28795</v>
      </c>
      <c r="B720">
        <v>34.850424597</v>
      </c>
      <c r="C720">
        <v>52.342484587000001</v>
      </c>
      <c r="D720">
        <v>60.346338555999999</v>
      </c>
      <c r="E720">
        <v>56.368427771999997</v>
      </c>
      <c r="F720"/>
      <c r="G720"/>
      <c r="H720"/>
      <c r="I720">
        <v>34.847520637000002</v>
      </c>
      <c r="J720"/>
      <c r="K720">
        <v>58.024160352000003</v>
      </c>
      <c r="L720">
        <v>60.657966123999998</v>
      </c>
      <c r="M720">
        <v>66.314168115000001</v>
      </c>
      <c r="N720">
        <v>83.454854112999996</v>
      </c>
      <c r="O720"/>
      <c r="P720"/>
      <c r="Q720">
        <v>44.068213137000001</v>
      </c>
      <c r="R720">
        <v>80.064350204999997</v>
      </c>
      <c r="S720">
        <v>59.493101170000003</v>
      </c>
      <c r="T720">
        <v>69.508312699000001</v>
      </c>
      <c r="U720"/>
      <c r="V720">
        <v>110.25851337</v>
      </c>
      <c r="W720"/>
      <c r="X720"/>
      <c r="Y720"/>
      <c r="Z720">
        <v>7.6022033130000004</v>
      </c>
      <c r="AA720"/>
      <c r="AB720"/>
      <c r="AC720">
        <v>88.364323709999994</v>
      </c>
      <c r="AD720">
        <v>64.863435112999994</v>
      </c>
      <c r="AE720"/>
      <c r="AF720">
        <v>51.11403309</v>
      </c>
      <c r="AG720"/>
      <c r="AH720"/>
      <c r="AI720">
        <v>66.077924280000005</v>
      </c>
      <c r="AJ720">
        <v>52.136114059000001</v>
      </c>
      <c r="AK720"/>
      <c r="AL720">
        <v>51.734559767</v>
      </c>
      <c r="AM720"/>
      <c r="AN720">
        <v>64.157537809000004</v>
      </c>
      <c r="AO720"/>
      <c r="AP720"/>
      <c r="AQ720"/>
      <c r="AR720">
        <v>55.910613992000002</v>
      </c>
      <c r="AS720"/>
      <c r="AT720">
        <v>51.238844467</v>
      </c>
      <c r="AU720"/>
    </row>
    <row r="721" spans="1:47" x14ac:dyDescent="0.35">
      <c r="A721" s="84">
        <v>28825</v>
      </c>
      <c r="B721">
        <v>35.608651098000003</v>
      </c>
      <c r="C721">
        <v>54.472892854999998</v>
      </c>
      <c r="D721">
        <v>61.958813014</v>
      </c>
      <c r="E721">
        <v>57.248097790999999</v>
      </c>
      <c r="F721"/>
      <c r="G721"/>
      <c r="H721"/>
      <c r="I721">
        <v>35.605683958</v>
      </c>
      <c r="J721"/>
      <c r="K721">
        <v>59.875995257</v>
      </c>
      <c r="L721">
        <v>61.908645837999998</v>
      </c>
      <c r="M721">
        <v>68.333502163000006</v>
      </c>
      <c r="N721">
        <v>83.701675991000002</v>
      </c>
      <c r="O721"/>
      <c r="P721"/>
      <c r="Q721">
        <v>44.778172841999996</v>
      </c>
      <c r="R721">
        <v>80.247145524999993</v>
      </c>
      <c r="S721">
        <v>60.298559275000002</v>
      </c>
      <c r="T721">
        <v>69.083834452999994</v>
      </c>
      <c r="U721"/>
      <c r="V721">
        <v>111.073578676</v>
      </c>
      <c r="W721"/>
      <c r="X721"/>
      <c r="Y721"/>
      <c r="Z721">
        <v>7.5714570290000003</v>
      </c>
      <c r="AA721"/>
      <c r="AB721"/>
      <c r="AC721">
        <v>93.868986500999995</v>
      </c>
      <c r="AD721">
        <v>65.452337896000003</v>
      </c>
      <c r="AE721"/>
      <c r="AF721">
        <v>51.448722048</v>
      </c>
      <c r="AG721"/>
      <c r="AH721"/>
      <c r="AI721">
        <v>68.459110741000003</v>
      </c>
      <c r="AJ721">
        <v>51.014907305000001</v>
      </c>
      <c r="AK721"/>
      <c r="AL721">
        <v>52.41857581</v>
      </c>
      <c r="AM721"/>
      <c r="AN721">
        <v>65.372724583999997</v>
      </c>
      <c r="AO721"/>
      <c r="AP721"/>
      <c r="AQ721"/>
      <c r="AR721">
        <v>55.795689811000003</v>
      </c>
      <c r="AS721"/>
      <c r="AT721">
        <v>51.503300076000002</v>
      </c>
      <c r="AU721"/>
    </row>
    <row r="722" spans="1:47" x14ac:dyDescent="0.35">
      <c r="A722" s="84">
        <v>28856</v>
      </c>
      <c r="B722">
        <v>35.589676363000002</v>
      </c>
      <c r="C722">
        <v>49.277869989999999</v>
      </c>
      <c r="D722">
        <v>62.491597652999999</v>
      </c>
      <c r="E722">
        <v>57.159754861000003</v>
      </c>
      <c r="F722"/>
      <c r="G722"/>
      <c r="H722"/>
      <c r="I722">
        <v>35.586710803000003</v>
      </c>
      <c r="J722"/>
      <c r="K722">
        <v>58.271071673000002</v>
      </c>
      <c r="L722">
        <v>57.531266838999997</v>
      </c>
      <c r="M722">
        <v>65.733133318</v>
      </c>
      <c r="N722">
        <v>83.435571702000004</v>
      </c>
      <c r="O722"/>
      <c r="P722"/>
      <c r="Q722">
        <v>45.589555363000002</v>
      </c>
      <c r="R722">
        <v>79.394100695000006</v>
      </c>
      <c r="S722">
        <v>59.513431797000003</v>
      </c>
      <c r="T722">
        <v>68.871595330999995</v>
      </c>
      <c r="U722"/>
      <c r="V722">
        <v>111.734445202</v>
      </c>
      <c r="W722"/>
      <c r="X722"/>
      <c r="Y722"/>
      <c r="Z722">
        <v>7.4638414910000002</v>
      </c>
      <c r="AA722"/>
      <c r="AB722"/>
      <c r="AC722">
        <v>87.784885531</v>
      </c>
      <c r="AD722">
        <v>65.368208926999998</v>
      </c>
      <c r="AE722"/>
      <c r="AF722">
        <v>50.222294341999998</v>
      </c>
      <c r="AG722"/>
      <c r="AH722"/>
      <c r="AI722">
        <v>66.301160511000006</v>
      </c>
      <c r="AJ722">
        <v>50.454303928000002</v>
      </c>
      <c r="AK722"/>
      <c r="AL722">
        <v>51.711158699000002</v>
      </c>
      <c r="AM722"/>
      <c r="AN722">
        <v>62.839697442999999</v>
      </c>
      <c r="AO722"/>
      <c r="AP722"/>
      <c r="AQ722"/>
      <c r="AR722">
        <v>55.335993088000002</v>
      </c>
      <c r="AS722"/>
      <c r="AT722">
        <v>51.216038021000003</v>
      </c>
      <c r="AU722"/>
    </row>
    <row r="723" spans="1:47" x14ac:dyDescent="0.35">
      <c r="A723" s="84">
        <v>28887</v>
      </c>
      <c r="B723">
        <v>35.505620262000001</v>
      </c>
      <c r="C723">
        <v>51.621735057999999</v>
      </c>
      <c r="D723">
        <v>62.234352534999999</v>
      </c>
      <c r="E723">
        <v>57.250447336999997</v>
      </c>
      <c r="F723"/>
      <c r="G723"/>
      <c r="H723"/>
      <c r="I723">
        <v>35.502661707000001</v>
      </c>
      <c r="J723"/>
      <c r="K723">
        <v>58.085888181999998</v>
      </c>
      <c r="L723">
        <v>58.781946552999997</v>
      </c>
      <c r="M723">
        <v>66.599922933000002</v>
      </c>
      <c r="N723">
        <v>78.715363807000003</v>
      </c>
      <c r="O723"/>
      <c r="P723"/>
      <c r="Q723">
        <v>46.24880366</v>
      </c>
      <c r="R723">
        <v>79.576896015000003</v>
      </c>
      <c r="S723">
        <v>59.794643829999998</v>
      </c>
      <c r="T723">
        <v>69.296073575999998</v>
      </c>
      <c r="U723"/>
      <c r="V723">
        <v>110.90633784800001</v>
      </c>
      <c r="W723"/>
      <c r="X723"/>
      <c r="Y723"/>
      <c r="Z723">
        <v>7.5637701039999996</v>
      </c>
      <c r="AA723"/>
      <c r="AB723"/>
      <c r="AC723">
        <v>90.488930402999998</v>
      </c>
      <c r="AD723">
        <v>65.284079958000007</v>
      </c>
      <c r="AE723"/>
      <c r="AF723">
        <v>53.666624802000001</v>
      </c>
      <c r="AG723"/>
      <c r="AH723"/>
      <c r="AI723">
        <v>65.631451819000006</v>
      </c>
      <c r="AJ723">
        <v>50.454303928000002</v>
      </c>
      <c r="AK723"/>
      <c r="AL723">
        <v>51.847121325000003</v>
      </c>
      <c r="AM723"/>
      <c r="AN723">
        <v>60.590924342000001</v>
      </c>
      <c r="AO723"/>
      <c r="AP723"/>
      <c r="AQ723"/>
      <c r="AR723">
        <v>55.910613992000002</v>
      </c>
      <c r="AS723"/>
      <c r="AT723">
        <v>51.472858428999999</v>
      </c>
      <c r="AU723"/>
    </row>
    <row r="724" spans="1:47" x14ac:dyDescent="0.35">
      <c r="A724" s="84">
        <v>28915</v>
      </c>
      <c r="B724">
        <v>35.930902748999998</v>
      </c>
      <c r="C724">
        <v>51.561763374000002</v>
      </c>
      <c r="D724">
        <v>61.542560430000002</v>
      </c>
      <c r="E724">
        <v>57.125921398999999</v>
      </c>
      <c r="F724"/>
      <c r="G724"/>
      <c r="H724"/>
      <c r="I724">
        <v>35.927908756999997</v>
      </c>
      <c r="J724"/>
      <c r="K724">
        <v>58.332799502999997</v>
      </c>
      <c r="L724">
        <v>60.657966123999998</v>
      </c>
      <c r="M724">
        <v>67.276209335999994</v>
      </c>
      <c r="N724">
        <v>81.460308990000001</v>
      </c>
      <c r="O724"/>
      <c r="P724"/>
      <c r="Q724">
        <v>46.908051958000001</v>
      </c>
      <c r="R724">
        <v>80.673667936000001</v>
      </c>
      <c r="S724">
        <v>60.096762294000001</v>
      </c>
      <c r="T724">
        <v>70.675627874</v>
      </c>
      <c r="U724"/>
      <c r="V724">
        <v>113.458558568</v>
      </c>
      <c r="W724"/>
      <c r="X724"/>
      <c r="Y724"/>
      <c r="Z724">
        <v>7.8020591189999999</v>
      </c>
      <c r="AA724"/>
      <c r="AB724"/>
      <c r="AC724">
        <v>89.619773127000002</v>
      </c>
      <c r="AD724">
        <v>65.872982741000001</v>
      </c>
      <c r="AE724"/>
      <c r="AF724">
        <v>53.707881534000002</v>
      </c>
      <c r="AG724"/>
      <c r="AH724"/>
      <c r="AI724">
        <v>66.301160511000006</v>
      </c>
      <c r="AJ724">
        <v>51.014907305000001</v>
      </c>
      <c r="AK724"/>
      <c r="AL724">
        <v>52.202880970000002</v>
      </c>
      <c r="AM724"/>
      <c r="AN724">
        <v>67.731154863</v>
      </c>
      <c r="AO724"/>
      <c r="AP724"/>
      <c r="AQ724"/>
      <c r="AR724">
        <v>55.968076083</v>
      </c>
      <c r="AS724"/>
      <c r="AT724">
        <v>51.628537209000001</v>
      </c>
      <c r="AU724"/>
    </row>
    <row r="725" spans="1:47" x14ac:dyDescent="0.35">
      <c r="A725" s="84">
        <v>28946</v>
      </c>
      <c r="B725">
        <v>36.050584157000003</v>
      </c>
      <c r="C725">
        <v>53.609448061000002</v>
      </c>
      <c r="D725">
        <v>63.538192221999999</v>
      </c>
      <c r="E725">
        <v>56.759862134000002</v>
      </c>
      <c r="F725"/>
      <c r="G725"/>
      <c r="H725"/>
      <c r="I725">
        <v>36.047580191999998</v>
      </c>
      <c r="J725"/>
      <c r="K725">
        <v>59.690811766000003</v>
      </c>
      <c r="L725">
        <v>60.657966123999998</v>
      </c>
      <c r="M725">
        <v>67.65721576</v>
      </c>
      <c r="N725">
        <v>81.424143065999999</v>
      </c>
      <c r="O725"/>
      <c r="P725"/>
      <c r="Q725">
        <v>47.110897588</v>
      </c>
      <c r="R725">
        <v>79.272237145000005</v>
      </c>
      <c r="S725">
        <v>60.091027296999997</v>
      </c>
      <c r="T725">
        <v>72.373540856000005</v>
      </c>
      <c r="U725"/>
      <c r="V725">
        <v>113.91956688499999</v>
      </c>
      <c r="W725"/>
      <c r="X725"/>
      <c r="Y725"/>
      <c r="Z725">
        <v>7.8328068200000001</v>
      </c>
      <c r="AA725"/>
      <c r="AB725"/>
      <c r="AC725">
        <v>90.006065246999995</v>
      </c>
      <c r="AD725">
        <v>66.125369648000003</v>
      </c>
      <c r="AE725"/>
      <c r="AF725">
        <v>52.899885308999998</v>
      </c>
      <c r="AG725"/>
      <c r="AH725"/>
      <c r="AI725">
        <v>68.310286586999993</v>
      </c>
      <c r="AJ725">
        <v>51.575510682000001</v>
      </c>
      <c r="AK725"/>
      <c r="AL725">
        <v>52.251978493999999</v>
      </c>
      <c r="AM725"/>
      <c r="AN725">
        <v>66.253259627999995</v>
      </c>
      <c r="AO725"/>
      <c r="AP725"/>
      <c r="AQ725"/>
      <c r="AR725">
        <v>57.232242071999998</v>
      </c>
      <c r="AS725"/>
      <c r="AT725">
        <v>51.021786601000002</v>
      </c>
      <c r="AU725"/>
    </row>
    <row r="726" spans="1:47" x14ac:dyDescent="0.35">
      <c r="A726" s="84">
        <v>28976</v>
      </c>
      <c r="B726">
        <v>36.058364564000001</v>
      </c>
      <c r="C726">
        <v>53.006000350000001</v>
      </c>
      <c r="D726">
        <v>62.642094045</v>
      </c>
      <c r="E726">
        <v>57.727405173000001</v>
      </c>
      <c r="F726"/>
      <c r="G726"/>
      <c r="H726"/>
      <c r="I726">
        <v>36.055359951</v>
      </c>
      <c r="J726"/>
      <c r="K726">
        <v>59.567356105999998</v>
      </c>
      <c r="L726">
        <v>62.533985694999998</v>
      </c>
      <c r="M726">
        <v>67.942970578000001</v>
      </c>
      <c r="N726">
        <v>83.184947476000005</v>
      </c>
      <c r="O726"/>
      <c r="P726"/>
      <c r="Q726">
        <v>46.755917736000001</v>
      </c>
      <c r="R726">
        <v>81.587644537000003</v>
      </c>
      <c r="S726">
        <v>60.623549834999999</v>
      </c>
      <c r="T726">
        <v>73.434736470000004</v>
      </c>
      <c r="U726"/>
      <c r="V726">
        <v>115.10334673600001</v>
      </c>
      <c r="W726"/>
      <c r="X726"/>
      <c r="Y726"/>
      <c r="Z726">
        <v>7.6790711490000003</v>
      </c>
      <c r="AA726"/>
      <c r="AB726"/>
      <c r="AC726">
        <v>87.881458554999995</v>
      </c>
      <c r="AD726">
        <v>67.555562121999998</v>
      </c>
      <c r="AE726"/>
      <c r="AF726">
        <v>51.554155887</v>
      </c>
      <c r="AG726"/>
      <c r="AH726"/>
      <c r="AI726">
        <v>67.640577895000007</v>
      </c>
      <c r="AJ726">
        <v>52.696717436</v>
      </c>
      <c r="AK726"/>
      <c r="AL726">
        <v>52.691332717000002</v>
      </c>
      <c r="AM726"/>
      <c r="AN726">
        <v>66.307202086999993</v>
      </c>
      <c r="AO726"/>
      <c r="AP726"/>
      <c r="AQ726"/>
      <c r="AR726">
        <v>57.806862975999998</v>
      </c>
      <c r="AS726"/>
      <c r="AT726">
        <v>51.469288724999998</v>
      </c>
      <c r="AU726"/>
    </row>
    <row r="727" spans="1:47" x14ac:dyDescent="0.35">
      <c r="A727" s="84">
        <v>29007</v>
      </c>
      <c r="B727">
        <v>37.108927737000002</v>
      </c>
      <c r="C727">
        <v>54.988917190999999</v>
      </c>
      <c r="D727">
        <v>63.054718731999998</v>
      </c>
      <c r="E727">
        <v>57.341139812000002</v>
      </c>
      <c r="F727"/>
      <c r="G727"/>
      <c r="H727"/>
      <c r="I727">
        <v>37.105835583999998</v>
      </c>
      <c r="J727"/>
      <c r="K727">
        <v>60.740184878999997</v>
      </c>
      <c r="L727">
        <v>61.908645837999998</v>
      </c>
      <c r="M727">
        <v>68.714508586999997</v>
      </c>
      <c r="N727">
        <v>84.212664392999997</v>
      </c>
      <c r="O727"/>
      <c r="P727"/>
      <c r="Q727">
        <v>46.806629143000002</v>
      </c>
      <c r="R727">
        <v>82.196962267999993</v>
      </c>
      <c r="S727">
        <v>60.790518736000003</v>
      </c>
      <c r="T727">
        <v>73.116377786000001</v>
      </c>
      <c r="U727"/>
      <c r="V727">
        <v>113.89549331400001</v>
      </c>
      <c r="W727"/>
      <c r="X727"/>
      <c r="Y727"/>
      <c r="Z727">
        <v>7.6406379390000003</v>
      </c>
      <c r="AA727"/>
      <c r="AB727"/>
      <c r="AC727">
        <v>87.398593399999996</v>
      </c>
      <c r="AD727">
        <v>67.807949029</v>
      </c>
      <c r="AE727"/>
      <c r="AF727">
        <v>53.194730598</v>
      </c>
      <c r="AG727"/>
      <c r="AH727"/>
      <c r="AI727">
        <v>66.970869203000007</v>
      </c>
      <c r="AJ727">
        <v>52.136114059000001</v>
      </c>
      <c r="AK727"/>
      <c r="AL727">
        <v>52.870584440999998</v>
      </c>
      <c r="AM727"/>
      <c r="AN727">
        <v>65.759379585999994</v>
      </c>
      <c r="AO727"/>
      <c r="AP727"/>
      <c r="AQ727"/>
      <c r="AR727">
        <v>59.128491056000001</v>
      </c>
      <c r="AS727"/>
      <c r="AT727">
        <v>51.469883676000002</v>
      </c>
      <c r="AU727"/>
    </row>
    <row r="728" spans="1:47" x14ac:dyDescent="0.35">
      <c r="A728" s="84">
        <v>29037</v>
      </c>
      <c r="B728">
        <v>37.477523325</v>
      </c>
      <c r="C728">
        <v>54.086657123000002</v>
      </c>
      <c r="D728">
        <v>62.441223995000001</v>
      </c>
      <c r="E728">
        <v>57.975047320000002</v>
      </c>
      <c r="F728"/>
      <c r="G728"/>
      <c r="H728"/>
      <c r="I728">
        <v>37.474400457999998</v>
      </c>
      <c r="J728"/>
      <c r="K728">
        <v>61.048824029999999</v>
      </c>
      <c r="L728">
        <v>64.410005264999995</v>
      </c>
      <c r="M728">
        <v>68.714508586999997</v>
      </c>
      <c r="N728">
        <v>83.740082423999993</v>
      </c>
      <c r="O728"/>
      <c r="P728"/>
      <c r="Q728">
        <v>47.770145886000002</v>
      </c>
      <c r="R728">
        <v>84.024915469999996</v>
      </c>
      <c r="S728">
        <v>60.870066948000002</v>
      </c>
      <c r="T728">
        <v>72.055182172000002</v>
      </c>
      <c r="U728"/>
      <c r="V728">
        <v>111.641898901</v>
      </c>
      <c r="W728"/>
      <c r="X728"/>
      <c r="Y728"/>
      <c r="Z728">
        <v>7.76362591</v>
      </c>
      <c r="AA728"/>
      <c r="AB728"/>
      <c r="AC728">
        <v>86.722582184000004</v>
      </c>
      <c r="AD728">
        <v>68.312722843000003</v>
      </c>
      <c r="AE728"/>
      <c r="AF728">
        <v>51.144034765000001</v>
      </c>
      <c r="AG728"/>
      <c r="AH728"/>
      <c r="AI728">
        <v>68.310286586999993</v>
      </c>
      <c r="AJ728">
        <v>53.257320813</v>
      </c>
      <c r="AK728"/>
      <c r="AL728">
        <v>52.917892977000001</v>
      </c>
      <c r="AM728"/>
      <c r="AN728">
        <v>62.376810826000003</v>
      </c>
      <c r="AO728"/>
      <c r="AP728"/>
      <c r="AQ728"/>
      <c r="AR728">
        <v>58.036711338000003</v>
      </c>
      <c r="AS728"/>
      <c r="AT728">
        <v>51.389664482000001</v>
      </c>
      <c r="AU728"/>
    </row>
    <row r="729" spans="1:47" x14ac:dyDescent="0.35">
      <c r="A729" s="84">
        <v>29068</v>
      </c>
      <c r="B729">
        <v>37.540769656999998</v>
      </c>
      <c r="C729">
        <v>54.339740964999997</v>
      </c>
      <c r="D729">
        <v>63.857878499999998</v>
      </c>
      <c r="E729">
        <v>57.947792587000002</v>
      </c>
      <c r="F729"/>
      <c r="G729"/>
      <c r="H729"/>
      <c r="I729">
        <v>37.537641520000001</v>
      </c>
      <c r="J729"/>
      <c r="K729">
        <v>60.184634408000001</v>
      </c>
      <c r="L729">
        <v>62.533985694999998</v>
      </c>
      <c r="M729">
        <v>69.105040170999999</v>
      </c>
      <c r="N729">
        <v>84.595794420999994</v>
      </c>
      <c r="O729"/>
      <c r="P729"/>
      <c r="Q729">
        <v>47.212320403</v>
      </c>
      <c r="R729">
        <v>84.024915469999996</v>
      </c>
      <c r="S729">
        <v>61.059163589999997</v>
      </c>
      <c r="T729">
        <v>71.100106120000007</v>
      </c>
      <c r="U729"/>
      <c r="V729">
        <v>113.456018775</v>
      </c>
      <c r="W729"/>
      <c r="X729"/>
      <c r="Y729"/>
      <c r="Z729">
        <v>7.8097460439999997</v>
      </c>
      <c r="AA729"/>
      <c r="AB729"/>
      <c r="AC729">
        <v>93.868986500999995</v>
      </c>
      <c r="AD729">
        <v>69.322270470999996</v>
      </c>
      <c r="AE729"/>
      <c r="AF729">
        <v>52.039700910999997</v>
      </c>
      <c r="AG729"/>
      <c r="AH729"/>
      <c r="AI729">
        <v>67.640577895000007</v>
      </c>
      <c r="AJ729">
        <v>55.499734320999998</v>
      </c>
      <c r="AK729"/>
      <c r="AL729">
        <v>53.115920375000002</v>
      </c>
      <c r="AM729"/>
      <c r="AN729">
        <v>70.535131759999999</v>
      </c>
      <c r="AO729"/>
      <c r="AP729"/>
      <c r="AQ729"/>
      <c r="AR729">
        <v>59.530725689000001</v>
      </c>
      <c r="AS729"/>
      <c r="AT729">
        <v>51.056690377999999</v>
      </c>
      <c r="AU729"/>
    </row>
    <row r="730" spans="1:47" x14ac:dyDescent="0.35">
      <c r="A730" s="84">
        <v>29099</v>
      </c>
      <c r="B730">
        <v>37.904339686999997</v>
      </c>
      <c r="C730">
        <v>55.076727749</v>
      </c>
      <c r="D730">
        <v>62.649859325999998</v>
      </c>
      <c r="E730">
        <v>57.828435650000003</v>
      </c>
      <c r="F730"/>
      <c r="G730"/>
      <c r="H730"/>
      <c r="I730">
        <v>37.901181254999997</v>
      </c>
      <c r="J730"/>
      <c r="K730">
        <v>60.308090067999998</v>
      </c>
      <c r="L730">
        <v>62.533985694999998</v>
      </c>
      <c r="M730">
        <v>69.200291777000004</v>
      </c>
      <c r="N730">
        <v>83.344157937000006</v>
      </c>
      <c r="O730"/>
      <c r="P730"/>
      <c r="Q730">
        <v>46.958763365999999</v>
      </c>
      <c r="R730">
        <v>82.806279998999997</v>
      </c>
      <c r="S730">
        <v>60.900202823999997</v>
      </c>
      <c r="T730">
        <v>70.887866997000003</v>
      </c>
      <c r="U730"/>
      <c r="V730">
        <v>111.85532342800001</v>
      </c>
      <c r="W730"/>
      <c r="X730"/>
      <c r="Y730"/>
      <c r="Z730">
        <v>8.1095290440000003</v>
      </c>
      <c r="AA730"/>
      <c r="AB730"/>
      <c r="AC730">
        <v>95.607301073000002</v>
      </c>
      <c r="AD730">
        <v>68.060335936000001</v>
      </c>
      <c r="AE730"/>
      <c r="AF730">
        <v>54.244634740999999</v>
      </c>
      <c r="AG730"/>
      <c r="AH730"/>
      <c r="AI730">
        <v>68.979995278999994</v>
      </c>
      <c r="AJ730">
        <v>57.742147828999997</v>
      </c>
      <c r="AK730"/>
      <c r="AL730">
        <v>53.00736757</v>
      </c>
      <c r="AM730"/>
      <c r="AN730">
        <v>68.298033115999999</v>
      </c>
      <c r="AO730"/>
      <c r="AP730"/>
      <c r="AQ730"/>
      <c r="AR730">
        <v>60.047884502999999</v>
      </c>
      <c r="AS730"/>
      <c r="AT730">
        <v>51.051434980000003</v>
      </c>
      <c r="AU730"/>
    </row>
    <row r="731" spans="1:47" x14ac:dyDescent="0.35">
      <c r="A731" s="84">
        <v>29129</v>
      </c>
      <c r="B731">
        <v>37.195641215999999</v>
      </c>
      <c r="C731">
        <v>53.939385012000002</v>
      </c>
      <c r="D731">
        <v>64.887446863999998</v>
      </c>
      <c r="E731">
        <v>57.741502449000002</v>
      </c>
      <c r="F731"/>
      <c r="G731"/>
      <c r="H731"/>
      <c r="I731">
        <v>37.192541837999997</v>
      </c>
      <c r="J731"/>
      <c r="K731">
        <v>59.629083936000001</v>
      </c>
      <c r="L731">
        <v>65.660684978999996</v>
      </c>
      <c r="M731">
        <v>68.619256981000007</v>
      </c>
      <c r="N731">
        <v>82.531262214999998</v>
      </c>
      <c r="O731"/>
      <c r="P731"/>
      <c r="Q731">
        <v>47.415166032999998</v>
      </c>
      <c r="R731">
        <v>82.075098726999997</v>
      </c>
      <c r="S731">
        <v>61.136231226</v>
      </c>
      <c r="T731">
        <v>71.206225681000006</v>
      </c>
      <c r="U731"/>
      <c r="V731">
        <v>114.354547209</v>
      </c>
      <c r="W731"/>
      <c r="X731"/>
      <c r="Y731"/>
      <c r="Z731">
        <v>8.0019149249999995</v>
      </c>
      <c r="AA731"/>
      <c r="AB731"/>
      <c r="AC731">
        <v>94.834716822000004</v>
      </c>
      <c r="AD731">
        <v>69.490528409000007</v>
      </c>
      <c r="AE731"/>
      <c r="AF731">
        <v>50.950895699999997</v>
      </c>
      <c r="AG731"/>
      <c r="AH731"/>
      <c r="AI731">
        <v>68.310286586999993</v>
      </c>
      <c r="AJ731">
        <v>54.939130943999999</v>
      </c>
      <c r="AK731"/>
      <c r="AL731">
        <v>53.132078585999999</v>
      </c>
      <c r="AM731"/>
      <c r="AN731">
        <v>69.042880522999994</v>
      </c>
      <c r="AO731"/>
      <c r="AP731"/>
      <c r="AQ731"/>
      <c r="AR731">
        <v>58.611332242000003</v>
      </c>
      <c r="AS731"/>
      <c r="AT731">
        <v>51.405827311000003</v>
      </c>
      <c r="AU731"/>
    </row>
    <row r="732" spans="1:47" x14ac:dyDescent="0.35">
      <c r="A732" s="84">
        <v>29160</v>
      </c>
      <c r="B732">
        <v>37.023564387</v>
      </c>
      <c r="C732">
        <v>53.827864587999997</v>
      </c>
      <c r="D732">
        <v>64.189033613999996</v>
      </c>
      <c r="E732">
        <v>57.255146429</v>
      </c>
      <c r="F732"/>
      <c r="G732"/>
      <c r="H732"/>
      <c r="I732">
        <v>37.020479346999998</v>
      </c>
      <c r="J732"/>
      <c r="K732">
        <v>61.172279690000003</v>
      </c>
      <c r="L732">
        <v>65.660684978999996</v>
      </c>
      <c r="M732">
        <v>69.390794990000003</v>
      </c>
      <c r="N732">
        <v>82.244180348</v>
      </c>
      <c r="O732"/>
      <c r="P732"/>
      <c r="Q732">
        <v>48.581528405999997</v>
      </c>
      <c r="R732">
        <v>82.440689358</v>
      </c>
      <c r="S732">
        <v>61.493098381000003</v>
      </c>
      <c r="T732">
        <v>71.524584364999996</v>
      </c>
      <c r="U732"/>
      <c r="V732">
        <v>108.097513627</v>
      </c>
      <c r="W732"/>
      <c r="X732"/>
      <c r="Y732"/>
      <c r="Z732">
        <v>8.0403481340000003</v>
      </c>
      <c r="AA732"/>
      <c r="AB732"/>
      <c r="AC732">
        <v>95.414155002000001</v>
      </c>
      <c r="AD732">
        <v>70.331818099000003</v>
      </c>
      <c r="AE732"/>
      <c r="AF732">
        <v>52.926763815999998</v>
      </c>
      <c r="AG732"/>
      <c r="AH732"/>
      <c r="AI732">
        <v>69.649703970999994</v>
      </c>
      <c r="AJ732">
        <v>57.181544451999997</v>
      </c>
      <c r="AK732"/>
      <c r="AL732">
        <v>53.402807121000002</v>
      </c>
      <c r="AM732"/>
      <c r="AN732">
        <v>69.741097750999998</v>
      </c>
      <c r="AO732"/>
      <c r="AP732"/>
      <c r="AQ732"/>
      <c r="AR732">
        <v>59.071028966</v>
      </c>
      <c r="AS732"/>
      <c r="AT732">
        <v>51.323525791000002</v>
      </c>
      <c r="AU732"/>
    </row>
    <row r="733" spans="1:47" x14ac:dyDescent="0.35">
      <c r="A733" s="84">
        <v>29190</v>
      </c>
      <c r="B733">
        <v>40.057977618000002</v>
      </c>
      <c r="C733">
        <v>55.835073108000003</v>
      </c>
      <c r="D733">
        <v>65.431549390000001</v>
      </c>
      <c r="E733">
        <v>56.511280167999999</v>
      </c>
      <c r="F733"/>
      <c r="G733"/>
      <c r="H733"/>
      <c r="I733">
        <v>40.054639731999998</v>
      </c>
      <c r="J733"/>
      <c r="K733">
        <v>62.098197143</v>
      </c>
      <c r="L733">
        <v>65.035345121999995</v>
      </c>
      <c r="M733">
        <v>70.162332997999997</v>
      </c>
      <c r="N733">
        <v>80.700246172000007</v>
      </c>
      <c r="O733"/>
      <c r="P733"/>
      <c r="Q733">
        <v>48.226548553999997</v>
      </c>
      <c r="R733">
        <v>82.318825817999993</v>
      </c>
      <c r="S733">
        <v>61.719552950000001</v>
      </c>
      <c r="T733">
        <v>71.418464803999996</v>
      </c>
      <c r="U733"/>
      <c r="V733">
        <v>112.700097376</v>
      </c>
      <c r="W733"/>
      <c r="X733"/>
      <c r="Y733"/>
      <c r="Z733">
        <v>7.7328782079999998</v>
      </c>
      <c r="AA733"/>
      <c r="AB733"/>
      <c r="AC733">
        <v>98.311345944999999</v>
      </c>
      <c r="AD733">
        <v>70.079431192000001</v>
      </c>
      <c r="AE733"/>
      <c r="AF733">
        <v>55.326446799999999</v>
      </c>
      <c r="AG733"/>
      <c r="AH733"/>
      <c r="AI733">
        <v>66.301160511000006</v>
      </c>
      <c r="AJ733">
        <v>56.060337697999998</v>
      </c>
      <c r="AK733"/>
      <c r="AL733">
        <v>53.582050197999997</v>
      </c>
      <c r="AM733"/>
      <c r="AN733">
        <v>69.61237362</v>
      </c>
      <c r="AO733"/>
      <c r="AP733"/>
      <c r="AQ733"/>
      <c r="AR733">
        <v>60.737429589000001</v>
      </c>
      <c r="AS733"/>
      <c r="AT733">
        <v>51.361503480000003</v>
      </c>
      <c r="AU733"/>
    </row>
    <row r="734" spans="1:47" x14ac:dyDescent="0.35">
      <c r="A734" s="84">
        <v>29221</v>
      </c>
      <c r="B734">
        <v>37.969392141999997</v>
      </c>
      <c r="C734">
        <v>55.372013703</v>
      </c>
      <c r="D734">
        <v>66.434543345999998</v>
      </c>
      <c r="E734">
        <v>57.271593250999999</v>
      </c>
      <c r="F734"/>
      <c r="G734"/>
      <c r="H734"/>
      <c r="I734">
        <v>37.966228289</v>
      </c>
      <c r="J734"/>
      <c r="K734">
        <v>61.727830161999997</v>
      </c>
      <c r="L734">
        <v>64.410005264999995</v>
      </c>
      <c r="M734">
        <v>68.160394914999998</v>
      </c>
      <c r="N734">
        <v>83.394337316999994</v>
      </c>
      <c r="O734"/>
      <c r="P734"/>
      <c r="Q734">
        <v>49.595756557000001</v>
      </c>
      <c r="R734">
        <v>81.831513802000003</v>
      </c>
      <c r="S734">
        <v>61.809210528000001</v>
      </c>
      <c r="T734">
        <v>71.100106120000007</v>
      </c>
      <c r="U734"/>
      <c r="V734">
        <v>112.96015647999999</v>
      </c>
      <c r="W734"/>
      <c r="X734"/>
      <c r="Y734"/>
      <c r="Z734">
        <v>7.8715108300000001</v>
      </c>
      <c r="AA734"/>
      <c r="AB734"/>
      <c r="AC734">
        <v>97.386659171000005</v>
      </c>
      <c r="AD734">
        <v>70.584205006000005</v>
      </c>
      <c r="AE734"/>
      <c r="AF734">
        <v>54.513305258999999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53.732726757000002</v>
      </c>
      <c r="AM734"/>
      <c r="AN734">
        <v>71.702825622999995</v>
      </c>
      <c r="AO734"/>
      <c r="AP734"/>
      <c r="AQ734"/>
      <c r="AR734">
        <v>60.047884502999999</v>
      </c>
      <c r="AS734"/>
      <c r="AT734">
        <v>51.629528794000002</v>
      </c>
      <c r="AU734"/>
    </row>
    <row r="735" spans="1:47" x14ac:dyDescent="0.35">
      <c r="A735" s="84">
        <v>29252</v>
      </c>
      <c r="B735">
        <v>37.758010036000002</v>
      </c>
      <c r="C735">
        <v>54.117760214999997</v>
      </c>
      <c r="D735">
        <v>67.265709544000003</v>
      </c>
      <c r="E735">
        <v>56.250480563000004</v>
      </c>
      <c r="F735"/>
      <c r="G735"/>
      <c r="H735"/>
      <c r="I735">
        <v>37.754863798000002</v>
      </c>
      <c r="J735"/>
      <c r="K735">
        <v>61.666102330999998</v>
      </c>
      <c r="L735">
        <v>63.784665408999999</v>
      </c>
      <c r="M735">
        <v>67.577827436999996</v>
      </c>
      <c r="N735">
        <v>82.823624065000004</v>
      </c>
      <c r="O735"/>
      <c r="P735"/>
      <c r="Q735">
        <v>49.139353888999999</v>
      </c>
      <c r="R735">
        <v>81.587725774000006</v>
      </c>
      <c r="S735">
        <v>62.162409232000002</v>
      </c>
      <c r="T735">
        <v>70.357269189999997</v>
      </c>
      <c r="U735"/>
      <c r="V735">
        <v>112.84563276599999</v>
      </c>
      <c r="W735"/>
      <c r="X735"/>
      <c r="Y735"/>
      <c r="Z735">
        <v>7.5791404269999996</v>
      </c>
      <c r="AA735"/>
      <c r="AB735"/>
      <c r="AC735">
        <v>98.970939756999996</v>
      </c>
      <c r="AD735">
        <v>73.192203046000003</v>
      </c>
      <c r="AE735"/>
      <c r="AF735">
        <v>52.406036325999999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53.887194594999997</v>
      </c>
      <c r="AM735"/>
      <c r="AN735">
        <v>69.950485158000006</v>
      </c>
      <c r="AO735"/>
      <c r="AP735"/>
      <c r="AQ735"/>
      <c r="AR735">
        <v>59.588187779999998</v>
      </c>
      <c r="AS735"/>
      <c r="AT735">
        <v>51.651541971999997</v>
      </c>
      <c r="AU735"/>
    </row>
    <row r="736" spans="1:47" x14ac:dyDescent="0.35">
      <c r="A736" s="84">
        <v>29281</v>
      </c>
      <c r="B736">
        <v>39.216872934999998</v>
      </c>
      <c r="C736">
        <v>54.949202669999998</v>
      </c>
      <c r="D736">
        <v>69.746576750000003</v>
      </c>
      <c r="E736">
        <v>56.903654348000003</v>
      </c>
      <c r="F736"/>
      <c r="G736"/>
      <c r="H736"/>
      <c r="I736">
        <v>39.213605135000002</v>
      </c>
      <c r="J736"/>
      <c r="K736">
        <v>61.110551860000001</v>
      </c>
      <c r="L736">
        <v>64.410005264999995</v>
      </c>
      <c r="M736">
        <v>67.610648139999995</v>
      </c>
      <c r="N736">
        <v>85.810000873000007</v>
      </c>
      <c r="O736"/>
      <c r="P736"/>
      <c r="Q736">
        <v>50.204293446999998</v>
      </c>
      <c r="R736">
        <v>82.156564498999998</v>
      </c>
      <c r="S736">
        <v>61.819039449000002</v>
      </c>
      <c r="T736">
        <v>69.508312699000001</v>
      </c>
      <c r="U736"/>
      <c r="V736">
        <v>113.706482486</v>
      </c>
      <c r="W736"/>
      <c r="X736"/>
      <c r="Y736"/>
      <c r="Z736">
        <v>7.7140806130000001</v>
      </c>
      <c r="AA736"/>
      <c r="AB736"/>
      <c r="AC736">
        <v>101.39395711500001</v>
      </c>
      <c r="AD736">
        <v>71.257236758000005</v>
      </c>
      <c r="AE736"/>
      <c r="AF736">
        <v>53.575729232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53.854616843999999</v>
      </c>
      <c r="AM736"/>
      <c r="AN736">
        <v>70.828536305</v>
      </c>
      <c r="AO736"/>
      <c r="AP736"/>
      <c r="AQ736"/>
      <c r="AR736">
        <v>60.392657045999997</v>
      </c>
      <c r="AS736"/>
      <c r="AT736">
        <v>51.432203461</v>
      </c>
      <c r="AU736"/>
    </row>
    <row r="737" spans="1:47" x14ac:dyDescent="0.35">
      <c r="A737" s="84">
        <v>29312</v>
      </c>
      <c r="B737">
        <v>37.956914261999998</v>
      </c>
      <c r="C737">
        <v>53.214657699</v>
      </c>
      <c r="D737">
        <v>66.712114114000002</v>
      </c>
      <c r="E737">
        <v>55.639598605000003</v>
      </c>
      <c r="F737"/>
      <c r="G737"/>
      <c r="H737"/>
      <c r="I737">
        <v>37.953751449999999</v>
      </c>
      <c r="J737"/>
      <c r="K737">
        <v>60.493273557999999</v>
      </c>
      <c r="L737">
        <v>63.784665408999999</v>
      </c>
      <c r="M737">
        <v>67.454749801000006</v>
      </c>
      <c r="N737">
        <v>82.654582430999994</v>
      </c>
      <c r="O737"/>
      <c r="P737"/>
      <c r="Q737">
        <v>50.457850485000002</v>
      </c>
      <c r="R737">
        <v>82.156564498999998</v>
      </c>
      <c r="S737">
        <v>61.188641658999998</v>
      </c>
      <c r="T737">
        <v>68.553236647000006</v>
      </c>
      <c r="U737"/>
      <c r="V737">
        <v>115.651730644</v>
      </c>
      <c r="W737"/>
      <c r="X737"/>
      <c r="Y737"/>
      <c r="Z737">
        <v>7.6691005509999997</v>
      </c>
      <c r="AA737"/>
      <c r="AB737"/>
      <c r="AC737">
        <v>99.716483557999993</v>
      </c>
      <c r="AD737">
        <v>72.519171294000003</v>
      </c>
      <c r="AE737"/>
      <c r="AF737">
        <v>54.445929689000003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53.271221578000002</v>
      </c>
      <c r="AM737"/>
      <c r="AN737">
        <v>69.713745111999998</v>
      </c>
      <c r="AO737"/>
      <c r="AP737"/>
      <c r="AQ737"/>
      <c r="AR737">
        <v>59.530725689000001</v>
      </c>
      <c r="AS737"/>
      <c r="AT737">
        <v>50.417514953999998</v>
      </c>
      <c r="AU737"/>
    </row>
    <row r="738" spans="1:47" x14ac:dyDescent="0.35">
      <c r="A738" s="84">
        <v>29342</v>
      </c>
      <c r="B738">
        <v>37.857895259000003</v>
      </c>
      <c r="C738">
        <v>53.296954618000001</v>
      </c>
      <c r="D738">
        <v>68.981894025000003</v>
      </c>
      <c r="E738">
        <v>54.267933655999997</v>
      </c>
      <c r="F738"/>
      <c r="G738"/>
      <c r="H738"/>
      <c r="I738">
        <v>37.854740698000001</v>
      </c>
      <c r="J738"/>
      <c r="K738">
        <v>60.431545728000003</v>
      </c>
      <c r="L738">
        <v>62.533985694999998</v>
      </c>
      <c r="M738">
        <v>66.683463281000002</v>
      </c>
      <c r="N738">
        <v>82.150832828000006</v>
      </c>
      <c r="O738"/>
      <c r="P738"/>
      <c r="Q738">
        <v>49.190065296999997</v>
      </c>
      <c r="R738">
        <v>80.124997626999999</v>
      </c>
      <c r="S738">
        <v>60.125789146000002</v>
      </c>
      <c r="T738">
        <v>67.598160594000007</v>
      </c>
      <c r="U738"/>
      <c r="V738">
        <v>115.24879239400001</v>
      </c>
      <c r="W738"/>
      <c r="X738"/>
      <c r="Y738"/>
      <c r="Z738">
        <v>7.8265307679999996</v>
      </c>
      <c r="AA738"/>
      <c r="AB738"/>
      <c r="AC738">
        <v>97.386659171000005</v>
      </c>
      <c r="AD738">
        <v>72.01439748</v>
      </c>
      <c r="AE738"/>
      <c r="AF738">
        <v>52.745903253999998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52.384728207999999</v>
      </c>
      <c r="AM738"/>
      <c r="AN738">
        <v>69.195480713999999</v>
      </c>
      <c r="AO738"/>
      <c r="AP738"/>
      <c r="AQ738"/>
      <c r="AR738">
        <v>45.969672346999999</v>
      </c>
      <c r="AS738"/>
      <c r="AT738">
        <v>49.177340110999999</v>
      </c>
      <c r="AU738"/>
    </row>
    <row r="739" spans="1:47" x14ac:dyDescent="0.35">
      <c r="A739" s="84">
        <v>29373</v>
      </c>
      <c r="B739">
        <v>38.313629331000001</v>
      </c>
      <c r="C739">
        <v>52.662653521000003</v>
      </c>
      <c r="D739">
        <v>69.713281515000006</v>
      </c>
      <c r="E739">
        <v>53.925369850999999</v>
      </c>
      <c r="F739"/>
      <c r="G739"/>
      <c r="H739"/>
      <c r="I739">
        <v>38.310436793999997</v>
      </c>
      <c r="J739"/>
      <c r="K739">
        <v>59.875995257</v>
      </c>
      <c r="L739">
        <v>62.533985694999998</v>
      </c>
      <c r="M739">
        <v>67.069106540999996</v>
      </c>
      <c r="N739">
        <v>83.283472725999999</v>
      </c>
      <c r="O739"/>
      <c r="P739"/>
      <c r="Q739">
        <v>51.877769895</v>
      </c>
      <c r="R739">
        <v>80.531311002999999</v>
      </c>
      <c r="S739">
        <v>59.511693235000003</v>
      </c>
      <c r="T739">
        <v>66.643084541999997</v>
      </c>
      <c r="U739"/>
      <c r="V739">
        <v>115.198317081</v>
      </c>
      <c r="W739"/>
      <c r="X739"/>
      <c r="Y739"/>
      <c r="Z739">
        <v>7.7140806130000001</v>
      </c>
      <c r="AA739"/>
      <c r="AB739"/>
      <c r="AC739">
        <v>96.547922399000001</v>
      </c>
      <c r="AD739">
        <v>71.257236758000005</v>
      </c>
      <c r="AE739"/>
      <c r="AF739">
        <v>51.999098332000003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52.116403534</v>
      </c>
      <c r="AM739"/>
      <c r="AN739">
        <v>70.698952078000005</v>
      </c>
      <c r="AO739"/>
      <c r="AP739"/>
      <c r="AQ739"/>
      <c r="AR739">
        <v>59.243415237000001</v>
      </c>
      <c r="AS739"/>
      <c r="AT739">
        <v>48.550063700999999</v>
      </c>
      <c r="AU739"/>
    </row>
    <row r="740" spans="1:47" x14ac:dyDescent="0.35">
      <c r="A740" s="84">
        <v>29403</v>
      </c>
      <c r="B740">
        <v>37.094722040999997</v>
      </c>
      <c r="C740">
        <v>52.300417838000001</v>
      </c>
      <c r="D740">
        <v>68.922942448000001</v>
      </c>
      <c r="E740">
        <v>54.409376324999997</v>
      </c>
      <c r="F740"/>
      <c r="G740"/>
      <c r="H740"/>
      <c r="I740">
        <v>37.091631071000002</v>
      </c>
      <c r="J740"/>
      <c r="K740">
        <v>60.184634408000001</v>
      </c>
      <c r="L740">
        <v>64.410005264999995</v>
      </c>
      <c r="M740">
        <v>66.486539062999995</v>
      </c>
      <c r="N740">
        <v>82.147148770000001</v>
      </c>
      <c r="O740"/>
      <c r="P740"/>
      <c r="Q740">
        <v>55.833259681999998</v>
      </c>
      <c r="R740">
        <v>81.262675076999997</v>
      </c>
      <c r="S740">
        <v>59.218108202000003</v>
      </c>
      <c r="T740">
        <v>65.900247612000001</v>
      </c>
      <c r="U740"/>
      <c r="V740">
        <v>114.396767369</v>
      </c>
      <c r="W740"/>
      <c r="X740"/>
      <c r="Y740"/>
      <c r="Z740">
        <v>7.444200242</v>
      </c>
      <c r="AA740"/>
      <c r="AB740"/>
      <c r="AC740">
        <v>93.752133134000005</v>
      </c>
      <c r="AD740">
        <v>71.173107788999999</v>
      </c>
      <c r="AE740"/>
      <c r="AF740">
        <v>52.359828135000001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51.781952236999999</v>
      </c>
      <c r="AM740"/>
      <c r="AN740">
        <v>70.171895980000002</v>
      </c>
      <c r="AO740"/>
      <c r="AP740"/>
      <c r="AQ740"/>
      <c r="AR740">
        <v>60.105346593999997</v>
      </c>
      <c r="AS740"/>
      <c r="AT740">
        <v>48.199935183000001</v>
      </c>
      <c r="AU740"/>
    </row>
    <row r="741" spans="1:47" x14ac:dyDescent="0.35">
      <c r="A741" s="84">
        <v>29434</v>
      </c>
      <c r="B741">
        <v>38.12502585</v>
      </c>
      <c r="C741">
        <v>53.021177158999997</v>
      </c>
      <c r="D741">
        <v>68.613491315999994</v>
      </c>
      <c r="E741">
        <v>54.156565176000001</v>
      </c>
      <c r="F741"/>
      <c r="G741"/>
      <c r="H741"/>
      <c r="I741">
        <v>38.121849029000003</v>
      </c>
      <c r="J741"/>
      <c r="K741">
        <v>60.308090067999998</v>
      </c>
      <c r="L741">
        <v>60.657966123999998</v>
      </c>
      <c r="M741">
        <v>67.766546478999999</v>
      </c>
      <c r="N741">
        <v>81.866855594</v>
      </c>
      <c r="O741"/>
      <c r="P741"/>
      <c r="Q741">
        <v>50.964964559999999</v>
      </c>
      <c r="R741">
        <v>81.262675076999997</v>
      </c>
      <c r="S741">
        <v>59.129096013000002</v>
      </c>
      <c r="T741">
        <v>65.157410682999995</v>
      </c>
      <c r="U741"/>
      <c r="V741">
        <v>111.544667659</v>
      </c>
      <c r="W741"/>
      <c r="X741"/>
      <c r="Y741"/>
      <c r="Z741">
        <v>7.6241204890000001</v>
      </c>
      <c r="AA741"/>
      <c r="AB741"/>
      <c r="AC741">
        <v>97.293466199999997</v>
      </c>
      <c r="AD741">
        <v>69.069883563999994</v>
      </c>
      <c r="AE741"/>
      <c r="AF741">
        <v>46.961379508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51.765325079999997</v>
      </c>
      <c r="AM741"/>
      <c r="AN741">
        <v>67.614933093999994</v>
      </c>
      <c r="AO741"/>
      <c r="AP741"/>
      <c r="AQ741"/>
      <c r="AR741">
        <v>58.324021790000003</v>
      </c>
      <c r="AS741"/>
      <c r="AT741">
        <v>48.354225745000001</v>
      </c>
      <c r="AU741"/>
    </row>
    <row r="742" spans="1:47" x14ac:dyDescent="0.35">
      <c r="A742" s="84">
        <v>29465</v>
      </c>
      <c r="B742">
        <v>36.956670664000001</v>
      </c>
      <c r="C742">
        <v>51.291917376999997</v>
      </c>
      <c r="D742">
        <v>71.156108184000004</v>
      </c>
      <c r="E742">
        <v>55.403234279000003</v>
      </c>
      <c r="F742"/>
      <c r="G742"/>
      <c r="H742"/>
      <c r="I742">
        <v>36.953591197999998</v>
      </c>
      <c r="J742"/>
      <c r="K742">
        <v>58.209343842000003</v>
      </c>
      <c r="L742">
        <v>61.283305980999998</v>
      </c>
      <c r="M742">
        <v>65.682431840000007</v>
      </c>
      <c r="N742">
        <v>82.438433971999999</v>
      </c>
      <c r="O742"/>
      <c r="P742"/>
      <c r="Q742">
        <v>50.812830337000001</v>
      </c>
      <c r="R742">
        <v>79.718684250999999</v>
      </c>
      <c r="S742">
        <v>59.026140427000001</v>
      </c>
      <c r="T742">
        <v>64.520693313999999</v>
      </c>
      <c r="U742"/>
      <c r="V742">
        <v>112.88688751799999</v>
      </c>
      <c r="W742"/>
      <c r="X742"/>
      <c r="Y742"/>
      <c r="Z742">
        <v>7.4217102109999997</v>
      </c>
      <c r="AA742"/>
      <c r="AB742"/>
      <c r="AC742">
        <v>91.422308758</v>
      </c>
      <c r="AD742">
        <v>70.163560161000007</v>
      </c>
      <c r="AE742"/>
      <c r="AF742">
        <v>47.950400793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51.645324340999998</v>
      </c>
      <c r="AM742"/>
      <c r="AN742">
        <v>67.308168862000002</v>
      </c>
      <c r="AO742"/>
      <c r="AP742"/>
      <c r="AQ742"/>
      <c r="AR742">
        <v>57.519552523999998</v>
      </c>
      <c r="AS742"/>
      <c r="AT742">
        <v>49.159194112999998</v>
      </c>
      <c r="AU742"/>
    </row>
    <row r="743" spans="1:47" x14ac:dyDescent="0.35">
      <c r="A743" s="84">
        <v>29495</v>
      </c>
      <c r="B743">
        <v>37.601833093000003</v>
      </c>
      <c r="C743">
        <v>50.957891922999998</v>
      </c>
      <c r="D743">
        <v>69.434764799999996</v>
      </c>
      <c r="E743">
        <v>56.044190424999996</v>
      </c>
      <c r="F743"/>
      <c r="G743"/>
      <c r="H743"/>
      <c r="I743">
        <v>37.598699867999997</v>
      </c>
      <c r="J743"/>
      <c r="K743">
        <v>58.517982992999997</v>
      </c>
      <c r="L743">
        <v>61.283305980999998</v>
      </c>
      <c r="M743">
        <v>65.772688772999999</v>
      </c>
      <c r="N743">
        <v>82.993161919000002</v>
      </c>
      <c r="O743"/>
      <c r="P743"/>
      <c r="Q743">
        <v>51.015675967</v>
      </c>
      <c r="R743">
        <v>79.393633554000004</v>
      </c>
      <c r="S743">
        <v>59.467991501</v>
      </c>
      <c r="T743">
        <v>63.990095508000003</v>
      </c>
      <c r="U743"/>
      <c r="V743">
        <v>109.306647602</v>
      </c>
      <c r="W743"/>
      <c r="X743"/>
      <c r="Y743"/>
      <c r="Z743">
        <v>7.5341603660000001</v>
      </c>
      <c r="AA743"/>
      <c r="AB743"/>
      <c r="AC743">
        <v>92.354238502000001</v>
      </c>
      <c r="AD743">
        <v>70.584205006000005</v>
      </c>
      <c r="AE743"/>
      <c r="AF743">
        <v>46.846504514000003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52.084483745999997</v>
      </c>
      <c r="AM743"/>
      <c r="AN743">
        <v>71.331329509</v>
      </c>
      <c r="AO743"/>
      <c r="AP743"/>
      <c r="AQ743"/>
      <c r="AR743">
        <v>58.151635519000003</v>
      </c>
      <c r="AS743"/>
      <c r="AT743">
        <v>49.783297451999999</v>
      </c>
      <c r="AU743"/>
    </row>
    <row r="744" spans="1:47" x14ac:dyDescent="0.35">
      <c r="A744" s="84">
        <v>29526</v>
      </c>
      <c r="B744">
        <v>37.975665057000001</v>
      </c>
      <c r="C744">
        <v>51.057105917999998</v>
      </c>
      <c r="D744">
        <v>70.647523559000007</v>
      </c>
      <c r="E744">
        <v>56.153209359000002</v>
      </c>
      <c r="F744"/>
      <c r="G744"/>
      <c r="H744"/>
      <c r="I744">
        <v>37.972500682000003</v>
      </c>
      <c r="J744"/>
      <c r="K744">
        <v>59.505628276000003</v>
      </c>
      <c r="L744">
        <v>60.657966123999998</v>
      </c>
      <c r="M744">
        <v>66.363461427000004</v>
      </c>
      <c r="N744">
        <v>83.093142748999995</v>
      </c>
      <c r="O744"/>
      <c r="P744"/>
      <c r="Q744">
        <v>51.218521598000002</v>
      </c>
      <c r="R744">
        <v>78.906057497999996</v>
      </c>
      <c r="S744">
        <v>60.087975835999998</v>
      </c>
      <c r="T744">
        <v>63.671736823000003</v>
      </c>
      <c r="U744"/>
      <c r="V744">
        <v>110.14128487399999</v>
      </c>
      <c r="W744"/>
      <c r="X744"/>
      <c r="Y744"/>
      <c r="Z744">
        <v>7.5116703349999998</v>
      </c>
      <c r="AA744"/>
      <c r="AB744"/>
      <c r="AC744">
        <v>96.920694294</v>
      </c>
      <c r="AD744">
        <v>69.658786347000003</v>
      </c>
      <c r="AE744"/>
      <c r="AF744">
        <v>48.708581725000002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52.616768780999998</v>
      </c>
      <c r="AM744"/>
      <c r="AN744">
        <v>70.277469371999999</v>
      </c>
      <c r="AO744"/>
      <c r="AP744"/>
      <c r="AQ744"/>
      <c r="AR744">
        <v>58.381483881000001</v>
      </c>
      <c r="AS744"/>
      <c r="AT744">
        <v>50.612262166000001</v>
      </c>
      <c r="AU744"/>
    </row>
    <row r="745" spans="1:47" x14ac:dyDescent="0.35">
      <c r="A745" s="84">
        <v>29556</v>
      </c>
      <c r="B745">
        <v>38.639314487</v>
      </c>
      <c r="C745">
        <v>49.533598476999998</v>
      </c>
      <c r="D745">
        <v>67.870772720000005</v>
      </c>
      <c r="E745">
        <v>56.601502734</v>
      </c>
      <c r="F745"/>
      <c r="G745"/>
      <c r="H745"/>
      <c r="I745">
        <v>38.636094813</v>
      </c>
      <c r="J745"/>
      <c r="K745">
        <v>58.641438653000002</v>
      </c>
      <c r="L745">
        <v>61.283305980999998</v>
      </c>
      <c r="M745">
        <v>66.371666602000005</v>
      </c>
      <c r="N745">
        <v>81.716029747999997</v>
      </c>
      <c r="O745"/>
      <c r="P745"/>
      <c r="Q745">
        <v>52.029904117999997</v>
      </c>
      <c r="R745">
        <v>80.206260297</v>
      </c>
      <c r="S745">
        <v>60.282927284000003</v>
      </c>
      <c r="T745">
        <v>63.459497700999997</v>
      </c>
      <c r="U745"/>
      <c r="V745">
        <v>114.97761282499999</v>
      </c>
      <c r="W745"/>
      <c r="X745"/>
      <c r="Y745"/>
      <c r="Z745">
        <v>7.2192999320000002</v>
      </c>
      <c r="AA745"/>
      <c r="AB745"/>
      <c r="AC745">
        <v>95.522799661999997</v>
      </c>
      <c r="AD745">
        <v>70.668333974999996</v>
      </c>
      <c r="AE745"/>
      <c r="AF745">
        <v>47.397176776000002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52.733896063000003</v>
      </c>
      <c r="AM745"/>
      <c r="AN745">
        <v>71.201753582999999</v>
      </c>
      <c r="AO745"/>
      <c r="AP745"/>
      <c r="AQ745"/>
      <c r="AR745">
        <v>57.059855800999998</v>
      </c>
      <c r="AS745"/>
      <c r="AT745">
        <v>50.958126870000001</v>
      </c>
      <c r="AU745"/>
    </row>
    <row r="746" spans="1:47" x14ac:dyDescent="0.35">
      <c r="A746" s="84">
        <v>29587</v>
      </c>
      <c r="B746">
        <v>36.902053193999997</v>
      </c>
      <c r="C746">
        <v>49.974178672000001</v>
      </c>
      <c r="D746">
        <v>68.086023900000001</v>
      </c>
      <c r="E746">
        <v>55.981222592000002</v>
      </c>
      <c r="F746"/>
      <c r="G746"/>
      <c r="H746"/>
      <c r="I746">
        <v>36.898978278999998</v>
      </c>
      <c r="J746"/>
      <c r="K746">
        <v>58.394527332999999</v>
      </c>
      <c r="L746">
        <v>61.908645837999998</v>
      </c>
      <c r="M746">
        <v>65.222941997999996</v>
      </c>
      <c r="N746">
        <v>81.333777878999996</v>
      </c>
      <c r="O746"/>
      <c r="P746"/>
      <c r="Q746">
        <v>50.812830337000001</v>
      </c>
      <c r="R746">
        <v>79.881209600000005</v>
      </c>
      <c r="S746">
        <v>60.023214461999999</v>
      </c>
      <c r="T746">
        <v>63.565617262000004</v>
      </c>
      <c r="U746"/>
      <c r="V746">
        <v>110.69773553500001</v>
      </c>
      <c r="W746"/>
      <c r="X746"/>
      <c r="Y746"/>
      <c r="Z746">
        <v>7.8265307679999996</v>
      </c>
      <c r="AA746"/>
      <c r="AB746"/>
      <c r="AC746">
        <v>94.785550830000005</v>
      </c>
      <c r="AD746">
        <v>70.752462944000001</v>
      </c>
      <c r="AE746"/>
      <c r="AF746">
        <v>46.673338684999997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52.496587632999997</v>
      </c>
      <c r="AM746"/>
      <c r="AN746">
        <v>69.623092709999995</v>
      </c>
      <c r="AO746"/>
      <c r="AP746"/>
      <c r="AQ746"/>
      <c r="AR746">
        <v>57.749400885999997</v>
      </c>
      <c r="AS746"/>
      <c r="AT746">
        <v>50.63586188</v>
      </c>
      <c r="AU746"/>
    </row>
    <row r="747" spans="1:47" x14ac:dyDescent="0.35">
      <c r="A747" s="84">
        <v>29618</v>
      </c>
      <c r="B747">
        <v>37.730513072000001</v>
      </c>
      <c r="C747">
        <v>51.077270157999997</v>
      </c>
      <c r="D747">
        <v>70.894096660000002</v>
      </c>
      <c r="E747">
        <v>56.320027123999999</v>
      </c>
      <c r="F747"/>
      <c r="G747"/>
      <c r="H747"/>
      <c r="I747">
        <v>37.727369125000003</v>
      </c>
      <c r="J747"/>
      <c r="K747">
        <v>59.505628276000003</v>
      </c>
      <c r="L747">
        <v>63.159325551999999</v>
      </c>
      <c r="M747">
        <v>66.289614845000003</v>
      </c>
      <c r="N747">
        <v>83.002565039999993</v>
      </c>
      <c r="O747"/>
      <c r="P747"/>
      <c r="Q747">
        <v>51.776347080000001</v>
      </c>
      <c r="R747">
        <v>80.612573673</v>
      </c>
      <c r="S747">
        <v>60.113533259</v>
      </c>
      <c r="T747">
        <v>63.565617262000004</v>
      </c>
      <c r="U747"/>
      <c r="V747">
        <v>111.594639856</v>
      </c>
      <c r="W747"/>
      <c r="X747"/>
      <c r="Y747"/>
      <c r="Z747">
        <v>7.8490207989999998</v>
      </c>
      <c r="AA747"/>
      <c r="AB747"/>
      <c r="AC747">
        <v>95.257707995000004</v>
      </c>
      <c r="AD747">
        <v>70.500076036999999</v>
      </c>
      <c r="AE747"/>
      <c r="AF747">
        <v>47.175860731999997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52.717529425999999</v>
      </c>
      <c r="AM747"/>
      <c r="AN747">
        <v>72.910430818999998</v>
      </c>
      <c r="AO747"/>
      <c r="AP747"/>
      <c r="AQ747"/>
      <c r="AR747">
        <v>57.921787156999997</v>
      </c>
      <c r="AS747"/>
      <c r="AT747">
        <v>50.427430799</v>
      </c>
      <c r="AU747"/>
    </row>
    <row r="748" spans="1:47" x14ac:dyDescent="0.35">
      <c r="A748" s="84">
        <v>29646</v>
      </c>
      <c r="B748">
        <v>37.767287482999997</v>
      </c>
      <c r="C748">
        <v>51.253633507000004</v>
      </c>
      <c r="D748">
        <v>64.069943878000004</v>
      </c>
      <c r="E748">
        <v>56.198790551000002</v>
      </c>
      <c r="F748"/>
      <c r="G748"/>
      <c r="H748"/>
      <c r="I748">
        <v>37.764140472000001</v>
      </c>
      <c r="J748"/>
      <c r="K748">
        <v>59.258716954999997</v>
      </c>
      <c r="L748">
        <v>61.908645837999998</v>
      </c>
      <c r="M748">
        <v>65.436276566999993</v>
      </c>
      <c r="N748">
        <v>82.180182993000003</v>
      </c>
      <c r="O748"/>
      <c r="P748"/>
      <c r="Q748">
        <v>51.269233004999997</v>
      </c>
      <c r="R748">
        <v>79.068582847000002</v>
      </c>
      <c r="S748">
        <v>60.163542348999997</v>
      </c>
      <c r="T748">
        <v>63.671736823000003</v>
      </c>
      <c r="U748"/>
      <c r="V748">
        <v>112.10194285599999</v>
      </c>
      <c r="W748"/>
      <c r="X748"/>
      <c r="Y748"/>
      <c r="Z748">
        <v>7.6466105200000003</v>
      </c>
      <c r="AA748"/>
      <c r="AB748"/>
      <c r="AC748">
        <v>95.139668704000002</v>
      </c>
      <c r="AD748">
        <v>70.752462944000001</v>
      </c>
      <c r="AE748"/>
      <c r="AF748">
        <v>47.481194539999997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52.711203318000003</v>
      </c>
      <c r="AM748"/>
      <c r="AN748">
        <v>71.039518400999995</v>
      </c>
      <c r="AO748"/>
      <c r="AP748"/>
      <c r="AQ748"/>
      <c r="AR748">
        <v>57.519552523999998</v>
      </c>
      <c r="AS748"/>
      <c r="AT748">
        <v>50.680582344000001</v>
      </c>
      <c r="AU748"/>
    </row>
    <row r="749" spans="1:47" x14ac:dyDescent="0.35">
      <c r="A749" s="84">
        <v>29677</v>
      </c>
      <c r="B749">
        <v>37.543070354999998</v>
      </c>
      <c r="C749">
        <v>50.678260551999998</v>
      </c>
      <c r="D749">
        <v>62.950756570999999</v>
      </c>
      <c r="E749">
        <v>57.372153818999998</v>
      </c>
      <c r="F749"/>
      <c r="G749"/>
      <c r="H749"/>
      <c r="I749">
        <v>37.539942025999999</v>
      </c>
      <c r="J749"/>
      <c r="K749">
        <v>58.703166484</v>
      </c>
      <c r="L749">
        <v>61.283305980999998</v>
      </c>
      <c r="M749">
        <v>65.493712798000004</v>
      </c>
      <c r="N749">
        <v>82.868981589000001</v>
      </c>
      <c r="O749"/>
      <c r="P749"/>
      <c r="Q749">
        <v>51.928481302999998</v>
      </c>
      <c r="R749">
        <v>78.987320177000001</v>
      </c>
      <c r="S749">
        <v>60.058403810000001</v>
      </c>
      <c r="T749">
        <v>63.883975946</v>
      </c>
      <c r="U749"/>
      <c r="V749">
        <v>110.11501904799999</v>
      </c>
      <c r="W749"/>
      <c r="X749"/>
      <c r="Y749"/>
      <c r="Z749">
        <v>7.9839609840000003</v>
      </c>
      <c r="AA749"/>
      <c r="AB749"/>
      <c r="AC749">
        <v>95.375747286000006</v>
      </c>
      <c r="AD749">
        <v>70.752462944000001</v>
      </c>
      <c r="AE749"/>
      <c r="AF749">
        <v>44.719616244000001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52.642731814000001</v>
      </c>
      <c r="AM749"/>
      <c r="AN749">
        <v>72.313660814000002</v>
      </c>
      <c r="AO749"/>
      <c r="AP749"/>
      <c r="AQ749"/>
      <c r="AR749">
        <v>56.944931619999998</v>
      </c>
      <c r="AS749"/>
      <c r="AT749">
        <v>50.458169922000003</v>
      </c>
      <c r="AU749"/>
    </row>
    <row r="750" spans="1:47" x14ac:dyDescent="0.35">
      <c r="A750" s="84">
        <v>29707</v>
      </c>
      <c r="B750">
        <v>37.395461734000001</v>
      </c>
      <c r="C750">
        <v>50.863775273999998</v>
      </c>
      <c r="D750">
        <v>62.127947394000003</v>
      </c>
      <c r="E750">
        <v>56.480266161000003</v>
      </c>
      <c r="F750"/>
      <c r="G750"/>
      <c r="H750"/>
      <c r="I750">
        <v>37.392345706</v>
      </c>
      <c r="J750"/>
      <c r="K750">
        <v>59.073533464999997</v>
      </c>
      <c r="L750">
        <v>61.908645837999998</v>
      </c>
      <c r="M750">
        <v>66.379871777999995</v>
      </c>
      <c r="N750">
        <v>82.815417887999999</v>
      </c>
      <c r="O750"/>
      <c r="P750"/>
      <c r="Q750">
        <v>53.348400712999997</v>
      </c>
      <c r="R750">
        <v>79.962472278000007</v>
      </c>
      <c r="S750">
        <v>60.163856707999997</v>
      </c>
      <c r="T750">
        <v>63.990095508000003</v>
      </c>
      <c r="U750"/>
      <c r="V750">
        <v>111.797274964</v>
      </c>
      <c r="W750"/>
      <c r="X750"/>
      <c r="Y750"/>
      <c r="Z750">
        <v>7.9164908919999997</v>
      </c>
      <c r="AA750"/>
      <c r="AB750"/>
      <c r="AC750">
        <v>96.438100907000006</v>
      </c>
      <c r="AD750">
        <v>69.658786347000003</v>
      </c>
      <c r="AE750"/>
      <c r="AF750">
        <v>48.996193949999999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52.751536004000002</v>
      </c>
      <c r="AM750"/>
      <c r="AN750">
        <v>72.278348906000005</v>
      </c>
      <c r="AO750"/>
      <c r="AP750"/>
      <c r="AQ750"/>
      <c r="AR750">
        <v>56.083000263000002</v>
      </c>
      <c r="AS750"/>
      <c r="AT750">
        <v>50.748109255000003</v>
      </c>
      <c r="AU750"/>
    </row>
    <row r="751" spans="1:47" x14ac:dyDescent="0.35">
      <c r="A751" s="84">
        <v>29738</v>
      </c>
      <c r="B751">
        <v>36.928737327</v>
      </c>
      <c r="C751">
        <v>51.761169574</v>
      </c>
      <c r="D751">
        <v>61.481529969</v>
      </c>
      <c r="E751">
        <v>56.821420238999998</v>
      </c>
      <c r="F751"/>
      <c r="G751"/>
      <c r="H751"/>
      <c r="I751">
        <v>36.925660188999998</v>
      </c>
      <c r="J751"/>
      <c r="K751">
        <v>58.394527332999999</v>
      </c>
      <c r="L751">
        <v>61.283305980999998</v>
      </c>
      <c r="M751">
        <v>65.698842190999997</v>
      </c>
      <c r="N751">
        <v>83.470980764999993</v>
      </c>
      <c r="O751"/>
      <c r="P751"/>
      <c r="Q751">
        <v>50.102870631999998</v>
      </c>
      <c r="R751">
        <v>80.368785654999996</v>
      </c>
      <c r="S751">
        <v>60.506450868999998</v>
      </c>
      <c r="T751">
        <v>64.202334629999996</v>
      </c>
      <c r="U751"/>
      <c r="V751">
        <v>114.161118692</v>
      </c>
      <c r="W751"/>
      <c r="X751"/>
      <c r="Y751"/>
      <c r="Z751">
        <v>8.0064510149999997</v>
      </c>
      <c r="AA751"/>
      <c r="AB751"/>
      <c r="AC751">
        <v>96.320061616000004</v>
      </c>
      <c r="AD751">
        <v>71.425494696000001</v>
      </c>
      <c r="AE751"/>
      <c r="AF751">
        <v>48.931971816000001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52.982057943999997</v>
      </c>
      <c r="AM751"/>
      <c r="AN751">
        <v>69.645975014000001</v>
      </c>
      <c r="AO751"/>
      <c r="AP751"/>
      <c r="AQ751"/>
      <c r="AR751">
        <v>56.083000263000002</v>
      </c>
      <c r="AS751"/>
      <c r="AT751">
        <v>51.016630360999997</v>
      </c>
      <c r="AU751"/>
    </row>
    <row r="752" spans="1:47" x14ac:dyDescent="0.35">
      <c r="A752" s="84">
        <v>29768</v>
      </c>
      <c r="B752">
        <v>36.980655448</v>
      </c>
      <c r="C752">
        <v>50.400752291000003</v>
      </c>
      <c r="D752">
        <v>61.868562472999997</v>
      </c>
      <c r="E752">
        <v>56.877339433000003</v>
      </c>
      <c r="F752"/>
      <c r="G752"/>
      <c r="H752"/>
      <c r="I752">
        <v>36.977573984000003</v>
      </c>
      <c r="J752"/>
      <c r="K752">
        <v>58.888349974</v>
      </c>
      <c r="L752">
        <v>66.286024835999996</v>
      </c>
      <c r="M752">
        <v>66.174742383999998</v>
      </c>
      <c r="N752">
        <v>84.410576012000007</v>
      </c>
      <c r="O752"/>
      <c r="P752"/>
      <c r="Q752">
        <v>53.500534936000001</v>
      </c>
      <c r="R752">
        <v>79.393633554000004</v>
      </c>
      <c r="S752">
        <v>60.717635817000001</v>
      </c>
      <c r="T752">
        <v>64.520693313999999</v>
      </c>
      <c r="U752"/>
      <c r="V752">
        <v>114.697144822</v>
      </c>
      <c r="W752"/>
      <c r="X752"/>
      <c r="Y752"/>
      <c r="Z752">
        <v>8.2088612940000001</v>
      </c>
      <c r="AA752"/>
      <c r="AB752"/>
      <c r="AC752">
        <v>94.785550830000005</v>
      </c>
      <c r="AD752">
        <v>72.01439748</v>
      </c>
      <c r="AE752"/>
      <c r="AF752">
        <v>47.980938776000002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53.294025535999999</v>
      </c>
      <c r="AM752"/>
      <c r="AN752">
        <v>70.616418006000004</v>
      </c>
      <c r="AO752"/>
      <c r="AP752"/>
      <c r="AQ752"/>
      <c r="AR752">
        <v>56.657621167999999</v>
      </c>
      <c r="AS752"/>
      <c r="AT752">
        <v>51.340680204000002</v>
      </c>
      <c r="AU752"/>
    </row>
    <row r="753" spans="1:47" x14ac:dyDescent="0.35">
      <c r="A753" s="84">
        <v>29799</v>
      </c>
      <c r="B753">
        <v>37.097262462000003</v>
      </c>
      <c r="C753">
        <v>50.883232315999997</v>
      </c>
      <c r="D753">
        <v>60.100770482999998</v>
      </c>
      <c r="E753">
        <v>54.735963216999998</v>
      </c>
      <c r="F753"/>
      <c r="G753"/>
      <c r="H753"/>
      <c r="I753">
        <v>37.094171281000001</v>
      </c>
      <c r="J753"/>
      <c r="K753">
        <v>58.950077804000003</v>
      </c>
      <c r="L753">
        <v>64.410005264999995</v>
      </c>
      <c r="M753">
        <v>65.042428131999998</v>
      </c>
      <c r="N753">
        <v>78.722010148999999</v>
      </c>
      <c r="O753"/>
      <c r="P753"/>
      <c r="Q753">
        <v>53.348400712999997</v>
      </c>
      <c r="R753">
        <v>79.393633554000004</v>
      </c>
      <c r="S753">
        <v>60.539466234999999</v>
      </c>
      <c r="T753">
        <v>64.945171560000006</v>
      </c>
      <c r="U753"/>
      <c r="V753">
        <v>119.993214747</v>
      </c>
      <c r="W753"/>
      <c r="X753"/>
      <c r="Y753"/>
      <c r="Z753">
        <v>8.2313513250000003</v>
      </c>
      <c r="AA753"/>
      <c r="AB753"/>
      <c r="AC753">
        <v>93.841236500999997</v>
      </c>
      <c r="AD753">
        <v>71.762010572999998</v>
      </c>
      <c r="AE753"/>
      <c r="AF753">
        <v>48.651289140000003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53.024336884</v>
      </c>
      <c r="AM753"/>
      <c r="AN753">
        <v>67.768281676000001</v>
      </c>
      <c r="AO753"/>
      <c r="AP753"/>
      <c r="AQ753"/>
      <c r="AR753">
        <v>57.059855800999998</v>
      </c>
      <c r="AS753"/>
      <c r="AT753">
        <v>51.277714582999998</v>
      </c>
      <c r="AU753"/>
    </row>
    <row r="754" spans="1:47" x14ac:dyDescent="0.35">
      <c r="A754" s="84">
        <v>29830</v>
      </c>
      <c r="B754">
        <v>37.206127387000002</v>
      </c>
      <c r="C754">
        <v>51.531302424000003</v>
      </c>
      <c r="D754">
        <v>58.820389847999998</v>
      </c>
      <c r="E754">
        <v>56.087422070999999</v>
      </c>
      <c r="F754"/>
      <c r="G754"/>
      <c r="H754"/>
      <c r="I754">
        <v>37.203027134999999</v>
      </c>
      <c r="J754"/>
      <c r="K754">
        <v>59.135261294999999</v>
      </c>
      <c r="L754">
        <v>63.784665408999999</v>
      </c>
      <c r="M754">
        <v>66.092690626999996</v>
      </c>
      <c r="N754">
        <v>80.854163619000005</v>
      </c>
      <c r="O754"/>
      <c r="P754"/>
      <c r="Q754">
        <v>52.891998045999998</v>
      </c>
      <c r="R754">
        <v>80.450048323999994</v>
      </c>
      <c r="S754">
        <v>60.832370769999997</v>
      </c>
      <c r="T754">
        <v>65.369649804999995</v>
      </c>
      <c r="U754"/>
      <c r="V754">
        <v>117.36965500300001</v>
      </c>
      <c r="W754"/>
      <c r="X754"/>
      <c r="Y754"/>
      <c r="Z754">
        <v>8.2988214179999993</v>
      </c>
      <c r="AA754"/>
      <c r="AB754"/>
      <c r="AC754">
        <v>95.139668704000002</v>
      </c>
      <c r="AD754">
        <v>72.939816139000001</v>
      </c>
      <c r="AE754"/>
      <c r="AF754">
        <v>49.212826401000001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53.345108353999997</v>
      </c>
      <c r="AM754"/>
      <c r="AN754">
        <v>75.068233014</v>
      </c>
      <c r="AO754"/>
      <c r="AP754"/>
      <c r="AQ754"/>
      <c r="AR754">
        <v>56.140462354</v>
      </c>
      <c r="AS754"/>
      <c r="AT754">
        <v>51.027438633000003</v>
      </c>
      <c r="AU754"/>
    </row>
    <row r="755" spans="1:47" x14ac:dyDescent="0.35">
      <c r="A755" s="84">
        <v>29860</v>
      </c>
      <c r="B755">
        <v>37.428398966000003</v>
      </c>
      <c r="C755">
        <v>51.609853366000003</v>
      </c>
      <c r="D755">
        <v>58.577445591</v>
      </c>
      <c r="E755">
        <v>55.269310157</v>
      </c>
      <c r="F755"/>
      <c r="G755"/>
      <c r="H755"/>
      <c r="I755">
        <v>37.425280192999999</v>
      </c>
      <c r="J755"/>
      <c r="K755">
        <v>59.443900446000001</v>
      </c>
      <c r="L755">
        <v>63.159325551999999</v>
      </c>
      <c r="M755">
        <v>66.396282130000003</v>
      </c>
      <c r="N755">
        <v>82.389579850999993</v>
      </c>
      <c r="O755"/>
      <c r="P755"/>
      <c r="Q755">
        <v>53.449823529</v>
      </c>
      <c r="R755">
        <v>79.881209600000005</v>
      </c>
      <c r="S755">
        <v>60.709690907000002</v>
      </c>
      <c r="T755">
        <v>65.794128051000001</v>
      </c>
      <c r="U755"/>
      <c r="V755">
        <v>114.79430621</v>
      </c>
      <c r="W755"/>
      <c r="X755"/>
      <c r="Y755"/>
      <c r="Z755">
        <v>7.9614709540000002</v>
      </c>
      <c r="AA755"/>
      <c r="AB755"/>
      <c r="AC755">
        <v>95.139668704000002</v>
      </c>
      <c r="AD755">
        <v>73.360460983999999</v>
      </c>
      <c r="AE755"/>
      <c r="AF755">
        <v>50.122385368000003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53.228114728000001</v>
      </c>
      <c r="AM755"/>
      <c r="AN755">
        <v>74.214505880000004</v>
      </c>
      <c r="AO755"/>
      <c r="AP755"/>
      <c r="AQ755"/>
      <c r="AR755">
        <v>56.542696986999999</v>
      </c>
      <c r="AS755"/>
      <c r="AT755">
        <v>50.632787966999999</v>
      </c>
      <c r="AU755"/>
    </row>
    <row r="756" spans="1:47" x14ac:dyDescent="0.35">
      <c r="A756" s="84">
        <v>29891</v>
      </c>
      <c r="B756">
        <v>37.323865499999997</v>
      </c>
      <c r="C756">
        <v>51.856188136999997</v>
      </c>
      <c r="D756">
        <v>59.515399469000002</v>
      </c>
      <c r="E756">
        <v>54.234100194</v>
      </c>
      <c r="F756"/>
      <c r="G756"/>
      <c r="H756"/>
      <c r="I756">
        <v>37.320755437000003</v>
      </c>
      <c r="J756"/>
      <c r="K756">
        <v>58.950077804000003</v>
      </c>
      <c r="L756">
        <v>62.533985694999998</v>
      </c>
      <c r="M756">
        <v>65.838330178999996</v>
      </c>
      <c r="N756">
        <v>81.97320809</v>
      </c>
      <c r="O756"/>
      <c r="P756"/>
      <c r="Q756">
        <v>51.877769895</v>
      </c>
      <c r="R756">
        <v>79.881209600000005</v>
      </c>
      <c r="S756">
        <v>60.343383316999997</v>
      </c>
      <c r="T756">
        <v>65.794128051000001</v>
      </c>
      <c r="U756"/>
      <c r="V756">
        <v>117.50368467200001</v>
      </c>
      <c r="W756"/>
      <c r="X756"/>
      <c r="Y756"/>
      <c r="Z756">
        <v>8.1638812319999996</v>
      </c>
      <c r="AA756"/>
      <c r="AB756"/>
      <c r="AC756">
        <v>95.847904451000005</v>
      </c>
      <c r="AD756">
        <v>73.360460983999999</v>
      </c>
      <c r="AE756"/>
      <c r="AF756">
        <v>50.547970349000003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52.961342578</v>
      </c>
      <c r="AM756"/>
      <c r="AN756">
        <v>73.780280378</v>
      </c>
      <c r="AO756"/>
      <c r="AP756"/>
      <c r="AQ756"/>
      <c r="AR756">
        <v>56.657621167999999</v>
      </c>
      <c r="AS756"/>
      <c r="AT756">
        <v>50.048248852999997</v>
      </c>
      <c r="AU756"/>
    </row>
    <row r="757" spans="1:47" x14ac:dyDescent="0.35">
      <c r="A757" s="84">
        <v>29921</v>
      </c>
      <c r="B757">
        <v>37.432542431000002</v>
      </c>
      <c r="C757">
        <v>52.176392747000001</v>
      </c>
      <c r="D757">
        <v>57.718531224000003</v>
      </c>
      <c r="E757">
        <v>54.556457903999998</v>
      </c>
      <c r="F757"/>
      <c r="G757"/>
      <c r="H757"/>
      <c r="I757">
        <v>37.429423313000001</v>
      </c>
      <c r="J757"/>
      <c r="K757">
        <v>58.456255163000002</v>
      </c>
      <c r="L757">
        <v>60.032626266999998</v>
      </c>
      <c r="M757">
        <v>65.206531646000002</v>
      </c>
      <c r="N757">
        <v>82.047054661000004</v>
      </c>
      <c r="O757"/>
      <c r="P757"/>
      <c r="Q757">
        <v>52.587729600999999</v>
      </c>
      <c r="R757">
        <v>81.425200425</v>
      </c>
      <c r="S757">
        <v>59.861257584999997</v>
      </c>
      <c r="T757">
        <v>65.581888927999998</v>
      </c>
      <c r="U757"/>
      <c r="V757">
        <v>117.94468084099999</v>
      </c>
      <c r="W757"/>
      <c r="X757"/>
      <c r="Y757"/>
      <c r="Z757">
        <v>8.0064510149999997</v>
      </c>
      <c r="AA757"/>
      <c r="AB757"/>
      <c r="AC757">
        <v>92.424765006000001</v>
      </c>
      <c r="AD757">
        <v>73.108074076999998</v>
      </c>
      <c r="AE757"/>
      <c r="AF757">
        <v>46.229274541000002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52.601196217000002</v>
      </c>
      <c r="AM757"/>
      <c r="AN757">
        <v>69.168583741999996</v>
      </c>
      <c r="AO757"/>
      <c r="AP757"/>
      <c r="AQ757"/>
      <c r="AR757">
        <v>56.542696986999999</v>
      </c>
      <c r="AS757"/>
      <c r="AT757">
        <v>49.516164564</v>
      </c>
      <c r="AU757"/>
    </row>
    <row r="758" spans="1:47" x14ac:dyDescent="0.35">
      <c r="A758" s="84">
        <v>29952</v>
      </c>
      <c r="B758">
        <v>38.684551900999999</v>
      </c>
      <c r="C758">
        <v>52.498288713999997</v>
      </c>
      <c r="D758">
        <v>59.416692177000002</v>
      </c>
      <c r="E758">
        <v>53.776878543999999</v>
      </c>
      <c r="F758"/>
      <c r="G758"/>
      <c r="H758"/>
      <c r="I758">
        <v>38.681328456999999</v>
      </c>
      <c r="J758"/>
      <c r="K758">
        <v>58.703166484</v>
      </c>
      <c r="L758">
        <v>62.533985694999998</v>
      </c>
      <c r="M758">
        <v>65.805509475999997</v>
      </c>
      <c r="N758">
        <v>80.561330611000002</v>
      </c>
      <c r="O758"/>
      <c r="P758"/>
      <c r="Q758">
        <v>53.449823529</v>
      </c>
      <c r="R758">
        <v>80.043734947999994</v>
      </c>
      <c r="S758">
        <v>59.428580599999997</v>
      </c>
      <c r="T758">
        <v>65.157410682999995</v>
      </c>
      <c r="U758"/>
      <c r="V758">
        <v>116.915585068</v>
      </c>
      <c r="W758"/>
      <c r="X758"/>
      <c r="Y758"/>
      <c r="Z758">
        <v>7.7140806130000001</v>
      </c>
      <c r="AA758"/>
      <c r="AB758"/>
      <c r="AC758">
        <v>96.674179488999997</v>
      </c>
      <c r="AD758">
        <v>72.687429232</v>
      </c>
      <c r="AE758"/>
      <c r="AF758">
        <v>48.794902149999999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52.336203802</v>
      </c>
      <c r="AM758"/>
      <c r="AN758">
        <v>76.902947057999995</v>
      </c>
      <c r="AO758"/>
      <c r="AP758"/>
      <c r="AQ758"/>
      <c r="AR758">
        <v>55.565841448999997</v>
      </c>
      <c r="AS758"/>
      <c r="AT758">
        <v>48.499790361999999</v>
      </c>
      <c r="AU758"/>
    </row>
    <row r="759" spans="1:47" x14ac:dyDescent="0.35">
      <c r="A759" s="84">
        <v>29983</v>
      </c>
      <c r="B759">
        <v>37.882377599999998</v>
      </c>
      <c r="C759">
        <v>51.202191259999999</v>
      </c>
      <c r="D759">
        <v>60.000467565000001</v>
      </c>
      <c r="E759">
        <v>53.849714470000002</v>
      </c>
      <c r="F759"/>
      <c r="G759"/>
      <c r="H759"/>
      <c r="I759">
        <v>37.879220998999998</v>
      </c>
      <c r="J759"/>
      <c r="K759">
        <v>58.271071673000002</v>
      </c>
      <c r="L759">
        <v>63.784665408999999</v>
      </c>
      <c r="M759">
        <v>65.124479889</v>
      </c>
      <c r="N759">
        <v>80.733470863999997</v>
      </c>
      <c r="O759"/>
      <c r="P759"/>
      <c r="Q759">
        <v>52.993420860999997</v>
      </c>
      <c r="R759">
        <v>79.393633554000004</v>
      </c>
      <c r="S759">
        <v>59.656588298999999</v>
      </c>
      <c r="T759">
        <v>64.945171560000006</v>
      </c>
      <c r="U759"/>
      <c r="V759">
        <v>117.71354423</v>
      </c>
      <c r="W759"/>
      <c r="X759"/>
      <c r="Y759"/>
      <c r="Z759">
        <v>7.8940008610000003</v>
      </c>
      <c r="AA759"/>
      <c r="AB759"/>
      <c r="AC759">
        <v>94.195354374000004</v>
      </c>
      <c r="AD759">
        <v>72.182655417999996</v>
      </c>
      <c r="AE759"/>
      <c r="AF759">
        <v>53.286614921999998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52.464991202</v>
      </c>
      <c r="AM759"/>
      <c r="AN759">
        <v>74.409540250000006</v>
      </c>
      <c r="AO759"/>
      <c r="AP759"/>
      <c r="AQ759"/>
      <c r="AR759">
        <v>55.910613992000002</v>
      </c>
      <c r="AS759"/>
      <c r="AT759">
        <v>49.490185048000001</v>
      </c>
      <c r="AU759"/>
    </row>
    <row r="760" spans="1:47" x14ac:dyDescent="0.35">
      <c r="A760" s="84">
        <v>30011</v>
      </c>
      <c r="B760">
        <v>37.353443575999997</v>
      </c>
      <c r="C760">
        <v>49.758407022999997</v>
      </c>
      <c r="D760">
        <v>62.701063253000001</v>
      </c>
      <c r="E760">
        <v>53.196540683999999</v>
      </c>
      <c r="F760"/>
      <c r="G760"/>
      <c r="H760"/>
      <c r="I760">
        <v>37.350331048999998</v>
      </c>
      <c r="J760"/>
      <c r="K760">
        <v>58.826622143999998</v>
      </c>
      <c r="L760">
        <v>63.784665408999999</v>
      </c>
      <c r="M760">
        <v>65.017812604</v>
      </c>
      <c r="N760">
        <v>84.194964873999993</v>
      </c>
      <c r="O760"/>
      <c r="P760"/>
      <c r="Q760">
        <v>52.993420860999997</v>
      </c>
      <c r="R760">
        <v>80.450048323999994</v>
      </c>
      <c r="S760">
        <v>59.609123369999999</v>
      </c>
      <c r="T760">
        <v>65.157410682999995</v>
      </c>
      <c r="U760"/>
      <c r="V760">
        <v>116.261915715</v>
      </c>
      <c r="W760"/>
      <c r="X760"/>
      <c r="Y760"/>
      <c r="Z760">
        <v>7.9614709540000002</v>
      </c>
      <c r="AA760"/>
      <c r="AB760"/>
      <c r="AC760">
        <v>92.542804297999993</v>
      </c>
      <c r="AD760">
        <v>72.939816139000001</v>
      </c>
      <c r="AE760"/>
      <c r="AF760">
        <v>50.072455275000003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52.478660763999997</v>
      </c>
      <c r="AM760"/>
      <c r="AN760">
        <v>79.503784017000001</v>
      </c>
      <c r="AO760"/>
      <c r="AP760"/>
      <c r="AQ760"/>
      <c r="AR760">
        <v>55.853151902</v>
      </c>
      <c r="AS760"/>
      <c r="AT760">
        <v>49.151955545</v>
      </c>
      <c r="AU760"/>
    </row>
    <row r="761" spans="1:47" x14ac:dyDescent="0.35">
      <c r="A761" s="84">
        <v>30042</v>
      </c>
      <c r="B761">
        <v>37.171671977000003</v>
      </c>
      <c r="C761">
        <v>52.054147039999997</v>
      </c>
      <c r="D761">
        <v>63.247857666999998</v>
      </c>
      <c r="E761">
        <v>51.715856801000001</v>
      </c>
      <c r="F761"/>
      <c r="G761"/>
      <c r="H761"/>
      <c r="I761">
        <v>37.168574595000003</v>
      </c>
      <c r="J761"/>
      <c r="K761">
        <v>58.703166484</v>
      </c>
      <c r="L761">
        <v>65.660684978999996</v>
      </c>
      <c r="M761">
        <v>65.674226664000003</v>
      </c>
      <c r="N761">
        <v>81.328107938000002</v>
      </c>
      <c r="O761"/>
      <c r="P761"/>
      <c r="Q761">
        <v>52.232749748000003</v>
      </c>
      <c r="R761">
        <v>80.368785654999996</v>
      </c>
      <c r="S761">
        <v>59.346644490999999</v>
      </c>
      <c r="T761">
        <v>65.794128051000001</v>
      </c>
      <c r="U761"/>
      <c r="V761">
        <v>115.332203179</v>
      </c>
      <c r="W761"/>
      <c r="X761"/>
      <c r="Y761"/>
      <c r="Z761">
        <v>7.9389809229999999</v>
      </c>
      <c r="AA761"/>
      <c r="AB761"/>
      <c r="AC761">
        <v>95.729865160000003</v>
      </c>
      <c r="AD761">
        <v>71.930268510999994</v>
      </c>
      <c r="AE761"/>
      <c r="AF761">
        <v>47.830105152999998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52.249678606000003</v>
      </c>
      <c r="AM761"/>
      <c r="AN761">
        <v>76.688376223000006</v>
      </c>
      <c r="AO761"/>
      <c r="AP761"/>
      <c r="AQ761"/>
      <c r="AR761">
        <v>55.738227721000001</v>
      </c>
      <c r="AS761"/>
      <c r="AT761">
        <v>48.701280351000001</v>
      </c>
      <c r="AU761"/>
    </row>
    <row r="762" spans="1:47" x14ac:dyDescent="0.35">
      <c r="A762" s="84">
        <v>30072</v>
      </c>
      <c r="B762">
        <v>37.716589876999997</v>
      </c>
      <c r="C762">
        <v>52.062030073000003</v>
      </c>
      <c r="D762">
        <v>63.801110512999998</v>
      </c>
      <c r="E762">
        <v>52.119508801999999</v>
      </c>
      <c r="F762"/>
      <c r="G762"/>
      <c r="H762"/>
      <c r="I762">
        <v>37.713447090000003</v>
      </c>
      <c r="J762"/>
      <c r="K762">
        <v>58.703166484</v>
      </c>
      <c r="L762">
        <v>63.159325551999999</v>
      </c>
      <c r="M762">
        <v>64.935760846999997</v>
      </c>
      <c r="N762">
        <v>81.730929383000003</v>
      </c>
      <c r="O762"/>
      <c r="P762"/>
      <c r="Q762">
        <v>52.232749748000003</v>
      </c>
      <c r="R762">
        <v>80.124997626999999</v>
      </c>
      <c r="S762">
        <v>58.931445541000002</v>
      </c>
      <c r="T762">
        <v>66.324725857999994</v>
      </c>
      <c r="U762"/>
      <c r="V762">
        <v>117.829336372</v>
      </c>
      <c r="W762"/>
      <c r="X762"/>
      <c r="Y762"/>
      <c r="Z762">
        <v>7.9614709540000002</v>
      </c>
      <c r="AA762"/>
      <c r="AB762"/>
      <c r="AC762">
        <v>91.952607842000006</v>
      </c>
      <c r="AD762">
        <v>71.257236758000005</v>
      </c>
      <c r="AE762"/>
      <c r="AF762">
        <v>49.575956994000002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51.920037868999998</v>
      </c>
      <c r="AM762"/>
      <c r="AN762">
        <v>72.012304614000001</v>
      </c>
      <c r="AO762"/>
      <c r="AP762"/>
      <c r="AQ762"/>
      <c r="AR762">
        <v>55.910613992000002</v>
      </c>
      <c r="AS762"/>
      <c r="AT762">
        <v>48.369991939999998</v>
      </c>
      <c r="AU762"/>
    </row>
    <row r="763" spans="1:47" x14ac:dyDescent="0.35">
      <c r="A763" s="84">
        <v>30103</v>
      </c>
      <c r="B763">
        <v>37.180545287999998</v>
      </c>
      <c r="C763">
        <v>50.784664055999997</v>
      </c>
      <c r="D763">
        <v>63.413250001999998</v>
      </c>
      <c r="E763">
        <v>51.216813233000003</v>
      </c>
      <c r="F763"/>
      <c r="G763"/>
      <c r="H763"/>
      <c r="I763">
        <v>37.177447166999997</v>
      </c>
      <c r="J763"/>
      <c r="K763">
        <v>57.283426390000002</v>
      </c>
      <c r="L763">
        <v>66.286024835999996</v>
      </c>
      <c r="M763">
        <v>63.737805188000003</v>
      </c>
      <c r="N763">
        <v>79.862258754999999</v>
      </c>
      <c r="O763"/>
      <c r="P763"/>
      <c r="Q763">
        <v>53.246977897999997</v>
      </c>
      <c r="R763">
        <v>80.287522976000005</v>
      </c>
      <c r="S763">
        <v>58.662169300000002</v>
      </c>
      <c r="T763">
        <v>66.643084541999997</v>
      </c>
      <c r="U763"/>
      <c r="V763">
        <v>113.496128946</v>
      </c>
      <c r="W763"/>
      <c r="X763"/>
      <c r="Y763"/>
      <c r="Z763">
        <v>7.8715108300000001</v>
      </c>
      <c r="AA763"/>
      <c r="AB763"/>
      <c r="AC763">
        <v>89.119664853000003</v>
      </c>
      <c r="AD763">
        <v>72.182655417999996</v>
      </c>
      <c r="AE763"/>
      <c r="AF763">
        <v>49.980778934999996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51.663398295</v>
      </c>
      <c r="AM763"/>
      <c r="AN763">
        <v>78.550337343999999</v>
      </c>
      <c r="AO763"/>
      <c r="AP763"/>
      <c r="AQ763"/>
      <c r="AR763">
        <v>56.197924444000002</v>
      </c>
      <c r="AS763"/>
      <c r="AT763">
        <v>48.251100948000001</v>
      </c>
      <c r="AU763"/>
    </row>
    <row r="764" spans="1:47" x14ac:dyDescent="0.35">
      <c r="A764" s="84">
        <v>30133</v>
      </c>
      <c r="B764">
        <v>37.387840992000001</v>
      </c>
      <c r="C764">
        <v>51.514282766000001</v>
      </c>
      <c r="D764">
        <v>63.960151637000003</v>
      </c>
      <c r="E764">
        <v>50.193820907999999</v>
      </c>
      <c r="F764"/>
      <c r="G764"/>
      <c r="H764"/>
      <c r="I764">
        <v>37.384725598000003</v>
      </c>
      <c r="J764"/>
      <c r="K764">
        <v>55.369863655000003</v>
      </c>
      <c r="L764">
        <v>63.159325551999999</v>
      </c>
      <c r="M764">
        <v>64.107038097</v>
      </c>
      <c r="N764">
        <v>81.591452441000001</v>
      </c>
      <c r="O764"/>
      <c r="P764"/>
      <c r="Q764">
        <v>51.725635672999999</v>
      </c>
      <c r="R764">
        <v>77.930905397000004</v>
      </c>
      <c r="S764">
        <v>58.301213836999999</v>
      </c>
      <c r="T764">
        <v>66.536964980999997</v>
      </c>
      <c r="U764"/>
      <c r="V764">
        <v>113.767586685</v>
      </c>
      <c r="W764"/>
      <c r="X764"/>
      <c r="Y764"/>
      <c r="Z764">
        <v>8.0739211080000004</v>
      </c>
      <c r="AA764"/>
      <c r="AB764"/>
      <c r="AC764">
        <v>92.424765006000001</v>
      </c>
      <c r="AD764">
        <v>72.01439748</v>
      </c>
      <c r="AE764"/>
      <c r="AF764">
        <v>48.586029101000001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51.413837278999999</v>
      </c>
      <c r="AM764"/>
      <c r="AN764">
        <v>78.705881516000005</v>
      </c>
      <c r="AO764"/>
      <c r="AP764"/>
      <c r="AQ764"/>
      <c r="AR764">
        <v>56.715083258</v>
      </c>
      <c r="AS764"/>
      <c r="AT764">
        <v>48.078267754999999</v>
      </c>
      <c r="AU764"/>
    </row>
    <row r="765" spans="1:47" x14ac:dyDescent="0.35">
      <c r="A765" s="84">
        <v>30164</v>
      </c>
      <c r="B765">
        <v>36.639042172000003</v>
      </c>
      <c r="C765">
        <v>50.092681968999997</v>
      </c>
      <c r="D765">
        <v>63.949428693999998</v>
      </c>
      <c r="E765">
        <v>51.141157851999999</v>
      </c>
      <c r="F765"/>
      <c r="G765"/>
      <c r="H765"/>
      <c r="I765">
        <v>36.635989172999999</v>
      </c>
      <c r="J765"/>
      <c r="K765">
        <v>56.542692428000002</v>
      </c>
      <c r="L765">
        <v>63.159325551999999</v>
      </c>
      <c r="M765">
        <v>63.426008510000003</v>
      </c>
      <c r="N765">
        <v>76.774260083000001</v>
      </c>
      <c r="O765"/>
      <c r="P765"/>
      <c r="Q765">
        <v>52.689152415999999</v>
      </c>
      <c r="R765">
        <v>77.930905397000004</v>
      </c>
      <c r="S765">
        <v>58.179785920999997</v>
      </c>
      <c r="T765">
        <v>66.324725857999994</v>
      </c>
      <c r="U765"/>
      <c r="V765">
        <v>111.695014535</v>
      </c>
      <c r="W765"/>
      <c r="X765"/>
      <c r="Y765"/>
      <c r="Z765">
        <v>7.8940008610000003</v>
      </c>
      <c r="AA765"/>
      <c r="AB765"/>
      <c r="AC765">
        <v>90.654175637999998</v>
      </c>
      <c r="AD765">
        <v>72.098526449000005</v>
      </c>
      <c r="AE765"/>
      <c r="AF765">
        <v>49.458624841999999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51.147587463999997</v>
      </c>
      <c r="AM765"/>
      <c r="AN765">
        <v>75.450846573999996</v>
      </c>
      <c r="AO765"/>
      <c r="AP765"/>
      <c r="AQ765"/>
      <c r="AR765">
        <v>55.450917269000001</v>
      </c>
      <c r="AS765"/>
      <c r="AT765">
        <v>47.652481332999997</v>
      </c>
      <c r="AU765"/>
    </row>
    <row r="766" spans="1:47" x14ac:dyDescent="0.35">
      <c r="A766" s="84">
        <v>30195</v>
      </c>
      <c r="B766">
        <v>36.614726902000001</v>
      </c>
      <c r="C766">
        <v>51.427639425999999</v>
      </c>
      <c r="D766">
        <v>63.204206720999998</v>
      </c>
      <c r="E766">
        <v>50.536384714</v>
      </c>
      <c r="F766"/>
      <c r="G766"/>
      <c r="H766"/>
      <c r="I766">
        <v>36.611675929</v>
      </c>
      <c r="J766"/>
      <c r="K766">
        <v>56.295781107000003</v>
      </c>
      <c r="L766">
        <v>63.159325551999999</v>
      </c>
      <c r="M766">
        <v>63.934729406000002</v>
      </c>
      <c r="N766">
        <v>83.913780506999998</v>
      </c>
      <c r="O766"/>
      <c r="P766"/>
      <c r="Q766">
        <v>52.790575230999998</v>
      </c>
      <c r="R766">
        <v>78.499744121999996</v>
      </c>
      <c r="S766">
        <v>58.114374597999998</v>
      </c>
      <c r="T766">
        <v>65.900247612000001</v>
      </c>
      <c r="U766"/>
      <c r="V766">
        <v>120.17441597600001</v>
      </c>
      <c r="W766"/>
      <c r="X766"/>
      <c r="Y766"/>
      <c r="Z766">
        <v>7.9614709540000002</v>
      </c>
      <c r="AA766"/>
      <c r="AB766"/>
      <c r="AC766">
        <v>91.008293511999995</v>
      </c>
      <c r="AD766">
        <v>72.435042324999998</v>
      </c>
      <c r="AE766"/>
      <c r="AF766">
        <v>49.894860936000001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51.287695092</v>
      </c>
      <c r="AM766"/>
      <c r="AN766">
        <v>76.988718223000006</v>
      </c>
      <c r="AO766"/>
      <c r="AP766"/>
      <c r="AQ766"/>
      <c r="AR766">
        <v>55.910613992000002</v>
      </c>
      <c r="AS766"/>
      <c r="AT766">
        <v>47.526946723999998</v>
      </c>
      <c r="AU766"/>
    </row>
    <row r="767" spans="1:47" x14ac:dyDescent="0.35">
      <c r="A767" s="84">
        <v>30225</v>
      </c>
      <c r="B767">
        <v>36.625791417000002</v>
      </c>
      <c r="C767">
        <v>51.799119642000001</v>
      </c>
      <c r="D767">
        <v>61.200009475000002</v>
      </c>
      <c r="E767">
        <v>49.589517678999997</v>
      </c>
      <c r="F767"/>
      <c r="G767"/>
      <c r="H767"/>
      <c r="I767">
        <v>36.622739522000003</v>
      </c>
      <c r="J767"/>
      <c r="K767">
        <v>55.678502805999997</v>
      </c>
      <c r="L767">
        <v>63.784665408999999</v>
      </c>
      <c r="M767">
        <v>63.319341225000002</v>
      </c>
      <c r="N767">
        <v>80.659633314000004</v>
      </c>
      <c r="O767"/>
      <c r="P767"/>
      <c r="Q767">
        <v>51.97919271</v>
      </c>
      <c r="R767">
        <v>79.068582847000002</v>
      </c>
      <c r="S767">
        <v>57.398711466999998</v>
      </c>
      <c r="T767">
        <v>65.475769366999998</v>
      </c>
      <c r="U767"/>
      <c r="V767">
        <v>115.558765089</v>
      </c>
      <c r="W767"/>
      <c r="X767"/>
      <c r="Y767"/>
      <c r="Z767">
        <v>8.2313513250000003</v>
      </c>
      <c r="AA767"/>
      <c r="AB767"/>
      <c r="AC767">
        <v>90.063979181999997</v>
      </c>
      <c r="AD767">
        <v>70.331818099000003</v>
      </c>
      <c r="AE767"/>
      <c r="AF767">
        <v>49.401872324000003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50.615461193999998</v>
      </c>
      <c r="AM767"/>
      <c r="AN767">
        <v>78.354103295000002</v>
      </c>
      <c r="AO767"/>
      <c r="AP767"/>
      <c r="AQ767"/>
      <c r="AR767">
        <v>55.680765630000003</v>
      </c>
      <c r="AS767"/>
      <c r="AT767">
        <v>47.074288359999997</v>
      </c>
      <c r="AU767"/>
    </row>
    <row r="768" spans="1:47" x14ac:dyDescent="0.35">
      <c r="A768" s="84">
        <v>30256</v>
      </c>
      <c r="B768">
        <v>36.404977064999997</v>
      </c>
      <c r="C768">
        <v>50.850319040000002</v>
      </c>
      <c r="D768">
        <v>59.769418242</v>
      </c>
      <c r="E768">
        <v>50.409979139000001</v>
      </c>
      <c r="F768"/>
      <c r="G768"/>
      <c r="H768"/>
      <c r="I768">
        <v>36.401943568999997</v>
      </c>
      <c r="J768"/>
      <c r="K768">
        <v>54.999496674</v>
      </c>
      <c r="L768">
        <v>65.035345121999995</v>
      </c>
      <c r="M768">
        <v>62.720363396000003</v>
      </c>
      <c r="N768">
        <v>82.212803199000007</v>
      </c>
      <c r="O768"/>
      <c r="P768"/>
      <c r="Q768">
        <v>52.384883971000001</v>
      </c>
      <c r="R768">
        <v>78.581006801000001</v>
      </c>
      <c r="S768">
        <v>57.419480503999999</v>
      </c>
      <c r="T768">
        <v>65.475769366999998</v>
      </c>
      <c r="U768"/>
      <c r="V768">
        <v>114.497493963</v>
      </c>
      <c r="W768"/>
      <c r="X768"/>
      <c r="Y768"/>
      <c r="Z768">
        <v>8.0739211080000004</v>
      </c>
      <c r="AA768"/>
      <c r="AB768"/>
      <c r="AC768">
        <v>88.529468397000002</v>
      </c>
      <c r="AD768">
        <v>72.098526449000005</v>
      </c>
      <c r="AE768"/>
      <c r="AF768">
        <v>47.709439162000002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50.681216573</v>
      </c>
      <c r="AM768"/>
      <c r="AN768">
        <v>78.110048860999996</v>
      </c>
      <c r="AO768"/>
      <c r="AP768"/>
      <c r="AQ768"/>
      <c r="AR768">
        <v>55.221068907000003</v>
      </c>
      <c r="AS768"/>
      <c r="AT768">
        <v>46.921782651000001</v>
      </c>
      <c r="AU768"/>
    </row>
    <row r="769" spans="1:47" x14ac:dyDescent="0.35">
      <c r="A769" s="84">
        <v>30286</v>
      </c>
      <c r="B769">
        <v>35.636728200999997</v>
      </c>
      <c r="C769">
        <v>49.953184383</v>
      </c>
      <c r="D769">
        <v>59.150163781000003</v>
      </c>
      <c r="E769">
        <v>50.052848148999999</v>
      </c>
      <c r="F769"/>
      <c r="G769"/>
      <c r="H769"/>
      <c r="I769">
        <v>35.633758721</v>
      </c>
      <c r="J769"/>
      <c r="K769">
        <v>55.246407994999998</v>
      </c>
      <c r="L769">
        <v>64.410005264999995</v>
      </c>
      <c r="M769">
        <v>62.293694256999999</v>
      </c>
      <c r="N769">
        <v>80.308650329000002</v>
      </c>
      <c r="O769"/>
      <c r="P769"/>
      <c r="Q769">
        <v>52.993420860999997</v>
      </c>
      <c r="R769">
        <v>78.906057497999996</v>
      </c>
      <c r="S769">
        <v>57.243468632000003</v>
      </c>
      <c r="T769">
        <v>65.900247612000001</v>
      </c>
      <c r="U769"/>
      <c r="V769">
        <v>111.92320628500001</v>
      </c>
      <c r="W769"/>
      <c r="X769"/>
      <c r="Y769"/>
      <c r="Z769">
        <v>7.7590606749999997</v>
      </c>
      <c r="AA769"/>
      <c r="AB769"/>
      <c r="AC769">
        <v>89.473782725999996</v>
      </c>
      <c r="AD769">
        <v>71.341365726999996</v>
      </c>
      <c r="AE769"/>
      <c r="AF769">
        <v>45.167613052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50.50442709</v>
      </c>
      <c r="AM769"/>
      <c r="AN769">
        <v>80.051274493999998</v>
      </c>
      <c r="AO769"/>
      <c r="AP769"/>
      <c r="AQ769"/>
      <c r="AR769">
        <v>56.312848625000001</v>
      </c>
      <c r="AS769"/>
      <c r="AT769">
        <v>46.585932950999997</v>
      </c>
      <c r="AU769"/>
    </row>
    <row r="770" spans="1:47" x14ac:dyDescent="0.35">
      <c r="A770" s="84">
        <v>30317</v>
      </c>
      <c r="B770">
        <v>36.095241891000001</v>
      </c>
      <c r="C770">
        <v>51.422216218000003</v>
      </c>
      <c r="D770">
        <v>58.060717328999999</v>
      </c>
      <c r="E770">
        <v>50.977159540999999</v>
      </c>
      <c r="F770"/>
      <c r="G770"/>
      <c r="H770"/>
      <c r="I770">
        <v>36.092234204999997</v>
      </c>
      <c r="J770"/>
      <c r="K770">
        <v>56.110597617000003</v>
      </c>
      <c r="L770">
        <v>65.035345121999995</v>
      </c>
      <c r="M770">
        <v>63.147032533999997</v>
      </c>
      <c r="N770">
        <v>83.818892199000004</v>
      </c>
      <c r="O770"/>
      <c r="P770"/>
      <c r="Q770">
        <v>52.435595378000002</v>
      </c>
      <c r="R770">
        <v>79.068582847000002</v>
      </c>
      <c r="S770">
        <v>58.004847417999997</v>
      </c>
      <c r="T770">
        <v>66.536964980999997</v>
      </c>
      <c r="U770"/>
      <c r="V770">
        <v>114.028983829</v>
      </c>
      <c r="W770"/>
      <c r="X770"/>
      <c r="Y770"/>
      <c r="Z770">
        <v>8.8835622220000001</v>
      </c>
      <c r="AA770"/>
      <c r="AB770"/>
      <c r="AC770">
        <v>89.709861309000004</v>
      </c>
      <c r="AD770">
        <v>71.930268510999994</v>
      </c>
      <c r="AE770"/>
      <c r="AF770">
        <v>47.505835400000002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51.122282308999999</v>
      </c>
      <c r="AM770"/>
      <c r="AN770">
        <v>79.310647828</v>
      </c>
      <c r="AO770"/>
      <c r="AP770"/>
      <c r="AQ770"/>
      <c r="AR770">
        <v>56.312848625000001</v>
      </c>
      <c r="AS770"/>
      <c r="AT770">
        <v>47.449603127000003</v>
      </c>
      <c r="AU770"/>
    </row>
    <row r="771" spans="1:47" x14ac:dyDescent="0.35">
      <c r="A771" s="84">
        <v>30348</v>
      </c>
      <c r="B771">
        <v>36.639175469000001</v>
      </c>
      <c r="C771">
        <v>51.549605966999998</v>
      </c>
      <c r="D771">
        <v>56.835605467999997</v>
      </c>
      <c r="E771">
        <v>51.021800915</v>
      </c>
      <c r="F771"/>
      <c r="G771"/>
      <c r="H771"/>
      <c r="I771">
        <v>36.636122458999999</v>
      </c>
      <c r="J771"/>
      <c r="K771">
        <v>55.616774976000002</v>
      </c>
      <c r="L771">
        <v>64.410005264999995</v>
      </c>
      <c r="M771">
        <v>63.417803333999998</v>
      </c>
      <c r="N771">
        <v>83.054862627000006</v>
      </c>
      <c r="O771"/>
      <c r="P771"/>
      <c r="Q771">
        <v>53.246977897999997</v>
      </c>
      <c r="R771">
        <v>78.743532149999993</v>
      </c>
      <c r="S771">
        <v>57.769281626999998</v>
      </c>
      <c r="T771">
        <v>67.173682349000003</v>
      </c>
      <c r="U771"/>
      <c r="V771">
        <v>114.968759965</v>
      </c>
      <c r="W771"/>
      <c r="X771"/>
      <c r="Y771"/>
      <c r="Z771">
        <v>8.4787416649999994</v>
      </c>
      <c r="AA771"/>
      <c r="AB771"/>
      <c r="AC771">
        <v>89.355743434999994</v>
      </c>
      <c r="AD771">
        <v>71.677881604000007</v>
      </c>
      <c r="AE771"/>
      <c r="AF771">
        <v>50.081981589000002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50.961403496999999</v>
      </c>
      <c r="AM771"/>
      <c r="AN771">
        <v>81.044598444000002</v>
      </c>
      <c r="AO771"/>
      <c r="AP771"/>
      <c r="AQ771"/>
      <c r="AR771">
        <v>56.657621167999999</v>
      </c>
      <c r="AS771"/>
      <c r="AT771">
        <v>47.166406569000003</v>
      </c>
      <c r="AU771"/>
    </row>
    <row r="772" spans="1:47" x14ac:dyDescent="0.35">
      <c r="A772" s="84">
        <v>30376</v>
      </c>
      <c r="B772">
        <v>36.199364365999998</v>
      </c>
      <c r="C772">
        <v>51.641311303000002</v>
      </c>
      <c r="D772">
        <v>58.942568944000001</v>
      </c>
      <c r="E772">
        <v>51.368123994000001</v>
      </c>
      <c r="F772"/>
      <c r="G772"/>
      <c r="H772"/>
      <c r="I772">
        <v>36.196348004000001</v>
      </c>
      <c r="J772"/>
      <c r="K772">
        <v>56.604420257999998</v>
      </c>
      <c r="L772">
        <v>63.159325551999999</v>
      </c>
      <c r="M772">
        <v>64.008575988000004</v>
      </c>
      <c r="N772">
        <v>84.774001591000001</v>
      </c>
      <c r="O772"/>
      <c r="P772"/>
      <c r="Q772">
        <v>53.196266491000003</v>
      </c>
      <c r="R772">
        <v>79.556158902000007</v>
      </c>
      <c r="S772">
        <v>58.303146509999998</v>
      </c>
      <c r="T772">
        <v>67.492041033000007</v>
      </c>
      <c r="U772"/>
      <c r="V772">
        <v>113.71023519000001</v>
      </c>
      <c r="W772"/>
      <c r="X772"/>
      <c r="Y772"/>
      <c r="Z772">
        <v>8.2538413560000006</v>
      </c>
      <c r="AA772"/>
      <c r="AB772"/>
      <c r="AC772">
        <v>88.883586270999999</v>
      </c>
      <c r="AD772">
        <v>72.687429232</v>
      </c>
      <c r="AE772"/>
      <c r="AF772">
        <v>48.384494113999999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51.31797675</v>
      </c>
      <c r="AM772"/>
      <c r="AN772">
        <v>81.079609642999998</v>
      </c>
      <c r="AO772"/>
      <c r="AP772"/>
      <c r="AQ772"/>
      <c r="AR772">
        <v>56.312848625000001</v>
      </c>
      <c r="AS772"/>
      <c r="AT772">
        <v>47.556297628000003</v>
      </c>
      <c r="AU772"/>
    </row>
    <row r="773" spans="1:47" x14ac:dyDescent="0.35">
      <c r="A773" s="84">
        <v>30407</v>
      </c>
      <c r="B773">
        <v>37.580052909000003</v>
      </c>
      <c r="C773">
        <v>51.647001981999999</v>
      </c>
      <c r="D773">
        <v>58.389231823000003</v>
      </c>
      <c r="E773">
        <v>52.208791550000001</v>
      </c>
      <c r="F773"/>
      <c r="G773"/>
      <c r="H773"/>
      <c r="I773">
        <v>37.576921499000001</v>
      </c>
      <c r="J773"/>
      <c r="K773">
        <v>57.159970729999998</v>
      </c>
      <c r="L773">
        <v>65.660684978999996</v>
      </c>
      <c r="M773">
        <v>63.778831066999999</v>
      </c>
      <c r="N773">
        <v>82.843356583000002</v>
      </c>
      <c r="O773"/>
      <c r="P773"/>
      <c r="Q773">
        <v>54.159783234000002</v>
      </c>
      <c r="R773">
        <v>79.068582847000002</v>
      </c>
      <c r="S773">
        <v>58.678775682999998</v>
      </c>
      <c r="T773">
        <v>67.598160594000007</v>
      </c>
      <c r="U773"/>
      <c r="V773">
        <v>117.917672426</v>
      </c>
      <c r="W773"/>
      <c r="X773"/>
      <c r="Y773"/>
      <c r="Z773">
        <v>8.0964111390000006</v>
      </c>
      <c r="AA773"/>
      <c r="AB773"/>
      <c r="AC773">
        <v>88.411429106</v>
      </c>
      <c r="AD773">
        <v>72.687429232</v>
      </c>
      <c r="AE773"/>
      <c r="AF773">
        <v>51.375818262999999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51.647064743000001</v>
      </c>
      <c r="AM773"/>
      <c r="AN773">
        <v>79.875262841999998</v>
      </c>
      <c r="AO773"/>
      <c r="AP773"/>
      <c r="AQ773"/>
      <c r="AR773">
        <v>57.806862975999998</v>
      </c>
      <c r="AS773"/>
      <c r="AT773">
        <v>48.147777834000003</v>
      </c>
      <c r="AU773"/>
    </row>
    <row r="774" spans="1:47" x14ac:dyDescent="0.35">
      <c r="A774" s="84">
        <v>30437</v>
      </c>
      <c r="B774">
        <v>37.427900266999998</v>
      </c>
      <c r="C774">
        <v>51.326434579999997</v>
      </c>
      <c r="D774">
        <v>60.048567706</v>
      </c>
      <c r="E774">
        <v>52.539137715999999</v>
      </c>
      <c r="F774"/>
      <c r="G774"/>
      <c r="H774"/>
      <c r="I774">
        <v>37.424781535000001</v>
      </c>
      <c r="J774"/>
      <c r="K774">
        <v>56.789603749000001</v>
      </c>
      <c r="L774">
        <v>66.286024835999996</v>
      </c>
      <c r="M774">
        <v>63.910113879000001</v>
      </c>
      <c r="N774">
        <v>83.477854665999999</v>
      </c>
      <c r="O774"/>
      <c r="P774"/>
      <c r="Q774">
        <v>54.819031531999997</v>
      </c>
      <c r="R774">
        <v>79.718684250999999</v>
      </c>
      <c r="S774">
        <v>58.817755791000003</v>
      </c>
      <c r="T774">
        <v>67.704280155999996</v>
      </c>
      <c r="U774"/>
      <c r="V774">
        <v>107.990005504</v>
      </c>
      <c r="W774"/>
      <c r="X774"/>
      <c r="Y774"/>
      <c r="Z774">
        <v>8.2088612940000001</v>
      </c>
      <c r="AA774"/>
      <c r="AB774"/>
      <c r="AC774">
        <v>87.112996902999996</v>
      </c>
      <c r="AD774">
        <v>73.023945108000007</v>
      </c>
      <c r="AE774"/>
      <c r="AF774">
        <v>51.705985535000003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51.718953546999998</v>
      </c>
      <c r="AM774"/>
      <c r="AN774">
        <v>79.188897918999999</v>
      </c>
      <c r="AO774"/>
      <c r="AP774"/>
      <c r="AQ774"/>
      <c r="AR774">
        <v>57.462090433999997</v>
      </c>
      <c r="AS774"/>
      <c r="AT774">
        <v>48.453483362</v>
      </c>
      <c r="AU774"/>
    </row>
    <row r="775" spans="1:47" x14ac:dyDescent="0.35">
      <c r="A775" s="84">
        <v>30468</v>
      </c>
      <c r="B775">
        <v>37.427900266999998</v>
      </c>
      <c r="C775">
        <v>51.947368636999997</v>
      </c>
      <c r="D775">
        <v>57.994313286000001</v>
      </c>
      <c r="E775">
        <v>54.154685538999999</v>
      </c>
      <c r="F775"/>
      <c r="G775"/>
      <c r="H775"/>
      <c r="I775">
        <v>37.424781535000001</v>
      </c>
      <c r="J775"/>
      <c r="K775">
        <v>58.703166484</v>
      </c>
      <c r="L775">
        <v>66.911364692999996</v>
      </c>
      <c r="M775">
        <v>64.394219247999999</v>
      </c>
      <c r="N775">
        <v>83.214510163</v>
      </c>
      <c r="O775"/>
      <c r="P775"/>
      <c r="Q775">
        <v>55.579702644000001</v>
      </c>
      <c r="R775">
        <v>79.718684250999999</v>
      </c>
      <c r="S775">
        <v>59.443942120999999</v>
      </c>
      <c r="T775">
        <v>67.916519277999996</v>
      </c>
      <c r="U775"/>
      <c r="V775">
        <v>115.623082334</v>
      </c>
      <c r="W775"/>
      <c r="X775"/>
      <c r="Y775"/>
      <c r="Z775">
        <v>8.4337616030000007</v>
      </c>
      <c r="AA775"/>
      <c r="AB775"/>
      <c r="AC775">
        <v>87.467114776000003</v>
      </c>
      <c r="AD775">
        <v>73.781105828999998</v>
      </c>
      <c r="AE775"/>
      <c r="AF775">
        <v>50.339380122999998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52.197895004000003</v>
      </c>
      <c r="AM775"/>
      <c r="AN775">
        <v>81.228304449000007</v>
      </c>
      <c r="AO775"/>
      <c r="AP775"/>
      <c r="AQ775"/>
      <c r="AR775">
        <v>57.806862975999998</v>
      </c>
      <c r="AS775"/>
      <c r="AT775">
        <v>48.742133635999998</v>
      </c>
      <c r="AU775"/>
    </row>
    <row r="776" spans="1:47" x14ac:dyDescent="0.35">
      <c r="A776" s="84">
        <v>30498</v>
      </c>
      <c r="B776">
        <v>39.117364739000003</v>
      </c>
      <c r="C776">
        <v>52.332463154999999</v>
      </c>
      <c r="D776">
        <v>57.848883428999997</v>
      </c>
      <c r="E776">
        <v>54.152805901999997</v>
      </c>
      <c r="F776"/>
      <c r="G776"/>
      <c r="H776"/>
      <c r="I776">
        <v>39.114105231000003</v>
      </c>
      <c r="J776"/>
      <c r="K776">
        <v>56.048869787000001</v>
      </c>
      <c r="L776">
        <v>65.660684978999996</v>
      </c>
      <c r="M776">
        <v>64.041396691000003</v>
      </c>
      <c r="N776">
        <v>82.010703281999994</v>
      </c>
      <c r="O776"/>
      <c r="P776"/>
      <c r="Q776">
        <v>53.094843676000004</v>
      </c>
      <c r="R776">
        <v>78.499744121999996</v>
      </c>
      <c r="S776">
        <v>59.508499077000003</v>
      </c>
      <c r="T776">
        <v>68.234877963000002</v>
      </c>
      <c r="U776"/>
      <c r="V776">
        <v>116.443228793</v>
      </c>
      <c r="W776"/>
      <c r="X776"/>
      <c r="Y776"/>
      <c r="Z776">
        <v>8.9735223459999993</v>
      </c>
      <c r="AA776"/>
      <c r="AB776"/>
      <c r="AC776">
        <v>89.827900600000007</v>
      </c>
      <c r="AD776">
        <v>73.528718921999996</v>
      </c>
      <c r="AE776"/>
      <c r="AF776">
        <v>51.878542783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52.274997876</v>
      </c>
      <c r="AM776"/>
      <c r="AN776">
        <v>78.874677078000005</v>
      </c>
      <c r="AO776"/>
      <c r="AP776"/>
      <c r="AQ776"/>
      <c r="AR776">
        <v>59.243415237000001</v>
      </c>
      <c r="AS776"/>
      <c r="AT776">
        <v>49.467477760999998</v>
      </c>
      <c r="AU776"/>
    </row>
    <row r="777" spans="1:47" x14ac:dyDescent="0.35">
      <c r="A777" s="84">
        <v>30529</v>
      </c>
      <c r="B777">
        <v>37.473241762000001</v>
      </c>
      <c r="C777">
        <v>53.221420692999999</v>
      </c>
      <c r="D777">
        <v>59.184037144000001</v>
      </c>
      <c r="E777">
        <v>55.524470852</v>
      </c>
      <c r="F777"/>
      <c r="G777"/>
      <c r="H777"/>
      <c r="I777">
        <v>37.470119252000003</v>
      </c>
      <c r="J777"/>
      <c r="K777">
        <v>56.604420257999998</v>
      </c>
      <c r="L777">
        <v>66.286024835999996</v>
      </c>
      <c r="M777">
        <v>64.377808896000005</v>
      </c>
      <c r="N777">
        <v>82.331193291999995</v>
      </c>
      <c r="O777"/>
      <c r="P777"/>
      <c r="Q777">
        <v>55.427568422</v>
      </c>
      <c r="R777">
        <v>78.499744121999996</v>
      </c>
      <c r="S777">
        <v>60.295303851</v>
      </c>
      <c r="T777">
        <v>68.553236647000006</v>
      </c>
      <c r="U777"/>
      <c r="V777">
        <v>118.855136288</v>
      </c>
      <c r="W777"/>
      <c r="X777"/>
      <c r="Y777"/>
      <c r="Z777">
        <v>8.6136818510000008</v>
      </c>
      <c r="AA777"/>
      <c r="AB777"/>
      <c r="AC777">
        <v>91.244372093999999</v>
      </c>
      <c r="AD777">
        <v>75.211298302000003</v>
      </c>
      <c r="AE777"/>
      <c r="AF777">
        <v>51.951651194999997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52.828987671</v>
      </c>
      <c r="AM777"/>
      <c r="AN777">
        <v>77.645840571999997</v>
      </c>
      <c r="AO777"/>
      <c r="AP777"/>
      <c r="AQ777"/>
      <c r="AR777">
        <v>57.864325067000003</v>
      </c>
      <c r="AS777"/>
      <c r="AT777">
        <v>50.059453759</v>
      </c>
      <c r="AU777"/>
    </row>
    <row r="778" spans="1:47" x14ac:dyDescent="0.35">
      <c r="A778" s="84">
        <v>30560</v>
      </c>
      <c r="B778">
        <v>37.798152870000003</v>
      </c>
      <c r="C778">
        <v>51.489231363999998</v>
      </c>
      <c r="D778">
        <v>58.930548373000001</v>
      </c>
      <c r="E778">
        <v>56.648963563000002</v>
      </c>
      <c r="F778"/>
      <c r="G778"/>
      <c r="H778"/>
      <c r="I778">
        <v>37.795003285999996</v>
      </c>
      <c r="J778"/>
      <c r="K778">
        <v>58.085888181999998</v>
      </c>
      <c r="L778">
        <v>68.162044406999996</v>
      </c>
      <c r="M778">
        <v>65.042428131999998</v>
      </c>
      <c r="N778">
        <v>83.777862315999997</v>
      </c>
      <c r="O778"/>
      <c r="P778"/>
      <c r="Q778">
        <v>55.478279829000002</v>
      </c>
      <c r="R778">
        <v>79.312370874999999</v>
      </c>
      <c r="S778">
        <v>61.027386051999997</v>
      </c>
      <c r="T778">
        <v>68.871595330999995</v>
      </c>
      <c r="U778"/>
      <c r="V778">
        <v>114.59393360599999</v>
      </c>
      <c r="W778"/>
      <c r="X778"/>
      <c r="Y778"/>
      <c r="Z778">
        <v>8.5237217269999999</v>
      </c>
      <c r="AA778"/>
      <c r="AB778"/>
      <c r="AC778">
        <v>89.355743434999994</v>
      </c>
      <c r="AD778">
        <v>76.220845929999996</v>
      </c>
      <c r="AE778"/>
      <c r="AF778">
        <v>53.202714751000002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53.404778794000002</v>
      </c>
      <c r="AM778"/>
      <c r="AN778">
        <v>80.456688467000006</v>
      </c>
      <c r="AO778"/>
      <c r="AP778"/>
      <c r="AQ778"/>
      <c r="AR778">
        <v>58.611332242000003</v>
      </c>
      <c r="AS778"/>
      <c r="AT778">
        <v>50.784996200999998</v>
      </c>
      <c r="AU778"/>
    </row>
    <row r="779" spans="1:47" x14ac:dyDescent="0.35">
      <c r="A779" s="84">
        <v>30590</v>
      </c>
      <c r="B779">
        <v>38.378874582999998</v>
      </c>
      <c r="C779">
        <v>52.710385160999998</v>
      </c>
      <c r="D779">
        <v>59.491230021</v>
      </c>
      <c r="E779">
        <v>56.144281083999999</v>
      </c>
      <c r="F779"/>
      <c r="G779"/>
      <c r="H779"/>
      <c r="I779">
        <v>38.375676609999999</v>
      </c>
      <c r="J779"/>
      <c r="K779">
        <v>57.900704691999998</v>
      </c>
      <c r="L779">
        <v>66.911364692999996</v>
      </c>
      <c r="M779">
        <v>64.853709089000006</v>
      </c>
      <c r="N779">
        <v>82.814426449999999</v>
      </c>
      <c r="O779"/>
      <c r="P779"/>
      <c r="Q779">
        <v>54.971165753999998</v>
      </c>
      <c r="R779">
        <v>78.581006801000001</v>
      </c>
      <c r="S779">
        <v>61.138329566000003</v>
      </c>
      <c r="T779">
        <v>69.083834452999994</v>
      </c>
      <c r="U779"/>
      <c r="V779">
        <v>114.65576498</v>
      </c>
      <c r="W779"/>
      <c r="X779"/>
      <c r="Y779"/>
      <c r="Z779">
        <v>8.703641975</v>
      </c>
      <c r="AA779"/>
      <c r="AB779"/>
      <c r="AC779">
        <v>89.827900600000007</v>
      </c>
      <c r="AD779">
        <v>75.884330054000003</v>
      </c>
      <c r="AE779"/>
      <c r="AF779">
        <v>54.228684045999998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53.527814814999999</v>
      </c>
      <c r="AM779"/>
      <c r="AN779">
        <v>80.169208114</v>
      </c>
      <c r="AO779"/>
      <c r="AP779"/>
      <c r="AQ779"/>
      <c r="AR779">
        <v>59.703111960999998</v>
      </c>
      <c r="AS779"/>
      <c r="AT779">
        <v>51.179547708999998</v>
      </c>
      <c r="AU779"/>
    </row>
    <row r="780" spans="1:47" x14ac:dyDescent="0.35">
      <c r="A780" s="84">
        <v>30621</v>
      </c>
      <c r="B780">
        <v>37.994774872999997</v>
      </c>
      <c r="C780">
        <v>53.996764583000001</v>
      </c>
      <c r="D780">
        <v>59.831310545000001</v>
      </c>
      <c r="E780">
        <v>56.901304801999999</v>
      </c>
      <c r="F780"/>
      <c r="G780"/>
      <c r="H780"/>
      <c r="I780">
        <v>37.991608906000003</v>
      </c>
      <c r="J780"/>
      <c r="K780">
        <v>58.641438653000002</v>
      </c>
      <c r="L780">
        <v>67.536704549999996</v>
      </c>
      <c r="M780">
        <v>65.485507622</v>
      </c>
      <c r="N780">
        <v>83.120773686999996</v>
      </c>
      <c r="O780"/>
      <c r="P780"/>
      <c r="Q780">
        <v>55.883971090000003</v>
      </c>
      <c r="R780">
        <v>80.531311002999999</v>
      </c>
      <c r="S780">
        <v>61.708682070999998</v>
      </c>
      <c r="T780">
        <v>69.508312699000001</v>
      </c>
      <c r="U780"/>
      <c r="V780">
        <v>116.24211809400001</v>
      </c>
      <c r="W780"/>
      <c r="X780"/>
      <c r="Y780"/>
      <c r="Z780">
        <v>8.5687017890000003</v>
      </c>
      <c r="AA780"/>
      <c r="AB780"/>
      <c r="AC780">
        <v>91.480450676999993</v>
      </c>
      <c r="AD780">
        <v>76.641490775999998</v>
      </c>
      <c r="AE780"/>
      <c r="AF780">
        <v>55.682394838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53.981220690999997</v>
      </c>
      <c r="AM780"/>
      <c r="AN780">
        <v>78.838627701999997</v>
      </c>
      <c r="AO780"/>
      <c r="AP780"/>
      <c r="AQ780"/>
      <c r="AR780">
        <v>59.760574050999999</v>
      </c>
      <c r="AS780"/>
      <c r="AT780">
        <v>51.405728152999998</v>
      </c>
      <c r="AU780"/>
    </row>
    <row r="781" spans="1:47" x14ac:dyDescent="0.35">
      <c r="A781" s="84">
        <v>30651</v>
      </c>
      <c r="B781">
        <v>36.810326486999998</v>
      </c>
      <c r="C781">
        <v>52.293833321000001</v>
      </c>
      <c r="D781">
        <v>60.590448516999999</v>
      </c>
      <c r="E781">
        <v>58.626341469000003</v>
      </c>
      <c r="F781"/>
      <c r="G781"/>
      <c r="H781"/>
      <c r="I781">
        <v>36.807259215000002</v>
      </c>
      <c r="J781"/>
      <c r="K781">
        <v>59.814267426999997</v>
      </c>
      <c r="L781">
        <v>70.038063977999997</v>
      </c>
      <c r="M781">
        <v>66.207563086999997</v>
      </c>
      <c r="N781">
        <v>85.092133803999999</v>
      </c>
      <c r="O781"/>
      <c r="P781"/>
      <c r="Q781">
        <v>53.855514788999997</v>
      </c>
      <c r="R781">
        <v>80.937624380000003</v>
      </c>
      <c r="S781">
        <v>62.290804774000001</v>
      </c>
      <c r="T781">
        <v>69.932790944000004</v>
      </c>
      <c r="U781"/>
      <c r="V781">
        <v>116.991158924</v>
      </c>
      <c r="W781"/>
      <c r="X781"/>
      <c r="Y781"/>
      <c r="Z781">
        <v>9.2209126860000001</v>
      </c>
      <c r="AA781"/>
      <c r="AB781"/>
      <c r="AC781">
        <v>91.83456855</v>
      </c>
      <c r="AD781">
        <v>77.651038404000005</v>
      </c>
      <c r="AE781"/>
      <c r="AF781">
        <v>55.816665495000002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54.494698188999998</v>
      </c>
      <c r="AM781"/>
      <c r="AN781">
        <v>80.265504101999994</v>
      </c>
      <c r="AO781"/>
      <c r="AP781"/>
      <c r="AQ781"/>
      <c r="AR781">
        <v>59.473263598999999</v>
      </c>
      <c r="AS781"/>
      <c r="AT781">
        <v>51.656400736000002</v>
      </c>
      <c r="AU781"/>
    </row>
    <row r="782" spans="1:47" x14ac:dyDescent="0.35">
      <c r="A782" s="84">
        <v>30682</v>
      </c>
      <c r="B782">
        <v>38.724157349000002</v>
      </c>
      <c r="C782">
        <v>53.205924709999998</v>
      </c>
      <c r="D782">
        <v>59.378985896000003</v>
      </c>
      <c r="E782">
        <v>58.254173383999998</v>
      </c>
      <c r="F782"/>
      <c r="G782"/>
      <c r="H782"/>
      <c r="I782">
        <v>38.720930605</v>
      </c>
      <c r="J782"/>
      <c r="K782">
        <v>59.073533464999997</v>
      </c>
      <c r="L782">
        <v>70.663403834999997</v>
      </c>
      <c r="M782">
        <v>65.780893949000003</v>
      </c>
      <c r="N782">
        <v>85.011964687000003</v>
      </c>
      <c r="O782"/>
      <c r="P782"/>
      <c r="Q782">
        <v>55.833259681999998</v>
      </c>
      <c r="R782">
        <v>81.262675076999997</v>
      </c>
      <c r="S782">
        <v>62.850946077000003</v>
      </c>
      <c r="T782">
        <v>70.251149628999997</v>
      </c>
      <c r="U782"/>
      <c r="V782">
        <v>117.912779184</v>
      </c>
      <c r="W782"/>
      <c r="X782"/>
      <c r="Y782"/>
      <c r="Z782">
        <v>8.8160921289999994</v>
      </c>
      <c r="AA782"/>
      <c r="AB782"/>
      <c r="AC782">
        <v>92.306725714999999</v>
      </c>
      <c r="AD782">
        <v>78.239941186999999</v>
      </c>
      <c r="AE782"/>
      <c r="AF782">
        <v>55.074565859000003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55.008726852999999</v>
      </c>
      <c r="AM782"/>
      <c r="AN782">
        <v>80.582451512999995</v>
      </c>
      <c r="AO782"/>
      <c r="AP782"/>
      <c r="AQ782"/>
      <c r="AR782">
        <v>60.794891679000003</v>
      </c>
      <c r="AS782"/>
      <c r="AT782">
        <v>52.687648707000001</v>
      </c>
      <c r="AU782"/>
    </row>
    <row r="783" spans="1:47" x14ac:dyDescent="0.35">
      <c r="A783" s="84">
        <v>30713</v>
      </c>
      <c r="B783">
        <v>38.415165195999997</v>
      </c>
      <c r="C783">
        <v>52.988358949000002</v>
      </c>
      <c r="D783">
        <v>61.705211695000003</v>
      </c>
      <c r="E783">
        <v>58.057281430000003</v>
      </c>
      <c r="F783"/>
      <c r="G783"/>
      <c r="H783"/>
      <c r="I783">
        <v>38.411964199000003</v>
      </c>
      <c r="J783"/>
      <c r="K783">
        <v>59.629083936000001</v>
      </c>
      <c r="L783">
        <v>70.038063977999997</v>
      </c>
      <c r="M783">
        <v>65.592174907</v>
      </c>
      <c r="N783">
        <v>84.235858422000007</v>
      </c>
      <c r="O783"/>
      <c r="P783"/>
      <c r="Q783">
        <v>55.174011384000003</v>
      </c>
      <c r="R783">
        <v>81.018887049</v>
      </c>
      <c r="S783">
        <v>63.134572871000003</v>
      </c>
      <c r="T783">
        <v>70.251149628999997</v>
      </c>
      <c r="U783"/>
      <c r="V783">
        <v>112.30555494399999</v>
      </c>
      <c r="W783"/>
      <c r="X783"/>
      <c r="Y783"/>
      <c r="Z783">
        <v>8.9285422840000006</v>
      </c>
      <c r="AA783"/>
      <c r="AB783"/>
      <c r="AC783">
        <v>88.883586270999999</v>
      </c>
      <c r="AD783">
        <v>80.174907473999994</v>
      </c>
      <c r="AE783"/>
      <c r="AF783">
        <v>55.963849308999997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55.142169131999999</v>
      </c>
      <c r="AM783"/>
      <c r="AN783">
        <v>82.497023486000003</v>
      </c>
      <c r="AO783"/>
      <c r="AP783"/>
      <c r="AQ783"/>
      <c r="AR783">
        <v>60.622505408000002</v>
      </c>
      <c r="AS783"/>
      <c r="AT783">
        <v>52.927116384000001</v>
      </c>
      <c r="AU783"/>
    </row>
    <row r="784" spans="1:47" x14ac:dyDescent="0.35">
      <c r="A784" s="84">
        <v>30742</v>
      </c>
      <c r="B784">
        <v>38.436010250999999</v>
      </c>
      <c r="C784">
        <v>53.113422485999997</v>
      </c>
      <c r="D784">
        <v>58.878499048999998</v>
      </c>
      <c r="E784">
        <v>58.888550801000001</v>
      </c>
      <c r="F784"/>
      <c r="G784"/>
      <c r="H784"/>
      <c r="I784">
        <v>38.432807517000001</v>
      </c>
      <c r="J784"/>
      <c r="K784">
        <v>58.703166484</v>
      </c>
      <c r="L784">
        <v>71.914083548999997</v>
      </c>
      <c r="M784">
        <v>65.419866216000003</v>
      </c>
      <c r="N784">
        <v>82.813432004999996</v>
      </c>
      <c r="O784"/>
      <c r="P784"/>
      <c r="Q784">
        <v>55.681125459</v>
      </c>
      <c r="R784">
        <v>80.856361700999997</v>
      </c>
      <c r="S784">
        <v>63.090959749</v>
      </c>
      <c r="T784">
        <v>69.508312699000001</v>
      </c>
      <c r="U784"/>
      <c r="V784">
        <v>118.431438005</v>
      </c>
      <c r="W784"/>
      <c r="X784"/>
      <c r="Y784"/>
      <c r="Z784">
        <v>9.1309525619999992</v>
      </c>
      <c r="AA784"/>
      <c r="AB784"/>
      <c r="AC784">
        <v>90.536136346999996</v>
      </c>
      <c r="AD784">
        <v>79.501875721999994</v>
      </c>
      <c r="AE784"/>
      <c r="AF784">
        <v>55.936998557000003</v>
      </c>
      <c r="AG784"/>
      <c r="AH784">
        <v>54.800622593</v>
      </c>
      <c r="AI784">
        <v>68.310286586999993</v>
      </c>
      <c r="AJ784">
        <v>62.787578222</v>
      </c>
      <c r="AK784"/>
      <c r="AL784">
        <v>55.150671524000003</v>
      </c>
      <c r="AM784"/>
      <c r="AN784">
        <v>78.851698803000005</v>
      </c>
      <c r="AO784"/>
      <c r="AP784"/>
      <c r="AQ784"/>
      <c r="AR784">
        <v>60.335194954999999</v>
      </c>
      <c r="AS784"/>
      <c r="AT784">
        <v>53.180069613000001</v>
      </c>
      <c r="AU784"/>
    </row>
    <row r="785" spans="1:47" x14ac:dyDescent="0.35">
      <c r="A785" s="84">
        <v>30773</v>
      </c>
      <c r="B785">
        <v>38.612332426000002</v>
      </c>
      <c r="C785">
        <v>52.777779449000001</v>
      </c>
      <c r="D785">
        <v>61.340754474000001</v>
      </c>
      <c r="E785">
        <v>60.653059839999997</v>
      </c>
      <c r="F785"/>
      <c r="G785"/>
      <c r="H785"/>
      <c r="I785">
        <v>38.609115000000003</v>
      </c>
      <c r="J785"/>
      <c r="K785">
        <v>58.271071673000002</v>
      </c>
      <c r="L785">
        <v>70.038063977999997</v>
      </c>
      <c r="M785">
        <v>65.354224810000005</v>
      </c>
      <c r="N785">
        <v>83.670209623000005</v>
      </c>
      <c r="O785"/>
      <c r="P785"/>
      <c r="Q785">
        <v>56.086816720000002</v>
      </c>
      <c r="R785">
        <v>79.556158902000007</v>
      </c>
      <c r="S785">
        <v>63.035585734999998</v>
      </c>
      <c r="T785">
        <v>68.553236647000006</v>
      </c>
      <c r="U785"/>
      <c r="V785">
        <v>116.178065117</v>
      </c>
      <c r="W785"/>
      <c r="X785"/>
      <c r="Y785"/>
      <c r="Z785">
        <v>9.2883827790000009</v>
      </c>
      <c r="AA785"/>
      <c r="AB785"/>
      <c r="AC785">
        <v>89.473782725999996</v>
      </c>
      <c r="AD785">
        <v>79.249488815000007</v>
      </c>
      <c r="AE785"/>
      <c r="AF785">
        <v>56.620091127000002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55.161330575000001</v>
      </c>
      <c r="AM785"/>
      <c r="AN785">
        <v>78.843807995000006</v>
      </c>
      <c r="AO785"/>
      <c r="AP785"/>
      <c r="AQ785"/>
      <c r="AR785">
        <v>60.967277950000003</v>
      </c>
      <c r="AS785"/>
      <c r="AT785">
        <v>53.495096036</v>
      </c>
      <c r="AU785"/>
    </row>
    <row r="786" spans="1:47" x14ac:dyDescent="0.35">
      <c r="A786" s="84">
        <v>30803</v>
      </c>
      <c r="B786">
        <v>38.936573316999997</v>
      </c>
      <c r="C786">
        <v>53.820563622999998</v>
      </c>
      <c r="D786">
        <v>63.271085823</v>
      </c>
      <c r="E786">
        <v>61.398335828999997</v>
      </c>
      <c r="F786"/>
      <c r="G786"/>
      <c r="H786"/>
      <c r="I786">
        <v>38.933328873000001</v>
      </c>
      <c r="J786"/>
      <c r="K786">
        <v>58.703166484</v>
      </c>
      <c r="L786">
        <v>73.790103119999998</v>
      </c>
      <c r="M786">
        <v>66.379871777999995</v>
      </c>
      <c r="N786">
        <v>83.384780818999999</v>
      </c>
      <c r="O786"/>
      <c r="P786"/>
      <c r="Q786">
        <v>56.492507979999999</v>
      </c>
      <c r="R786">
        <v>81.668988452999997</v>
      </c>
      <c r="S786">
        <v>63.730397332000003</v>
      </c>
      <c r="T786">
        <v>67.704280155999996</v>
      </c>
      <c r="U786"/>
      <c r="V786">
        <v>117.329923306</v>
      </c>
      <c r="W786"/>
      <c r="X786"/>
      <c r="Y786"/>
      <c r="Z786">
        <v>9.3108728099999993</v>
      </c>
      <c r="AA786"/>
      <c r="AB786"/>
      <c r="AC786">
        <v>93.251040044999996</v>
      </c>
      <c r="AD786">
        <v>80.679681287999998</v>
      </c>
      <c r="AE786"/>
      <c r="AF786">
        <v>57.035995237999998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55.706515860000003</v>
      </c>
      <c r="AM786"/>
      <c r="AN786">
        <v>81.394919975999997</v>
      </c>
      <c r="AO786"/>
      <c r="AP786"/>
      <c r="AQ786"/>
      <c r="AR786">
        <v>62.748602753999997</v>
      </c>
      <c r="AS786"/>
      <c r="AT786">
        <v>53.783151357999998</v>
      </c>
      <c r="AU786"/>
    </row>
    <row r="787" spans="1:47" x14ac:dyDescent="0.35">
      <c r="A787" s="84">
        <v>30834</v>
      </c>
      <c r="B787">
        <v>38.937796284999997</v>
      </c>
      <c r="C787">
        <v>53.508549389999999</v>
      </c>
      <c r="D787">
        <v>64.291292987999995</v>
      </c>
      <c r="E787">
        <v>61.408203921999998</v>
      </c>
      <c r="F787"/>
      <c r="G787"/>
      <c r="H787"/>
      <c r="I787">
        <v>38.934551739</v>
      </c>
      <c r="J787"/>
      <c r="K787">
        <v>53.147661769000003</v>
      </c>
      <c r="L787">
        <v>70.663403834999997</v>
      </c>
      <c r="M787">
        <v>63.040365250000001</v>
      </c>
      <c r="N787">
        <v>83.452581526000003</v>
      </c>
      <c r="O787"/>
      <c r="P787"/>
      <c r="Q787">
        <v>56.695353609999998</v>
      </c>
      <c r="R787">
        <v>79.718684250999999</v>
      </c>
      <c r="S787">
        <v>63.013827120000002</v>
      </c>
      <c r="T787">
        <v>67.173682349000003</v>
      </c>
      <c r="U787"/>
      <c r="V787">
        <v>116.837671292</v>
      </c>
      <c r="W787"/>
      <c r="X787"/>
      <c r="Y787"/>
      <c r="Z787">
        <v>9.9630837069999991</v>
      </c>
      <c r="AA787"/>
      <c r="AB787"/>
      <c r="AC787">
        <v>93.723197209999995</v>
      </c>
      <c r="AD787">
        <v>81.184455103000005</v>
      </c>
      <c r="AE787"/>
      <c r="AF787">
        <v>59.119984571000003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55.274258486000001</v>
      </c>
      <c r="AM787"/>
      <c r="AN787">
        <v>80.834002071</v>
      </c>
      <c r="AO787"/>
      <c r="AP787"/>
      <c r="AQ787"/>
      <c r="AR787">
        <v>61.484436764000002</v>
      </c>
      <c r="AS787"/>
      <c r="AT787">
        <v>53.970759162</v>
      </c>
      <c r="AU787"/>
    </row>
    <row r="788" spans="1:47" x14ac:dyDescent="0.35">
      <c r="A788" s="84">
        <v>30864</v>
      </c>
      <c r="B788">
        <v>38.998863180000001</v>
      </c>
      <c r="C788">
        <v>53.100480193000003</v>
      </c>
      <c r="D788">
        <v>63.900136744999998</v>
      </c>
      <c r="E788">
        <v>62.308549945000003</v>
      </c>
      <c r="F788"/>
      <c r="G788"/>
      <c r="H788"/>
      <c r="I788">
        <v>38.995613546000001</v>
      </c>
      <c r="J788"/>
      <c r="K788">
        <v>59.690811766000003</v>
      </c>
      <c r="L788">
        <v>74.415442976999998</v>
      </c>
      <c r="M788">
        <v>66.658847753000003</v>
      </c>
      <c r="N788">
        <v>83.903819014000007</v>
      </c>
      <c r="O788"/>
      <c r="P788"/>
      <c r="Q788">
        <v>57.303890500000001</v>
      </c>
      <c r="R788">
        <v>81.100149728000005</v>
      </c>
      <c r="S788">
        <v>63.946974355999998</v>
      </c>
      <c r="T788">
        <v>67.067562787</v>
      </c>
      <c r="U788"/>
      <c r="V788">
        <v>111.968873793</v>
      </c>
      <c r="W788"/>
      <c r="X788"/>
      <c r="Y788"/>
      <c r="Z788">
        <v>9.6032432120000006</v>
      </c>
      <c r="AA788"/>
      <c r="AB788"/>
      <c r="AC788">
        <v>90.772214930000004</v>
      </c>
      <c r="AD788">
        <v>81.184455103000005</v>
      </c>
      <c r="AE788"/>
      <c r="AF788">
        <v>57.226703743999998</v>
      </c>
      <c r="AG788"/>
      <c r="AH788">
        <v>56.897216333000003</v>
      </c>
      <c r="AI788">
        <v>66.970869203000007</v>
      </c>
      <c r="AJ788">
        <v>62.787578222</v>
      </c>
      <c r="AK788"/>
      <c r="AL788">
        <v>55.955743124999998</v>
      </c>
      <c r="AM788"/>
      <c r="AN788">
        <v>84.888798058000006</v>
      </c>
      <c r="AO788"/>
      <c r="AP788"/>
      <c r="AQ788"/>
      <c r="AR788">
        <v>60.679967498000003</v>
      </c>
      <c r="AS788"/>
      <c r="AT788">
        <v>54.127132050999997</v>
      </c>
      <c r="AU788"/>
    </row>
    <row r="789" spans="1:47" x14ac:dyDescent="0.35">
      <c r="A789" s="84">
        <v>30895</v>
      </c>
      <c r="B789">
        <v>39.400905928999997</v>
      </c>
      <c r="C789">
        <v>53.572458875000002</v>
      </c>
      <c r="D789">
        <v>63.520781366000001</v>
      </c>
      <c r="E789">
        <v>62.371517777999998</v>
      </c>
      <c r="F789"/>
      <c r="G789"/>
      <c r="H789"/>
      <c r="I789">
        <v>39.397622792999996</v>
      </c>
      <c r="J789"/>
      <c r="K789">
        <v>59.073533464999997</v>
      </c>
      <c r="L789">
        <v>75.040782833999998</v>
      </c>
      <c r="M789">
        <v>68.127574211999999</v>
      </c>
      <c r="N789">
        <v>87.628401898999996</v>
      </c>
      <c r="O789"/>
      <c r="P789"/>
      <c r="Q789">
        <v>56.746065016999999</v>
      </c>
      <c r="R789">
        <v>81.100149728000005</v>
      </c>
      <c r="S789">
        <v>64.380304718000005</v>
      </c>
      <c r="T789">
        <v>67.173682349000003</v>
      </c>
      <c r="U789"/>
      <c r="V789">
        <v>126.53995177100001</v>
      </c>
      <c r="W789"/>
      <c r="X789"/>
      <c r="Y789"/>
      <c r="Z789">
        <v>8.8610721909999999</v>
      </c>
      <c r="AA789"/>
      <c r="AB789"/>
      <c r="AC789">
        <v>96.320061616000004</v>
      </c>
      <c r="AD789">
        <v>82.362260668999994</v>
      </c>
      <c r="AE789"/>
      <c r="AF789">
        <v>59.350992550999997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56.453055114999998</v>
      </c>
      <c r="AM789"/>
      <c r="AN789">
        <v>83.309105575000004</v>
      </c>
      <c r="AO789"/>
      <c r="AP789"/>
      <c r="AQ789"/>
      <c r="AR789">
        <v>62.346368120999998</v>
      </c>
      <c r="AS789"/>
      <c r="AT789">
        <v>54.193072426000001</v>
      </c>
      <c r="AU789"/>
    </row>
    <row r="790" spans="1:47" x14ac:dyDescent="0.35">
      <c r="A790" s="84">
        <v>30926</v>
      </c>
      <c r="B790">
        <v>41.349222171000001</v>
      </c>
      <c r="C790">
        <v>54.238340022000003</v>
      </c>
      <c r="D790">
        <v>63.148243117</v>
      </c>
      <c r="E790">
        <v>61.323620265999999</v>
      </c>
      <c r="F790"/>
      <c r="G790"/>
      <c r="H790"/>
      <c r="I790">
        <v>41.345776690000001</v>
      </c>
      <c r="J790"/>
      <c r="K790">
        <v>60.308090067999998</v>
      </c>
      <c r="L790">
        <v>75.040782833999998</v>
      </c>
      <c r="M790">
        <v>67.823982709000006</v>
      </c>
      <c r="N790">
        <v>84.366383352</v>
      </c>
      <c r="O790"/>
      <c r="P790"/>
      <c r="Q790">
        <v>56.898199239999997</v>
      </c>
      <c r="R790">
        <v>80.937624380000003</v>
      </c>
      <c r="S790">
        <v>64.148680885999994</v>
      </c>
      <c r="T790">
        <v>67.279801910000003</v>
      </c>
      <c r="U790"/>
      <c r="V790">
        <v>120.79472122999999</v>
      </c>
      <c r="W790"/>
      <c r="X790"/>
      <c r="Y790"/>
      <c r="Z790">
        <v>9.7381833980000003</v>
      </c>
      <c r="AA790"/>
      <c r="AB790"/>
      <c r="AC790">
        <v>94.431432956999998</v>
      </c>
      <c r="AD790">
        <v>81.184455103000005</v>
      </c>
      <c r="AE790"/>
      <c r="AF790">
        <v>60.823345482999997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56.323609511000001</v>
      </c>
      <c r="AM790"/>
      <c r="AN790">
        <v>84.075623726000003</v>
      </c>
      <c r="AO790"/>
      <c r="AP790"/>
      <c r="AQ790"/>
      <c r="AR790">
        <v>63.323223658000003</v>
      </c>
      <c r="AS790"/>
      <c r="AT790">
        <v>54.036302902999999</v>
      </c>
      <c r="AU790"/>
    </row>
    <row r="791" spans="1:47" x14ac:dyDescent="0.35">
      <c r="A791" s="84">
        <v>30956</v>
      </c>
      <c r="B791">
        <v>40.024040536999998</v>
      </c>
      <c r="C791">
        <v>53.651978657999997</v>
      </c>
      <c r="D791">
        <v>64.046803859999997</v>
      </c>
      <c r="E791">
        <v>62.575928279000003</v>
      </c>
      <c r="F791"/>
      <c r="G791"/>
      <c r="H791"/>
      <c r="I791">
        <v>40.020705479</v>
      </c>
      <c r="J791"/>
      <c r="K791">
        <v>60.061178747</v>
      </c>
      <c r="L791">
        <v>75.666122690999998</v>
      </c>
      <c r="M791">
        <v>67.22500488</v>
      </c>
      <c r="N791">
        <v>84.575297022000001</v>
      </c>
      <c r="O791"/>
      <c r="P791"/>
      <c r="Q791">
        <v>57.861715983000003</v>
      </c>
      <c r="R791">
        <v>81.262675076999997</v>
      </c>
      <c r="S791">
        <v>64.532560513999996</v>
      </c>
      <c r="T791">
        <v>67.598160594000007</v>
      </c>
      <c r="U791"/>
      <c r="V791">
        <v>120.170628006</v>
      </c>
      <c r="W791"/>
      <c r="X791"/>
      <c r="Y791"/>
      <c r="Z791">
        <v>9.5357731189999999</v>
      </c>
      <c r="AA791"/>
      <c r="AB791"/>
      <c r="AC791">
        <v>93.959275792</v>
      </c>
      <c r="AD791">
        <v>83.540066234999998</v>
      </c>
      <c r="AE791"/>
      <c r="AF791">
        <v>56.159041619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56.462113129999999</v>
      </c>
      <c r="AM791"/>
      <c r="AN791">
        <v>81.810011204999995</v>
      </c>
      <c r="AO791"/>
      <c r="AP791"/>
      <c r="AQ791"/>
      <c r="AR791">
        <v>63.782920382</v>
      </c>
      <c r="AS791"/>
      <c r="AT791">
        <v>54.018751856000002</v>
      </c>
      <c r="AU791"/>
    </row>
    <row r="792" spans="1:47" x14ac:dyDescent="0.35">
      <c r="A792" s="84">
        <v>30987</v>
      </c>
      <c r="B792">
        <v>38.734775585999998</v>
      </c>
      <c r="C792">
        <v>52.439776577000003</v>
      </c>
      <c r="D792">
        <v>64.666754378999997</v>
      </c>
      <c r="E792">
        <v>62.377156687999999</v>
      </c>
      <c r="F792"/>
      <c r="G792"/>
      <c r="H792"/>
      <c r="I792">
        <v>38.731547956999997</v>
      </c>
      <c r="J792"/>
      <c r="K792">
        <v>60.555001388000001</v>
      </c>
      <c r="L792">
        <v>76.291462546999995</v>
      </c>
      <c r="M792">
        <v>66.962439255999996</v>
      </c>
      <c r="N792">
        <v>83.484035864999996</v>
      </c>
      <c r="O792"/>
      <c r="P792"/>
      <c r="Q792">
        <v>58.673098502999999</v>
      </c>
      <c r="R792">
        <v>80.043734947999994</v>
      </c>
      <c r="S792">
        <v>64.531913106000005</v>
      </c>
      <c r="T792">
        <v>67.916519277999996</v>
      </c>
      <c r="U792"/>
      <c r="V792">
        <v>116.88608919399999</v>
      </c>
      <c r="W792"/>
      <c r="X792"/>
      <c r="Y792"/>
      <c r="Z792">
        <v>9.7831634600000008</v>
      </c>
      <c r="AA792"/>
      <c r="AB792"/>
      <c r="AC792">
        <v>91.83456855</v>
      </c>
      <c r="AD792">
        <v>83.540066234999998</v>
      </c>
      <c r="AE792"/>
      <c r="AF792">
        <v>60.425581926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56.537777677000001</v>
      </c>
      <c r="AM792"/>
      <c r="AN792">
        <v>85.038007467</v>
      </c>
      <c r="AO792"/>
      <c r="AP792"/>
      <c r="AQ792"/>
      <c r="AR792">
        <v>63.955306653000001</v>
      </c>
      <c r="AS792"/>
      <c r="AT792">
        <v>54.199418567999999</v>
      </c>
      <c r="AU792"/>
    </row>
    <row r="793" spans="1:47" x14ac:dyDescent="0.35">
      <c r="A793" s="84">
        <v>31017</v>
      </c>
      <c r="B793">
        <v>41.471435384000003</v>
      </c>
      <c r="C793">
        <v>55.474374130000001</v>
      </c>
      <c r="D793">
        <v>66.161455807999999</v>
      </c>
      <c r="E793">
        <v>62.455161615000002</v>
      </c>
      <c r="F793"/>
      <c r="G793"/>
      <c r="H793"/>
      <c r="I793">
        <v>41.467979718999999</v>
      </c>
      <c r="J793"/>
      <c r="K793">
        <v>60.925368368999997</v>
      </c>
      <c r="L793">
        <v>76.916802403999995</v>
      </c>
      <c r="M793">
        <v>67.815777533000002</v>
      </c>
      <c r="N793">
        <v>84.251635213</v>
      </c>
      <c r="O793"/>
      <c r="P793"/>
      <c r="Q793">
        <v>60.093017914000001</v>
      </c>
      <c r="R793">
        <v>80.043734947999994</v>
      </c>
      <c r="S793">
        <v>64.687169510000004</v>
      </c>
      <c r="T793">
        <v>68.553236647000006</v>
      </c>
      <c r="U793"/>
      <c r="V793">
        <v>113.13758510700001</v>
      </c>
      <c r="W793"/>
      <c r="X793"/>
      <c r="Y793"/>
      <c r="Z793">
        <v>10.008063769</v>
      </c>
      <c r="AA793"/>
      <c r="AB793"/>
      <c r="AC793">
        <v>93.959275792</v>
      </c>
      <c r="AD793">
        <v>83.035292420999994</v>
      </c>
      <c r="AE793"/>
      <c r="AF793">
        <v>62.035531182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56.787191022000002</v>
      </c>
      <c r="AM793"/>
      <c r="AN793">
        <v>81.396166307000001</v>
      </c>
      <c r="AO793"/>
      <c r="AP793"/>
      <c r="AQ793"/>
      <c r="AR793">
        <v>65.794093547000003</v>
      </c>
      <c r="AS793"/>
      <c r="AT793">
        <v>54.228967789000002</v>
      </c>
      <c r="AU793"/>
    </row>
    <row r="794" spans="1:47" x14ac:dyDescent="0.35">
      <c r="A794" s="84">
        <v>31048</v>
      </c>
      <c r="B794">
        <v>41.073895944999997</v>
      </c>
      <c r="C794">
        <v>52.974536583000003</v>
      </c>
      <c r="D794">
        <v>66.542001861000003</v>
      </c>
      <c r="E794">
        <v>62.978640462000001</v>
      </c>
      <c r="F794"/>
      <c r="G794"/>
      <c r="H794"/>
      <c r="I794">
        <v>41.070473405000001</v>
      </c>
      <c r="J794"/>
      <c r="K794">
        <v>60.925368368999997</v>
      </c>
      <c r="L794">
        <v>75.220828507999997</v>
      </c>
      <c r="M794">
        <v>68.381127965999994</v>
      </c>
      <c r="N794">
        <v>84.498787903999997</v>
      </c>
      <c r="O794"/>
      <c r="P794"/>
      <c r="Q794">
        <v>58.270297704999997</v>
      </c>
      <c r="R794">
        <v>80.668157346000001</v>
      </c>
      <c r="S794">
        <v>64.727336073999993</v>
      </c>
      <c r="T794">
        <v>69.296073575999998</v>
      </c>
      <c r="U794"/>
      <c r="V794">
        <v>118.062462642</v>
      </c>
      <c r="W794">
        <v>44.217740777000003</v>
      </c>
      <c r="X794"/>
      <c r="Y794"/>
      <c r="Z794">
        <v>9.8281435219999995</v>
      </c>
      <c r="AA794"/>
      <c r="AB794"/>
      <c r="AC794">
        <v>90.654175637999998</v>
      </c>
      <c r="AD794">
        <v>83.876582111000005</v>
      </c>
      <c r="AE794"/>
      <c r="AF794">
        <v>63.318124668000003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57.040017769000002</v>
      </c>
      <c r="AM794">
        <v>34.999314994000002</v>
      </c>
      <c r="AN794">
        <v>82.645121144000001</v>
      </c>
      <c r="AO794"/>
      <c r="AP794"/>
      <c r="AQ794"/>
      <c r="AR794">
        <v>63.495609928999997</v>
      </c>
      <c r="AS794">
        <v>23.564258366000001</v>
      </c>
      <c r="AT794">
        <v>54.190593464999999</v>
      </c>
      <c r="AU794"/>
    </row>
    <row r="795" spans="1:47" x14ac:dyDescent="0.35">
      <c r="A795" s="84">
        <v>31079</v>
      </c>
      <c r="B795">
        <v>40.499678826</v>
      </c>
      <c r="C795">
        <v>53.917087918</v>
      </c>
      <c r="D795">
        <v>65.282937118999996</v>
      </c>
      <c r="E795">
        <v>63.761979095000001</v>
      </c>
      <c r="F795"/>
      <c r="G795"/>
      <c r="H795"/>
      <c r="I795">
        <v>40.496304133999999</v>
      </c>
      <c r="J795"/>
      <c r="K795">
        <v>60.987096200000003</v>
      </c>
      <c r="L795">
        <v>75.873976077999998</v>
      </c>
      <c r="M795">
        <v>68.123948628999997</v>
      </c>
      <c r="N795">
        <v>84.151903997000005</v>
      </c>
      <c r="O795"/>
      <c r="P795"/>
      <c r="Q795">
        <v>58.742600017000001</v>
      </c>
      <c r="R795">
        <v>82.044747061999999</v>
      </c>
      <c r="S795">
        <v>65.190366095000002</v>
      </c>
      <c r="T795">
        <v>70.357269189999997</v>
      </c>
      <c r="U795"/>
      <c r="V795">
        <v>118.348456598</v>
      </c>
      <c r="W795">
        <v>44.083476382000001</v>
      </c>
      <c r="X795"/>
      <c r="Y795"/>
      <c r="Z795">
        <v>9.6932033359999998</v>
      </c>
      <c r="AA795"/>
      <c r="AB795"/>
      <c r="AC795">
        <v>94.785550830000005</v>
      </c>
      <c r="AD795">
        <v>83.624195204000003</v>
      </c>
      <c r="AE795"/>
      <c r="AF795">
        <v>56.775155924000003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57.301670197</v>
      </c>
      <c r="AM795">
        <v>34.759482403</v>
      </c>
      <c r="AN795">
        <v>80.361530832</v>
      </c>
      <c r="AO795"/>
      <c r="AP795"/>
      <c r="AQ795"/>
      <c r="AR795">
        <v>62.920989024999997</v>
      </c>
      <c r="AS795">
        <v>21.978710486000001</v>
      </c>
      <c r="AT795">
        <v>54.355593140000003</v>
      </c>
      <c r="AU795"/>
    </row>
    <row r="796" spans="1:47" x14ac:dyDescent="0.35">
      <c r="A796" s="84">
        <v>31107</v>
      </c>
      <c r="B796">
        <v>40.958230035</v>
      </c>
      <c r="C796">
        <v>54.493317830999999</v>
      </c>
      <c r="D796">
        <v>67.101706368999999</v>
      </c>
      <c r="E796">
        <v>64.082457168000005</v>
      </c>
      <c r="F796"/>
      <c r="G796"/>
      <c r="H796"/>
      <c r="I796">
        <v>40.954817132999999</v>
      </c>
      <c r="J796"/>
      <c r="K796">
        <v>61.542646671</v>
      </c>
      <c r="L796">
        <v>70.104505873999997</v>
      </c>
      <c r="M796">
        <v>68.657357622999996</v>
      </c>
      <c r="N796">
        <v>84.581619567999994</v>
      </c>
      <c r="O796"/>
      <c r="P796"/>
      <c r="Q796">
        <v>60.690847052000002</v>
      </c>
      <c r="R796">
        <v>82.411837653000006</v>
      </c>
      <c r="S796">
        <v>65.262252994999997</v>
      </c>
      <c r="T796">
        <v>71.630703925999995</v>
      </c>
      <c r="U796"/>
      <c r="V796">
        <v>118.53242879299999</v>
      </c>
      <c r="W796">
        <v>45.068081946</v>
      </c>
      <c r="X796"/>
      <c r="Y796"/>
      <c r="Z796">
        <v>10.322924201999999</v>
      </c>
      <c r="AA796"/>
      <c r="AB796"/>
      <c r="AC796">
        <v>93.487118627000001</v>
      </c>
      <c r="AD796">
        <v>82.951163452000003</v>
      </c>
      <c r="AE796"/>
      <c r="AF796">
        <v>63.695398341000001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57.422059750000003</v>
      </c>
      <c r="AM796">
        <v>35.811642579000001</v>
      </c>
      <c r="AN796">
        <v>83.829460499000007</v>
      </c>
      <c r="AO796"/>
      <c r="AP796"/>
      <c r="AQ796"/>
      <c r="AR796">
        <v>64.644851738</v>
      </c>
      <c r="AS796">
        <v>22.614785273999999</v>
      </c>
      <c r="AT796">
        <v>54.435812333000001</v>
      </c>
      <c r="AU796"/>
    </row>
    <row r="797" spans="1:47" x14ac:dyDescent="0.35">
      <c r="A797" s="84">
        <v>31138</v>
      </c>
      <c r="B797">
        <v>40.285860511999999</v>
      </c>
      <c r="C797">
        <v>54.694071407999999</v>
      </c>
      <c r="D797">
        <v>61.858112939000002</v>
      </c>
      <c r="E797">
        <v>63.593281693000002</v>
      </c>
      <c r="F797"/>
      <c r="G797"/>
      <c r="H797"/>
      <c r="I797">
        <v>40.282503636000001</v>
      </c>
      <c r="J797"/>
      <c r="K797">
        <v>60.863640539000002</v>
      </c>
      <c r="L797">
        <v>68.689352804999999</v>
      </c>
      <c r="M797">
        <v>67.933445417000001</v>
      </c>
      <c r="N797">
        <v>85.036511040999997</v>
      </c>
      <c r="O797"/>
      <c r="P797"/>
      <c r="Q797">
        <v>59.687204639999997</v>
      </c>
      <c r="R797">
        <v>81.494111176000004</v>
      </c>
      <c r="S797">
        <v>65.271947028</v>
      </c>
      <c r="T797">
        <v>72.691899539999994</v>
      </c>
      <c r="U797"/>
      <c r="V797">
        <v>114.872859414</v>
      </c>
      <c r="W797">
        <v>43.725437995</v>
      </c>
      <c r="X797"/>
      <c r="Y797"/>
      <c r="Z797">
        <v>9.7381833980000003</v>
      </c>
      <c r="AA797"/>
      <c r="AB797"/>
      <c r="AC797">
        <v>92.542804297999993</v>
      </c>
      <c r="AD797">
        <v>84.297226956000003</v>
      </c>
      <c r="AE797"/>
      <c r="AF797">
        <v>62.033160676000001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57.343325700000001</v>
      </c>
      <c r="AM797">
        <v>35.197086413000001</v>
      </c>
      <c r="AN797">
        <v>82.236802980999997</v>
      </c>
      <c r="AO797"/>
      <c r="AP797"/>
      <c r="AQ797"/>
      <c r="AR797">
        <v>64.644851738</v>
      </c>
      <c r="AS797">
        <v>22.820745871</v>
      </c>
      <c r="AT797">
        <v>54.322275898000001</v>
      </c>
      <c r="AU797"/>
    </row>
    <row r="798" spans="1:47" x14ac:dyDescent="0.35">
      <c r="A798" s="84">
        <v>31168</v>
      </c>
      <c r="B798">
        <v>40.295723834</v>
      </c>
      <c r="C798">
        <v>54.817974309</v>
      </c>
      <c r="D798">
        <v>65.834647255999997</v>
      </c>
      <c r="E798">
        <v>64.045334342000004</v>
      </c>
      <c r="F798"/>
      <c r="G798"/>
      <c r="H798"/>
      <c r="I798">
        <v>40.292366137000002</v>
      </c>
      <c r="J798"/>
      <c r="K798">
        <v>61.604374501000002</v>
      </c>
      <c r="L798">
        <v>72.717096154999993</v>
      </c>
      <c r="M798">
        <v>68.838335674999996</v>
      </c>
      <c r="N798">
        <v>84.613882896000007</v>
      </c>
      <c r="O798"/>
      <c r="P798"/>
      <c r="Q798">
        <v>60.808922629999998</v>
      </c>
      <c r="R798">
        <v>82.320065005000004</v>
      </c>
      <c r="S798">
        <v>65.726499216999997</v>
      </c>
      <c r="T798">
        <v>73.434736470000004</v>
      </c>
      <c r="U798"/>
      <c r="V798">
        <v>121.106545995</v>
      </c>
      <c r="W798">
        <v>44.844307954000001</v>
      </c>
      <c r="X798"/>
      <c r="Y798"/>
      <c r="Z798">
        <v>9.7606734290000006</v>
      </c>
      <c r="AA798"/>
      <c r="AB798"/>
      <c r="AC798">
        <v>93.841236500999997</v>
      </c>
      <c r="AD798">
        <v>85.138516645999999</v>
      </c>
      <c r="AE798"/>
      <c r="AF798">
        <v>60.718424743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57.785121136000001</v>
      </c>
      <c r="AM798">
        <v>35.157528571999997</v>
      </c>
      <c r="AN798">
        <v>82.742746550000007</v>
      </c>
      <c r="AO798"/>
      <c r="AP798"/>
      <c r="AQ798"/>
      <c r="AR798">
        <v>64.415003376000001</v>
      </c>
      <c r="AS798">
        <v>24.948233785999999</v>
      </c>
      <c r="AT798">
        <v>54.408642915999998</v>
      </c>
      <c r="AU798"/>
    </row>
    <row r="799" spans="1:47" x14ac:dyDescent="0.35">
      <c r="A799" s="84">
        <v>31199</v>
      </c>
      <c r="B799">
        <v>42.271935272999997</v>
      </c>
      <c r="C799">
        <v>54.780886250000002</v>
      </c>
      <c r="D799">
        <v>66.922103750000005</v>
      </c>
      <c r="E799">
        <v>63.972028506999997</v>
      </c>
      <c r="F799"/>
      <c r="G799"/>
      <c r="H799"/>
      <c r="I799">
        <v>42.268412904999998</v>
      </c>
      <c r="J799"/>
      <c r="K799">
        <v>62.345108463000003</v>
      </c>
      <c r="L799">
        <v>76.418265719999994</v>
      </c>
      <c r="M799">
        <v>68.247775716999996</v>
      </c>
      <c r="N799">
        <v>83.180443401000005</v>
      </c>
      <c r="O799"/>
      <c r="P799"/>
      <c r="Q799">
        <v>60.041431373999998</v>
      </c>
      <c r="R799">
        <v>81.127020584999997</v>
      </c>
      <c r="S799">
        <v>65.598487016000007</v>
      </c>
      <c r="T799">
        <v>73.434736470000004</v>
      </c>
      <c r="U799"/>
      <c r="V799">
        <v>123.06661241099999</v>
      </c>
      <c r="W799">
        <v>44.710043558999999</v>
      </c>
      <c r="X799"/>
      <c r="Y799"/>
      <c r="Z799">
        <v>9.5357731189999999</v>
      </c>
      <c r="AA799"/>
      <c r="AB799"/>
      <c r="AC799">
        <v>94.667511539000003</v>
      </c>
      <c r="AD799">
        <v>83.792453141999999</v>
      </c>
      <c r="AE799"/>
      <c r="AF799">
        <v>59.744468765000001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57.552898399999997</v>
      </c>
      <c r="AM799">
        <v>35.661766954000001</v>
      </c>
      <c r="AN799">
        <v>82.640403194000001</v>
      </c>
      <c r="AO799"/>
      <c r="AP799"/>
      <c r="AQ799"/>
      <c r="AR799">
        <v>65.621707275000006</v>
      </c>
      <c r="AS799">
        <v>19.873238719</v>
      </c>
      <c r="AT799">
        <v>54.378597902999999</v>
      </c>
      <c r="AU799"/>
    </row>
    <row r="800" spans="1:47" x14ac:dyDescent="0.35">
      <c r="A800" s="84">
        <v>31229</v>
      </c>
      <c r="B800">
        <v>41.130172324999997</v>
      </c>
      <c r="C800">
        <v>53.878606499999997</v>
      </c>
      <c r="D800">
        <v>68.780164941999999</v>
      </c>
      <c r="E800">
        <v>64.154353275999995</v>
      </c>
      <c r="F800"/>
      <c r="G800"/>
      <c r="H800"/>
      <c r="I800">
        <v>41.126745096000001</v>
      </c>
      <c r="J800"/>
      <c r="K800">
        <v>62.962386764999998</v>
      </c>
      <c r="L800">
        <v>75.220828507999997</v>
      </c>
      <c r="M800">
        <v>68.857385996000005</v>
      </c>
      <c r="N800">
        <v>85.960678353000006</v>
      </c>
      <c r="O800"/>
      <c r="P800"/>
      <c r="Q800">
        <v>57.738957603999999</v>
      </c>
      <c r="R800">
        <v>81.310565879999999</v>
      </c>
      <c r="S800">
        <v>65.626403894999996</v>
      </c>
      <c r="T800">
        <v>72.904138662999998</v>
      </c>
      <c r="U800"/>
      <c r="V800">
        <v>122.082332433</v>
      </c>
      <c r="W800">
        <v>46.992538275000001</v>
      </c>
      <c r="X800"/>
      <c r="Y800"/>
      <c r="Z800">
        <v>9.6482232739999993</v>
      </c>
      <c r="AA800"/>
      <c r="AB800"/>
      <c r="AC800">
        <v>93.251040044999996</v>
      </c>
      <c r="AD800">
        <v>85.054387676999994</v>
      </c>
      <c r="AE800"/>
      <c r="AF800">
        <v>64.530507525999994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57.685245577000003</v>
      </c>
      <c r="AM800">
        <v>36.119510019000003</v>
      </c>
      <c r="AN800">
        <v>80.935118978000006</v>
      </c>
      <c r="AO800"/>
      <c r="AP800"/>
      <c r="AQ800"/>
      <c r="AR800">
        <v>62.116519758999999</v>
      </c>
      <c r="AS800">
        <v>22.799898044999999</v>
      </c>
      <c r="AT800">
        <v>54.099070208000001</v>
      </c>
      <c r="AU800"/>
    </row>
    <row r="801" spans="1:47" x14ac:dyDescent="0.35">
      <c r="A801" s="84">
        <v>31260</v>
      </c>
      <c r="B801">
        <v>41.848918886</v>
      </c>
      <c r="C801">
        <v>54.492019116999998</v>
      </c>
      <c r="D801">
        <v>69.384507740000004</v>
      </c>
      <c r="E801">
        <v>64.347016046999997</v>
      </c>
      <c r="F801"/>
      <c r="G801"/>
      <c r="H801"/>
      <c r="I801">
        <v>41.845431765999997</v>
      </c>
      <c r="J801"/>
      <c r="K801">
        <v>61.357463181</v>
      </c>
      <c r="L801">
        <v>74.894254723000003</v>
      </c>
      <c r="M801">
        <v>68.962162762000006</v>
      </c>
      <c r="N801">
        <v>87.082698140000005</v>
      </c>
      <c r="O801"/>
      <c r="P801"/>
      <c r="Q801">
        <v>59.037788962</v>
      </c>
      <c r="R801">
        <v>81.310565879999999</v>
      </c>
      <c r="S801">
        <v>65.513348157999999</v>
      </c>
      <c r="T801">
        <v>72.373540856000005</v>
      </c>
      <c r="U801"/>
      <c r="V801">
        <v>124.433059691</v>
      </c>
      <c r="W801">
        <v>44.710043558999999</v>
      </c>
      <c r="X801"/>
      <c r="Y801"/>
      <c r="Z801">
        <v>9.2658927480000006</v>
      </c>
      <c r="AA801"/>
      <c r="AB801"/>
      <c r="AC801">
        <v>96.083983032999996</v>
      </c>
      <c r="AD801">
        <v>84.297226956000003</v>
      </c>
      <c r="AE801"/>
      <c r="AF801">
        <v>62.228811872000001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57.683277982</v>
      </c>
      <c r="AM801">
        <v>36.536265020000002</v>
      </c>
      <c r="AN801">
        <v>82.545850338999998</v>
      </c>
      <c r="AO801"/>
      <c r="AP801"/>
      <c r="AQ801"/>
      <c r="AR801">
        <v>65.909017727999995</v>
      </c>
      <c r="AS801">
        <v>22.995923986000001</v>
      </c>
      <c r="AT801">
        <v>54.277456274999999</v>
      </c>
      <c r="AU801"/>
    </row>
    <row r="802" spans="1:47" x14ac:dyDescent="0.35">
      <c r="A802" s="84">
        <v>31291</v>
      </c>
      <c r="B802">
        <v>42.199810438999997</v>
      </c>
      <c r="C802">
        <v>55.871029655999997</v>
      </c>
      <c r="D802">
        <v>70.198317721999999</v>
      </c>
      <c r="E802">
        <v>64.587139647000001</v>
      </c>
      <c r="F802"/>
      <c r="G802"/>
      <c r="H802"/>
      <c r="I802">
        <v>42.196294080999998</v>
      </c>
      <c r="J802"/>
      <c r="K802">
        <v>62.098197143</v>
      </c>
      <c r="L802">
        <v>76.962555362000003</v>
      </c>
      <c r="M802">
        <v>68.866911156</v>
      </c>
      <c r="N802">
        <v>86.688419701000001</v>
      </c>
      <c r="O802"/>
      <c r="P802"/>
      <c r="Q802">
        <v>59.037788962</v>
      </c>
      <c r="R802">
        <v>81.494111176000004</v>
      </c>
      <c r="S802">
        <v>65.475185269999997</v>
      </c>
      <c r="T802">
        <v>72.055182172000002</v>
      </c>
      <c r="U802"/>
      <c r="V802">
        <v>124.263375901</v>
      </c>
      <c r="W802">
        <v>45.336610735999997</v>
      </c>
      <c r="X802"/>
      <c r="Y802"/>
      <c r="Z802">
        <v>9.6932033359999998</v>
      </c>
      <c r="AA802"/>
      <c r="AB802"/>
      <c r="AC802">
        <v>93.605157918000003</v>
      </c>
      <c r="AD802">
        <v>83.624195204000003</v>
      </c>
      <c r="AE802"/>
      <c r="AF802">
        <v>59.560179623000003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57.670241720999996</v>
      </c>
      <c r="AM802">
        <v>36.754373813000001</v>
      </c>
      <c r="AN802">
        <v>80.289554589999995</v>
      </c>
      <c r="AO802"/>
      <c r="AP802"/>
      <c r="AQ802"/>
      <c r="AR802">
        <v>65.966479817999996</v>
      </c>
      <c r="AS802">
        <v>23.191724948000001</v>
      </c>
      <c r="AT802">
        <v>54.479243738000001</v>
      </c>
      <c r="AU802"/>
    </row>
    <row r="803" spans="1:47" x14ac:dyDescent="0.35">
      <c r="A803" s="84">
        <v>31321</v>
      </c>
      <c r="B803">
        <v>40.720541406999999</v>
      </c>
      <c r="C803">
        <v>55.369122689000001</v>
      </c>
      <c r="D803">
        <v>71.621227684999994</v>
      </c>
      <c r="E803">
        <v>65.174056235999998</v>
      </c>
      <c r="F803"/>
      <c r="G803"/>
      <c r="H803"/>
      <c r="I803">
        <v>40.717148311999999</v>
      </c>
      <c r="J803"/>
      <c r="K803">
        <v>62.838931103999997</v>
      </c>
      <c r="L803">
        <v>82.732025566000004</v>
      </c>
      <c r="M803">
        <v>69.486046595999994</v>
      </c>
      <c r="N803">
        <v>87.620765121000005</v>
      </c>
      <c r="O803"/>
      <c r="P803"/>
      <c r="Q803">
        <v>58.742600017000001</v>
      </c>
      <c r="R803">
        <v>82.320065005000004</v>
      </c>
      <c r="S803">
        <v>65.631339632999996</v>
      </c>
      <c r="T803">
        <v>71.949062611000002</v>
      </c>
      <c r="U803"/>
      <c r="V803">
        <v>124.72825637299999</v>
      </c>
      <c r="W803">
        <v>45.068081946</v>
      </c>
      <c r="X803"/>
      <c r="Y803"/>
      <c r="Z803">
        <v>9.6032432120000006</v>
      </c>
      <c r="AA803"/>
      <c r="AB803"/>
      <c r="AC803">
        <v>93.014961462000002</v>
      </c>
      <c r="AD803">
        <v>84.465484893999999</v>
      </c>
      <c r="AE803"/>
      <c r="AF803">
        <v>65.132732278999995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57.820951035</v>
      </c>
      <c r="AM803">
        <v>36.863642294999998</v>
      </c>
      <c r="AN803">
        <v>85.601969419</v>
      </c>
      <c r="AO803"/>
      <c r="AP803"/>
      <c r="AQ803"/>
      <c r="AR803">
        <v>63.955306653000001</v>
      </c>
      <c r="AS803">
        <v>23.829488517000001</v>
      </c>
      <c r="AT803">
        <v>54.293024152999998</v>
      </c>
      <c r="AU803"/>
    </row>
    <row r="804" spans="1:47" x14ac:dyDescent="0.35">
      <c r="A804" s="84">
        <v>31352</v>
      </c>
      <c r="B804">
        <v>42.050987556000003</v>
      </c>
      <c r="C804">
        <v>56.928402792999997</v>
      </c>
      <c r="D804">
        <v>71.844649318999998</v>
      </c>
      <c r="E804">
        <v>65.255350527000004</v>
      </c>
      <c r="F804"/>
      <c r="G804"/>
      <c r="H804"/>
      <c r="I804">
        <v>42.047483599000003</v>
      </c>
      <c r="J804"/>
      <c r="K804">
        <v>64.011759878000007</v>
      </c>
      <c r="L804">
        <v>86.106621345999997</v>
      </c>
      <c r="M804">
        <v>70.124232355999993</v>
      </c>
      <c r="N804">
        <v>87.605479537999997</v>
      </c>
      <c r="O804"/>
      <c r="P804"/>
      <c r="Q804">
        <v>59.155864539</v>
      </c>
      <c r="R804">
        <v>83.237791482999995</v>
      </c>
      <c r="S804">
        <v>66.014621477999995</v>
      </c>
      <c r="T804">
        <v>71.842943048999999</v>
      </c>
      <c r="U804"/>
      <c r="V804">
        <v>123.09822855199999</v>
      </c>
      <c r="W804">
        <v>44.799553156000002</v>
      </c>
      <c r="X804"/>
      <c r="Y804"/>
      <c r="Z804">
        <v>9.9405936760000007</v>
      </c>
      <c r="AA804"/>
      <c r="AB804"/>
      <c r="AC804">
        <v>95.139668704000002</v>
      </c>
      <c r="AD804">
        <v>84.297226956000003</v>
      </c>
      <c r="AE804"/>
      <c r="AF804">
        <v>63.122888490000001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58.280128044999998</v>
      </c>
      <c r="AM804">
        <v>36.658042166999998</v>
      </c>
      <c r="AN804">
        <v>82.400161381999993</v>
      </c>
      <c r="AO804"/>
      <c r="AP804"/>
      <c r="AQ804"/>
      <c r="AR804">
        <v>63.782920382</v>
      </c>
      <c r="AS804">
        <v>25.435991213000001</v>
      </c>
      <c r="AT804">
        <v>54.476665617999998</v>
      </c>
      <c r="AU804"/>
    </row>
    <row r="805" spans="1:47" x14ac:dyDescent="0.35">
      <c r="A805" s="84">
        <v>31382</v>
      </c>
      <c r="B805">
        <v>41.149105044000002</v>
      </c>
      <c r="C805">
        <v>55.530148218999997</v>
      </c>
      <c r="D805">
        <v>73.091157971000001</v>
      </c>
      <c r="E805">
        <v>65.332885544999996</v>
      </c>
      <c r="F805"/>
      <c r="G805"/>
      <c r="H805"/>
      <c r="I805">
        <v>41.145676238</v>
      </c>
      <c r="J805"/>
      <c r="K805">
        <v>61.604374501000002</v>
      </c>
      <c r="L805">
        <v>83.058599350999998</v>
      </c>
      <c r="M805">
        <v>69.552722720000006</v>
      </c>
      <c r="N805">
        <v>86.966800172999996</v>
      </c>
      <c r="O805"/>
      <c r="P805"/>
      <c r="Q805">
        <v>59.628166851000003</v>
      </c>
      <c r="R805">
        <v>82.411837653000006</v>
      </c>
      <c r="S805">
        <v>65.885772549999999</v>
      </c>
      <c r="T805">
        <v>71.949062611000002</v>
      </c>
      <c r="U805"/>
      <c r="V805">
        <v>126.229967825</v>
      </c>
      <c r="W805">
        <v>43.725437995</v>
      </c>
      <c r="X805"/>
      <c r="Y805"/>
      <c r="Z805">
        <v>9.7606734290000006</v>
      </c>
      <c r="AA805"/>
      <c r="AB805"/>
      <c r="AC805">
        <v>94.195354374000004</v>
      </c>
      <c r="AD805">
        <v>84.297226956000003</v>
      </c>
      <c r="AE805"/>
      <c r="AF805">
        <v>62.117771525999999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57.971371198999996</v>
      </c>
      <c r="AM805">
        <v>37.505615433999999</v>
      </c>
      <c r="AN805">
        <v>83.167041046999998</v>
      </c>
      <c r="AO805"/>
      <c r="AP805"/>
      <c r="AQ805"/>
      <c r="AR805">
        <v>61.886671397000001</v>
      </c>
      <c r="AS805">
        <v>24.600740455</v>
      </c>
      <c r="AT805">
        <v>55.027490856</v>
      </c>
      <c r="AU805"/>
    </row>
    <row r="806" spans="1:47" x14ac:dyDescent="0.35">
      <c r="A806" s="84">
        <v>31413</v>
      </c>
      <c r="B806">
        <v>41.283278592000002</v>
      </c>
      <c r="C806">
        <v>55.265240280999997</v>
      </c>
      <c r="D806">
        <v>74.351273640000002</v>
      </c>
      <c r="E806">
        <v>65.689546625999995</v>
      </c>
      <c r="F806"/>
      <c r="G806"/>
      <c r="H806"/>
      <c r="I806">
        <v>41.279838605000002</v>
      </c>
      <c r="J806"/>
      <c r="K806">
        <v>62.838931103999997</v>
      </c>
      <c r="L806">
        <v>80.228293213000001</v>
      </c>
      <c r="M806">
        <v>69.981354947</v>
      </c>
      <c r="N806">
        <v>86.907075324000004</v>
      </c>
      <c r="O806"/>
      <c r="P806"/>
      <c r="Q806">
        <v>60.395658107999999</v>
      </c>
      <c r="R806">
        <v>82.778928243999999</v>
      </c>
      <c r="S806">
        <v>66.309846363000005</v>
      </c>
      <c r="T806">
        <v>72.055182172000002</v>
      </c>
      <c r="U806"/>
      <c r="V806">
        <v>120.508008266</v>
      </c>
      <c r="W806">
        <v>44.486269567000001</v>
      </c>
      <c r="X806"/>
      <c r="Y806"/>
      <c r="Z806">
        <v>9.6707133049999996</v>
      </c>
      <c r="AA806"/>
      <c r="AB806"/>
      <c r="AC806">
        <v>95.965943741999993</v>
      </c>
      <c r="AD806">
        <v>84.128969018000006</v>
      </c>
      <c r="AE806"/>
      <c r="AF806">
        <v>65.125324309999996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58.229611294000001</v>
      </c>
      <c r="AM806">
        <v>37.159112231999998</v>
      </c>
      <c r="AN806">
        <v>83.336428803999993</v>
      </c>
      <c r="AO806"/>
      <c r="AP806"/>
      <c r="AQ806"/>
      <c r="AR806">
        <v>64.874700099999998</v>
      </c>
      <c r="AS806">
        <v>23.498041829999998</v>
      </c>
      <c r="AT806">
        <v>55.310786573000001</v>
      </c>
      <c r="AU806"/>
    </row>
    <row r="807" spans="1:47" x14ac:dyDescent="0.35">
      <c r="A807" s="84">
        <v>31444</v>
      </c>
      <c r="B807">
        <v>41.940808904999997</v>
      </c>
      <c r="C807">
        <v>55.516337067999999</v>
      </c>
      <c r="D807">
        <v>74.262036355000006</v>
      </c>
      <c r="E807">
        <v>65.295762718000006</v>
      </c>
      <c r="F807"/>
      <c r="G807"/>
      <c r="H807"/>
      <c r="I807">
        <v>41.937314129000001</v>
      </c>
      <c r="J807"/>
      <c r="K807">
        <v>63.085842425000003</v>
      </c>
      <c r="L807">
        <v>80.119435284999994</v>
      </c>
      <c r="M807">
        <v>70.209958800999999</v>
      </c>
      <c r="N807">
        <v>87.654721613000007</v>
      </c>
      <c r="O807"/>
      <c r="P807"/>
      <c r="Q807">
        <v>59.864318007000001</v>
      </c>
      <c r="R807">
        <v>81.952974415</v>
      </c>
      <c r="S807">
        <v>66.149505555000005</v>
      </c>
      <c r="T807">
        <v>72.373540856000005</v>
      </c>
      <c r="U807"/>
      <c r="V807">
        <v>121.500248584</v>
      </c>
      <c r="W807">
        <v>44.262495575000003</v>
      </c>
      <c r="X807"/>
      <c r="Y807"/>
      <c r="Z807">
        <v>9.9181036450000004</v>
      </c>
      <c r="AA807"/>
      <c r="AB807"/>
      <c r="AC807">
        <v>96.438100907000006</v>
      </c>
      <c r="AD807">
        <v>84.128969018000006</v>
      </c>
      <c r="AE807"/>
      <c r="AF807">
        <v>63.869623926000003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58.213988766999996</v>
      </c>
      <c r="AM807">
        <v>37.291909152000002</v>
      </c>
      <c r="AN807">
        <v>84.948033030000005</v>
      </c>
      <c r="AO807"/>
      <c r="AP807"/>
      <c r="AQ807"/>
      <c r="AR807">
        <v>64.529927556999993</v>
      </c>
      <c r="AS807">
        <v>22.398133488999999</v>
      </c>
      <c r="AT807">
        <v>54.933191162</v>
      </c>
      <c r="AU807"/>
    </row>
    <row r="808" spans="1:47" x14ac:dyDescent="0.35">
      <c r="A808" s="84">
        <v>31472</v>
      </c>
      <c r="B808">
        <v>42.347294865000002</v>
      </c>
      <c r="C808">
        <v>56.513011370000001</v>
      </c>
      <c r="D808">
        <v>70.079440860999995</v>
      </c>
      <c r="E808">
        <v>64.151063910999994</v>
      </c>
      <c r="F808"/>
      <c r="G808"/>
      <c r="H808"/>
      <c r="I808">
        <v>42.343766217999999</v>
      </c>
      <c r="J808"/>
      <c r="K808">
        <v>63.209298085</v>
      </c>
      <c r="L808">
        <v>80.881440784000006</v>
      </c>
      <c r="M808">
        <v>69.476521434999995</v>
      </c>
      <c r="N808">
        <v>89.353885461999994</v>
      </c>
      <c r="O808"/>
      <c r="P808"/>
      <c r="Q808">
        <v>57.857033182000002</v>
      </c>
      <c r="R808">
        <v>81.677656471000006</v>
      </c>
      <c r="S808">
        <v>65.975247987000003</v>
      </c>
      <c r="T808">
        <v>72.798019101999998</v>
      </c>
      <c r="U808"/>
      <c r="V808">
        <v>117.662172927</v>
      </c>
      <c r="W808">
        <v>44.307250373999999</v>
      </c>
      <c r="X808"/>
      <c r="Y808"/>
      <c r="Z808">
        <v>10.187984017</v>
      </c>
      <c r="AA808"/>
      <c r="AB808"/>
      <c r="AC808">
        <v>97.382415237000004</v>
      </c>
      <c r="AD808">
        <v>84.044840049000001</v>
      </c>
      <c r="AE808"/>
      <c r="AF808">
        <v>62.409287480000003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58.031934085000003</v>
      </c>
      <c r="AM808">
        <v>37.23184406</v>
      </c>
      <c r="AN808">
        <v>86.678577579000006</v>
      </c>
      <c r="AO808"/>
      <c r="AP808"/>
      <c r="AQ808"/>
      <c r="AR808">
        <v>65.909017727999995</v>
      </c>
      <c r="AS808">
        <v>23.498041829999998</v>
      </c>
      <c r="AT808">
        <v>54.537251437000002</v>
      </c>
      <c r="AU808"/>
    </row>
    <row r="809" spans="1:47" x14ac:dyDescent="0.35">
      <c r="A809" s="84">
        <v>31503</v>
      </c>
      <c r="B809">
        <v>41.688121860999999</v>
      </c>
      <c r="C809">
        <v>54.582355448999998</v>
      </c>
      <c r="D809">
        <v>74.078218507000003</v>
      </c>
      <c r="E809">
        <v>64.680181668000003</v>
      </c>
      <c r="F809"/>
      <c r="G809"/>
      <c r="H809"/>
      <c r="I809">
        <v>41.684648140999997</v>
      </c>
      <c r="J809"/>
      <c r="K809">
        <v>63.517937236000002</v>
      </c>
      <c r="L809">
        <v>82.623167637999998</v>
      </c>
      <c r="M809">
        <v>71.191050343000001</v>
      </c>
      <c r="N809">
        <v>88.871839222000006</v>
      </c>
      <c r="O809"/>
      <c r="P809"/>
      <c r="Q809">
        <v>59.864318007000001</v>
      </c>
      <c r="R809">
        <v>83.788427369000004</v>
      </c>
      <c r="S809">
        <v>66.238521732999999</v>
      </c>
      <c r="T809">
        <v>73.328616908000001</v>
      </c>
      <c r="U809"/>
      <c r="V809">
        <v>127.994868536</v>
      </c>
      <c r="W809">
        <v>47.440086258999997</v>
      </c>
      <c r="X809"/>
      <c r="Y809"/>
      <c r="Z809">
        <v>10.053043831</v>
      </c>
      <c r="AA809"/>
      <c r="AB809"/>
      <c r="AC809">
        <v>97.854572400999999</v>
      </c>
      <c r="AD809">
        <v>84.044840049000001</v>
      </c>
      <c r="AE809"/>
      <c r="AF809">
        <v>64.246538956999999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58.177770391999999</v>
      </c>
      <c r="AM809">
        <v>37.726647915000001</v>
      </c>
      <c r="AN809">
        <v>88.909808747</v>
      </c>
      <c r="AO809"/>
      <c r="AP809"/>
      <c r="AQ809"/>
      <c r="AR809">
        <v>63.093375295999998</v>
      </c>
      <c r="AS809">
        <v>23.198066828000002</v>
      </c>
      <c r="AT809">
        <v>54.600712850000001</v>
      </c>
      <c r="AU809"/>
    </row>
    <row r="810" spans="1:47" x14ac:dyDescent="0.35">
      <c r="A810" s="84">
        <v>31533</v>
      </c>
      <c r="B810">
        <v>41.849370516999997</v>
      </c>
      <c r="C810">
        <v>54.289805825000002</v>
      </c>
      <c r="D810">
        <v>73.745413377000006</v>
      </c>
      <c r="E810">
        <v>63.324023723000003</v>
      </c>
      <c r="F810"/>
      <c r="G810"/>
      <c r="H810"/>
      <c r="I810">
        <v>41.845883360000002</v>
      </c>
      <c r="J810"/>
      <c r="K810">
        <v>62.900658935000003</v>
      </c>
      <c r="L810">
        <v>81.425730424999998</v>
      </c>
      <c r="M810">
        <v>69.247917580000006</v>
      </c>
      <c r="N810">
        <v>85.792862733999996</v>
      </c>
      <c r="O810"/>
      <c r="P810"/>
      <c r="Q810">
        <v>58.329335493999999</v>
      </c>
      <c r="R810">
        <v>81.218793233</v>
      </c>
      <c r="S810">
        <v>65.903797937999997</v>
      </c>
      <c r="T810">
        <v>73.540856031000004</v>
      </c>
      <c r="U810"/>
      <c r="V810">
        <v>119.966663469</v>
      </c>
      <c r="W810">
        <v>45.291855937999998</v>
      </c>
      <c r="X810"/>
      <c r="Y810"/>
      <c r="Z810">
        <v>9.4008329340000003</v>
      </c>
      <c r="AA810"/>
      <c r="AB810"/>
      <c r="AC810">
        <v>95.375747286000006</v>
      </c>
      <c r="AD810">
        <v>84.044840049000001</v>
      </c>
      <c r="AE810"/>
      <c r="AF810">
        <v>61.669165108999998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57.766454834999998</v>
      </c>
      <c r="AM810">
        <v>37.552338826000003</v>
      </c>
      <c r="AN810">
        <v>86.232770755000004</v>
      </c>
      <c r="AO810"/>
      <c r="AP810"/>
      <c r="AQ810"/>
      <c r="AR810">
        <v>63.208299476999997</v>
      </c>
      <c r="AS810">
        <v>23.09807516</v>
      </c>
      <c r="AT810">
        <v>54.706217449999997</v>
      </c>
      <c r="AU810"/>
    </row>
    <row r="811" spans="1:47" x14ac:dyDescent="0.35">
      <c r="A811" s="84">
        <v>31564</v>
      </c>
      <c r="B811">
        <v>42.167199113999999</v>
      </c>
      <c r="C811">
        <v>55.169665606000002</v>
      </c>
      <c r="D811">
        <v>75.537547437000001</v>
      </c>
      <c r="E811">
        <v>63.081080667000002</v>
      </c>
      <c r="F811"/>
      <c r="G811"/>
      <c r="H811"/>
      <c r="I811">
        <v>42.163685473000001</v>
      </c>
      <c r="J811"/>
      <c r="K811">
        <v>63.209298085</v>
      </c>
      <c r="L811">
        <v>81.208014568999999</v>
      </c>
      <c r="M811">
        <v>70.390936852999999</v>
      </c>
      <c r="N811">
        <v>91.057880190000006</v>
      </c>
      <c r="O811"/>
      <c r="P811"/>
      <c r="Q811">
        <v>59.569129062000002</v>
      </c>
      <c r="R811">
        <v>81.861201766999997</v>
      </c>
      <c r="S811">
        <v>66.010603649000004</v>
      </c>
      <c r="T811">
        <v>73.646975592999993</v>
      </c>
      <c r="U811"/>
      <c r="V811">
        <v>122.60134331099999</v>
      </c>
      <c r="W811">
        <v>45.381365533999997</v>
      </c>
      <c r="X811"/>
      <c r="Y811"/>
      <c r="Z811">
        <v>9.9630837069999991</v>
      </c>
      <c r="AA811"/>
      <c r="AB811"/>
      <c r="AC811">
        <v>97.264375944999998</v>
      </c>
      <c r="AD811">
        <v>84.297226956000003</v>
      </c>
      <c r="AE811"/>
      <c r="AF811">
        <v>62.695822419999999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58.071151792000002</v>
      </c>
      <c r="AM811">
        <v>36.929575278000002</v>
      </c>
      <c r="AN811">
        <v>87.543501234999994</v>
      </c>
      <c r="AO811"/>
      <c r="AP811"/>
      <c r="AQ811"/>
      <c r="AR811">
        <v>63.610534110000003</v>
      </c>
      <c r="AS811">
        <v>24.697941837999998</v>
      </c>
      <c r="AT811">
        <v>54.496298993000003</v>
      </c>
      <c r="AU811"/>
    </row>
    <row r="812" spans="1:47" x14ac:dyDescent="0.35">
      <c r="A812" s="84">
        <v>31594</v>
      </c>
      <c r="B812">
        <v>41.005373026000001</v>
      </c>
      <c r="C812">
        <v>56.628033742</v>
      </c>
      <c r="D812">
        <v>75.603433035999998</v>
      </c>
      <c r="E812">
        <v>63.538772225999999</v>
      </c>
      <c r="F812"/>
      <c r="G812"/>
      <c r="H812"/>
      <c r="I812">
        <v>41.001956196000002</v>
      </c>
      <c r="J812"/>
      <c r="K812">
        <v>64.135215537999997</v>
      </c>
      <c r="L812">
        <v>81.861162139000001</v>
      </c>
      <c r="M812">
        <v>70.533814262000007</v>
      </c>
      <c r="N812">
        <v>87.747578927000006</v>
      </c>
      <c r="O812"/>
      <c r="P812"/>
      <c r="Q812">
        <v>61.399300519999997</v>
      </c>
      <c r="R812">
        <v>81.952974415</v>
      </c>
      <c r="S812">
        <v>66.389111534999998</v>
      </c>
      <c r="T812">
        <v>73.540856031000004</v>
      </c>
      <c r="U812"/>
      <c r="V812">
        <v>128.06164244799999</v>
      </c>
      <c r="W812">
        <v>46.679254686999997</v>
      </c>
      <c r="X812"/>
      <c r="Y812"/>
      <c r="Z812">
        <v>9.6932033359999998</v>
      </c>
      <c r="AA812"/>
      <c r="AB812"/>
      <c r="AC812">
        <v>98.562808149000006</v>
      </c>
      <c r="AD812">
        <v>84.297226956000003</v>
      </c>
      <c r="AE812"/>
      <c r="AF812">
        <v>65.068220734999997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58.303272173000003</v>
      </c>
      <c r="AM812">
        <v>37.597671916000003</v>
      </c>
      <c r="AN812">
        <v>88.653284619000004</v>
      </c>
      <c r="AO812"/>
      <c r="AP812"/>
      <c r="AQ812"/>
      <c r="AR812">
        <v>64.242617104999994</v>
      </c>
      <c r="AS812">
        <v>24.497958503</v>
      </c>
      <c r="AT812">
        <v>54.829074781000003</v>
      </c>
      <c r="AU812"/>
    </row>
    <row r="813" spans="1:47" x14ac:dyDescent="0.35">
      <c r="A813" s="84">
        <v>31625</v>
      </c>
      <c r="B813">
        <v>42.062141863999997</v>
      </c>
      <c r="C813">
        <v>56.014584051999996</v>
      </c>
      <c r="D813">
        <v>76.261860830000003</v>
      </c>
      <c r="E813">
        <v>62.967832549999997</v>
      </c>
      <c r="F813"/>
      <c r="G813"/>
      <c r="H813"/>
      <c r="I813">
        <v>42.058636978000003</v>
      </c>
      <c r="J813"/>
      <c r="K813">
        <v>63.024114595</v>
      </c>
      <c r="L813">
        <v>84.147178635000003</v>
      </c>
      <c r="M813">
        <v>70.095656873999999</v>
      </c>
      <c r="N813">
        <v>86.679068709000006</v>
      </c>
      <c r="O813"/>
      <c r="P813"/>
      <c r="Q813">
        <v>60.513733686000002</v>
      </c>
      <c r="R813">
        <v>81.952974415</v>
      </c>
      <c r="S813">
        <v>65.872403132000002</v>
      </c>
      <c r="T813">
        <v>73.646975592999993</v>
      </c>
      <c r="U813"/>
      <c r="V813">
        <v>118.338235399</v>
      </c>
      <c r="W813">
        <v>45.784158720000001</v>
      </c>
      <c r="X813"/>
      <c r="Y813"/>
      <c r="Z813">
        <v>9.9630837069999991</v>
      </c>
      <c r="AA813"/>
      <c r="AB813"/>
      <c r="AC813">
        <v>98.798886730999996</v>
      </c>
      <c r="AD813">
        <v>82.278131700000003</v>
      </c>
      <c r="AE813"/>
      <c r="AF813">
        <v>60.273422844000002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57.962949829000003</v>
      </c>
      <c r="AM813">
        <v>36.893075222</v>
      </c>
      <c r="AN813">
        <v>90.799689443000005</v>
      </c>
      <c r="AO813"/>
      <c r="AP813"/>
      <c r="AQ813"/>
      <c r="AR813">
        <v>64.644851738</v>
      </c>
      <c r="AS813">
        <v>26.097825181000001</v>
      </c>
      <c r="AT813">
        <v>54.738344791000003</v>
      </c>
      <c r="AU813"/>
    </row>
    <row r="814" spans="1:47" x14ac:dyDescent="0.35">
      <c r="A814" s="84">
        <v>31656</v>
      </c>
      <c r="B814">
        <v>41.480585896000001</v>
      </c>
      <c r="C814">
        <v>55.137239673000003</v>
      </c>
      <c r="D814">
        <v>78.871259309999999</v>
      </c>
      <c r="E814">
        <v>63.251657706000003</v>
      </c>
      <c r="F814"/>
      <c r="G814"/>
      <c r="H814"/>
      <c r="I814">
        <v>41.477129468999998</v>
      </c>
      <c r="J814"/>
      <c r="K814">
        <v>62.653747613999997</v>
      </c>
      <c r="L814">
        <v>83.494031065000001</v>
      </c>
      <c r="M814">
        <v>70.629065867999998</v>
      </c>
      <c r="N814">
        <v>88.256596482999996</v>
      </c>
      <c r="O814"/>
      <c r="P814"/>
      <c r="Q814">
        <v>60.808922629999998</v>
      </c>
      <c r="R814">
        <v>82.687155595999997</v>
      </c>
      <c r="S814">
        <v>66.360143315000002</v>
      </c>
      <c r="T814">
        <v>74.177573398999996</v>
      </c>
      <c r="U814"/>
      <c r="V814">
        <v>118.35479693800001</v>
      </c>
      <c r="W814">
        <v>46.052687509999998</v>
      </c>
      <c r="X814"/>
      <c r="Y814"/>
      <c r="Z814">
        <v>10.143003954999999</v>
      </c>
      <c r="AA814"/>
      <c r="AB814"/>
      <c r="AC814">
        <v>97.854572400999999</v>
      </c>
      <c r="AD814">
        <v>85.054387676999994</v>
      </c>
      <c r="AE814"/>
      <c r="AF814">
        <v>64.071211879000003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58.225452525999998</v>
      </c>
      <c r="AM814">
        <v>38.018843443000002</v>
      </c>
      <c r="AN814">
        <v>91.546173803000002</v>
      </c>
      <c r="AO814"/>
      <c r="AP814"/>
      <c r="AQ814"/>
      <c r="AR814">
        <v>64.300079194999995</v>
      </c>
      <c r="AS814">
        <v>24.297975169000001</v>
      </c>
      <c r="AT814">
        <v>54.885297627</v>
      </c>
      <c r="AU814"/>
    </row>
    <row r="815" spans="1:47" x14ac:dyDescent="0.35">
      <c r="A815" s="84">
        <v>31686</v>
      </c>
      <c r="B815">
        <v>41.360499539999999</v>
      </c>
      <c r="C815">
        <v>54.947638185000002</v>
      </c>
      <c r="D815">
        <v>79.758474143000001</v>
      </c>
      <c r="E815">
        <v>63.177412052999998</v>
      </c>
      <c r="F815"/>
      <c r="G815"/>
      <c r="H815"/>
      <c r="I815">
        <v>41.357053119</v>
      </c>
      <c r="J815"/>
      <c r="K815">
        <v>62.838931103999997</v>
      </c>
      <c r="L815">
        <v>80.881440784000006</v>
      </c>
      <c r="M815">
        <v>70.514763940999998</v>
      </c>
      <c r="N815">
        <v>89.374093148</v>
      </c>
      <c r="O815"/>
      <c r="P815"/>
      <c r="Q815">
        <v>61.635451676000002</v>
      </c>
      <c r="R815">
        <v>83.421336777999997</v>
      </c>
      <c r="S815">
        <v>66.403201077000006</v>
      </c>
      <c r="T815">
        <v>74.814290768000006</v>
      </c>
      <c r="U815"/>
      <c r="V815">
        <v>119.739536371</v>
      </c>
      <c r="W815">
        <v>45.605139526000002</v>
      </c>
      <c r="X815"/>
      <c r="Y815"/>
      <c r="Z815">
        <v>10.255454110000001</v>
      </c>
      <c r="AA815"/>
      <c r="AB815"/>
      <c r="AC815">
        <v>97.736533109999996</v>
      </c>
      <c r="AD815">
        <v>83.960711079999996</v>
      </c>
      <c r="AE815"/>
      <c r="AF815">
        <v>64.278782133000007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58.302084841999999</v>
      </c>
      <c r="AM815">
        <v>37.660869748000003</v>
      </c>
      <c r="AN815">
        <v>90.676889949</v>
      </c>
      <c r="AO815"/>
      <c r="AP815"/>
      <c r="AQ815"/>
      <c r="AR815">
        <v>64.300079194999995</v>
      </c>
      <c r="AS815">
        <v>25.497875177000001</v>
      </c>
      <c r="AT815">
        <v>55.117923371000003</v>
      </c>
      <c r="AU815"/>
    </row>
    <row r="816" spans="1:47" x14ac:dyDescent="0.35">
      <c r="A816" s="84">
        <v>31717</v>
      </c>
      <c r="B816">
        <v>40.862400815000001</v>
      </c>
      <c r="C816">
        <v>54.910824441000003</v>
      </c>
      <c r="D816">
        <v>78.901570109999994</v>
      </c>
      <c r="E816">
        <v>63.041608294</v>
      </c>
      <c r="F816"/>
      <c r="G816"/>
      <c r="H816"/>
      <c r="I816">
        <v>40.858995899</v>
      </c>
      <c r="J816"/>
      <c r="K816">
        <v>63.517937236000002</v>
      </c>
      <c r="L816">
        <v>79.030856001000004</v>
      </c>
      <c r="M816">
        <v>69.838477538000006</v>
      </c>
      <c r="N816">
        <v>88.838321811</v>
      </c>
      <c r="O816"/>
      <c r="P816"/>
      <c r="Q816">
        <v>61.812565042999999</v>
      </c>
      <c r="R816">
        <v>82.228292358000004</v>
      </c>
      <c r="S816">
        <v>66.376205299999995</v>
      </c>
      <c r="T816">
        <v>75.238769012999995</v>
      </c>
      <c r="U816"/>
      <c r="V816">
        <v>122.31877704999999</v>
      </c>
      <c r="W816">
        <v>44.799553156000002</v>
      </c>
      <c r="X816"/>
      <c r="Y816"/>
      <c r="Z816">
        <v>10.098023893000001</v>
      </c>
      <c r="AA816"/>
      <c r="AB816"/>
      <c r="AC816">
        <v>97.500454528000006</v>
      </c>
      <c r="AD816">
        <v>82.782905514000007</v>
      </c>
      <c r="AE816"/>
      <c r="AF816">
        <v>61.971596185999999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58.262912194999998</v>
      </c>
      <c r="AM816">
        <v>38.247253088000001</v>
      </c>
      <c r="AN816">
        <v>91.396268470999999</v>
      </c>
      <c r="AO816"/>
      <c r="AP816"/>
      <c r="AQ816"/>
      <c r="AR816">
        <v>65.449321003999998</v>
      </c>
      <c r="AS816">
        <v>25.597866843999999</v>
      </c>
      <c r="AT816">
        <v>55.333394701000003</v>
      </c>
      <c r="AU816"/>
    </row>
    <row r="817" spans="1:47" x14ac:dyDescent="0.35">
      <c r="A817" s="84">
        <v>31747</v>
      </c>
      <c r="B817">
        <v>41.647884001000001</v>
      </c>
      <c r="C817">
        <v>55.489767589000003</v>
      </c>
      <c r="D817">
        <v>77.167156327000001</v>
      </c>
      <c r="E817">
        <v>64.157172731000003</v>
      </c>
      <c r="F817"/>
      <c r="G817"/>
      <c r="H817"/>
      <c r="I817">
        <v>41.644413634000003</v>
      </c>
      <c r="J817"/>
      <c r="K817">
        <v>62.715475443999999</v>
      </c>
      <c r="L817">
        <v>80.119435284999994</v>
      </c>
      <c r="M817">
        <v>70.590965225000005</v>
      </c>
      <c r="N817">
        <v>90.169120937000002</v>
      </c>
      <c r="O817"/>
      <c r="P817"/>
      <c r="Q817">
        <v>61.340262731000003</v>
      </c>
      <c r="R817">
        <v>82.778928243999999</v>
      </c>
      <c r="S817">
        <v>67.066174887000003</v>
      </c>
      <c r="T817">
        <v>75.451008135999999</v>
      </c>
      <c r="U817"/>
      <c r="V817">
        <v>119.582872248</v>
      </c>
      <c r="W817">
        <v>46.365971098000003</v>
      </c>
      <c r="X817"/>
      <c r="Y817"/>
      <c r="Z817">
        <v>10.0305538</v>
      </c>
      <c r="AA817"/>
      <c r="AB817"/>
      <c r="AC817">
        <v>100.215358225</v>
      </c>
      <c r="AD817">
        <v>84.717871801000001</v>
      </c>
      <c r="AE817"/>
      <c r="AF817">
        <v>60.115986552999999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58.810038671999997</v>
      </c>
      <c r="AM817">
        <v>37.757585538000001</v>
      </c>
      <c r="AN817">
        <v>91.372856534999997</v>
      </c>
      <c r="AO817"/>
      <c r="AP817"/>
      <c r="AQ817"/>
      <c r="AR817">
        <v>64.702313828000001</v>
      </c>
      <c r="AS817">
        <v>25.39788351</v>
      </c>
      <c r="AT817">
        <v>55.869941120999997</v>
      </c>
      <c r="AU817"/>
    </row>
    <row r="818" spans="1:47" x14ac:dyDescent="0.35">
      <c r="A818" s="84">
        <v>31778</v>
      </c>
      <c r="B818">
        <v>40.562071695999997</v>
      </c>
      <c r="C818">
        <v>54.556168018999998</v>
      </c>
      <c r="D818">
        <v>79.596433794000006</v>
      </c>
      <c r="E818">
        <v>64.820684518999997</v>
      </c>
      <c r="F818"/>
      <c r="G818"/>
      <c r="H818"/>
      <c r="I818">
        <v>40.558691805000002</v>
      </c>
      <c r="J818"/>
      <c r="K818">
        <v>61.727830161999997</v>
      </c>
      <c r="L818">
        <v>74.894254723000003</v>
      </c>
      <c r="M818">
        <v>69.962304626000005</v>
      </c>
      <c r="N818">
        <v>86.917247334999999</v>
      </c>
      <c r="O818"/>
      <c r="P818"/>
      <c r="Q818">
        <v>60.690847052000002</v>
      </c>
      <c r="R818">
        <v>80.576384699000002</v>
      </c>
      <c r="S818">
        <v>66.461622984000002</v>
      </c>
      <c r="T818">
        <v>75.344888573999995</v>
      </c>
      <c r="U818"/>
      <c r="V818">
        <v>116.729356087</v>
      </c>
      <c r="W818">
        <v>43.32264481</v>
      </c>
      <c r="X818"/>
      <c r="Y818"/>
      <c r="Z818">
        <v>9.5357731189999999</v>
      </c>
      <c r="AA818"/>
      <c r="AB818"/>
      <c r="AC818">
        <v>95.729865160000003</v>
      </c>
      <c r="AD818">
        <v>84.465484893999999</v>
      </c>
      <c r="AE818"/>
      <c r="AF818">
        <v>62.087741350000002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58.302699961999998</v>
      </c>
      <c r="AM818">
        <v>35.517041622999997</v>
      </c>
      <c r="AN818">
        <v>88.370353621999996</v>
      </c>
      <c r="AO818"/>
      <c r="AP818"/>
      <c r="AQ818"/>
      <c r="AR818">
        <v>62.346368120999998</v>
      </c>
      <c r="AS818">
        <v>25.497875177000001</v>
      </c>
      <c r="AT818">
        <v>55.653577364999997</v>
      </c>
      <c r="AU818"/>
    </row>
    <row r="819" spans="1:47" x14ac:dyDescent="0.35">
      <c r="A819" s="84">
        <v>31809</v>
      </c>
      <c r="B819">
        <v>41.519815254999997</v>
      </c>
      <c r="C819">
        <v>56.268201406999999</v>
      </c>
      <c r="D819">
        <v>83.971804266000007</v>
      </c>
      <c r="E819">
        <v>64.961187369000001</v>
      </c>
      <c r="F819"/>
      <c r="G819"/>
      <c r="H819"/>
      <c r="I819">
        <v>41.516355558999997</v>
      </c>
      <c r="J819"/>
      <c r="K819">
        <v>62.962386764999998</v>
      </c>
      <c r="L819">
        <v>78.377708431000002</v>
      </c>
      <c r="M819">
        <v>70.895770365000004</v>
      </c>
      <c r="N819">
        <v>91.728911099000001</v>
      </c>
      <c r="O819"/>
      <c r="P819"/>
      <c r="Q819">
        <v>61.576413887000001</v>
      </c>
      <c r="R819">
        <v>82.503610300999995</v>
      </c>
      <c r="S819">
        <v>67.189734525000006</v>
      </c>
      <c r="T819">
        <v>75.238769012999995</v>
      </c>
      <c r="U819"/>
      <c r="V819">
        <v>126.413721882</v>
      </c>
      <c r="W819">
        <v>46.544990292000001</v>
      </c>
      <c r="X819"/>
      <c r="Y819"/>
      <c r="Z819">
        <v>10.322924201999999</v>
      </c>
      <c r="AA819"/>
      <c r="AB819"/>
      <c r="AC819">
        <v>98.680847439999994</v>
      </c>
      <c r="AD819">
        <v>84.044840049000001</v>
      </c>
      <c r="AE819"/>
      <c r="AF819">
        <v>60.516054611000001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59.082226130000002</v>
      </c>
      <c r="AM819">
        <v>39.894129552999999</v>
      </c>
      <c r="AN819">
        <v>92.108348599999999</v>
      </c>
      <c r="AO819"/>
      <c r="AP819"/>
      <c r="AQ819"/>
      <c r="AR819">
        <v>64.93216219</v>
      </c>
      <c r="AS819">
        <v>26.097825181000001</v>
      </c>
      <c r="AT819">
        <v>56.399248974000002</v>
      </c>
      <c r="AU819"/>
    </row>
    <row r="820" spans="1:47" x14ac:dyDescent="0.35">
      <c r="A820" s="84">
        <v>31837</v>
      </c>
      <c r="B820">
        <v>41.932907872000001</v>
      </c>
      <c r="C820">
        <v>55.373255911999998</v>
      </c>
      <c r="D820">
        <v>79.576914650999996</v>
      </c>
      <c r="E820">
        <v>65.388334830000005</v>
      </c>
      <c r="F820"/>
      <c r="G820"/>
      <c r="H820"/>
      <c r="I820">
        <v>41.929413754000002</v>
      </c>
      <c r="J820"/>
      <c r="K820">
        <v>62.592019784000001</v>
      </c>
      <c r="L820">
        <v>79.901719428000007</v>
      </c>
      <c r="M820">
        <v>70.676691671</v>
      </c>
      <c r="N820">
        <v>91.102274343999994</v>
      </c>
      <c r="O820"/>
      <c r="P820"/>
      <c r="Q820">
        <v>63.996963233999999</v>
      </c>
      <c r="R820">
        <v>83.421336777999997</v>
      </c>
      <c r="S820">
        <v>67.510732429000001</v>
      </c>
      <c r="T820">
        <v>75.344888573999995</v>
      </c>
      <c r="U820"/>
      <c r="V820">
        <v>118.725494743</v>
      </c>
      <c r="W820">
        <v>46.947783477000002</v>
      </c>
      <c r="X820"/>
      <c r="Y820"/>
      <c r="Z820">
        <v>10.232964079</v>
      </c>
      <c r="AA820"/>
      <c r="AB820"/>
      <c r="AC820">
        <v>99.979279642999998</v>
      </c>
      <c r="AD820">
        <v>85.306774583999996</v>
      </c>
      <c r="AE820"/>
      <c r="AF820">
        <v>63.589843866000002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59.288703019000003</v>
      </c>
      <c r="AM820">
        <v>38.891252797999996</v>
      </c>
      <c r="AN820">
        <v>89.560461312000001</v>
      </c>
      <c r="AO820"/>
      <c r="AP820"/>
      <c r="AQ820"/>
      <c r="AR820">
        <v>64.702313828000001</v>
      </c>
      <c r="AS820">
        <v>25.197900175000001</v>
      </c>
      <c r="AT820">
        <v>56.472328758000003</v>
      </c>
      <c r="AU820"/>
    </row>
    <row r="821" spans="1:47" x14ac:dyDescent="0.35">
      <c r="A821" s="84">
        <v>31868</v>
      </c>
      <c r="B821">
        <v>41.812941819000002</v>
      </c>
      <c r="C821">
        <v>56.698059636000004</v>
      </c>
      <c r="D821">
        <v>80.669632558000004</v>
      </c>
      <c r="E821">
        <v>65.078194758999999</v>
      </c>
      <c r="F821"/>
      <c r="G821"/>
      <c r="H821"/>
      <c r="I821">
        <v>41.809457698000003</v>
      </c>
      <c r="J821"/>
      <c r="K821">
        <v>63.456209405999999</v>
      </c>
      <c r="L821">
        <v>79.901719428000007</v>
      </c>
      <c r="M821">
        <v>70.790993598</v>
      </c>
      <c r="N821">
        <v>91.355621266</v>
      </c>
      <c r="O821"/>
      <c r="P821"/>
      <c r="Q821">
        <v>62.284867353999999</v>
      </c>
      <c r="R821">
        <v>82.595382948999998</v>
      </c>
      <c r="S821">
        <v>67.769851553999999</v>
      </c>
      <c r="T821">
        <v>75.557127696999999</v>
      </c>
      <c r="U821"/>
      <c r="V821">
        <v>119.935833648</v>
      </c>
      <c r="W821">
        <v>47.798124645999998</v>
      </c>
      <c r="X821"/>
      <c r="Y821"/>
      <c r="Z821">
        <v>10.795214852000001</v>
      </c>
      <c r="AA821"/>
      <c r="AB821"/>
      <c r="AC821">
        <v>101.867908302</v>
      </c>
      <c r="AD821">
        <v>84.633742831999996</v>
      </c>
      <c r="AE821"/>
      <c r="AF821">
        <v>61.159327412000003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59.580811504000003</v>
      </c>
      <c r="AM821">
        <v>38.779285315000003</v>
      </c>
      <c r="AN821">
        <v>92.245598290000004</v>
      </c>
      <c r="AO821"/>
      <c r="AP821"/>
      <c r="AQ821"/>
      <c r="AR821">
        <v>65.047086371000006</v>
      </c>
      <c r="AS821">
        <v>26.197816848999999</v>
      </c>
      <c r="AT821">
        <v>56.835347874999997</v>
      </c>
      <c r="AU821"/>
    </row>
    <row r="822" spans="1:47" x14ac:dyDescent="0.35">
      <c r="A822" s="84">
        <v>31898</v>
      </c>
      <c r="B822">
        <v>42.926177719000002</v>
      </c>
      <c r="C822">
        <v>57.052189830000003</v>
      </c>
      <c r="D822">
        <v>79.610641489000002</v>
      </c>
      <c r="E822">
        <v>65.120956496000005</v>
      </c>
      <c r="F822"/>
      <c r="G822"/>
      <c r="H822"/>
      <c r="I822">
        <v>42.922600834999997</v>
      </c>
      <c r="J822"/>
      <c r="K822">
        <v>64.382126858999996</v>
      </c>
      <c r="L822">
        <v>80.554866997999994</v>
      </c>
      <c r="M822">
        <v>71.695883855000005</v>
      </c>
      <c r="N822">
        <v>93.153663234000007</v>
      </c>
      <c r="O822"/>
      <c r="P822"/>
      <c r="Q822">
        <v>63.760812078000001</v>
      </c>
      <c r="R822">
        <v>83.329564129999994</v>
      </c>
      <c r="S822">
        <v>67.960202788999993</v>
      </c>
      <c r="T822">
        <v>75.981605943000005</v>
      </c>
      <c r="U822"/>
      <c r="V822">
        <v>118.70974338800001</v>
      </c>
      <c r="W822">
        <v>46.142197105999998</v>
      </c>
      <c r="X822"/>
      <c r="Y822"/>
      <c r="Z822">
        <v>11.132565316000001</v>
      </c>
      <c r="AA822"/>
      <c r="AB822"/>
      <c r="AC822">
        <v>102.340065467</v>
      </c>
      <c r="AD822">
        <v>83.287679327999996</v>
      </c>
      <c r="AE822"/>
      <c r="AF822">
        <v>62.685557555999999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59.886110889999998</v>
      </c>
      <c r="AM822">
        <v>39.050204287</v>
      </c>
      <c r="AN822">
        <v>92.879010824000005</v>
      </c>
      <c r="AO822"/>
      <c r="AP822"/>
      <c r="AQ822"/>
      <c r="AR822">
        <v>65.909017727999995</v>
      </c>
      <c r="AS822">
        <v>26.797766852999999</v>
      </c>
      <c r="AT822">
        <v>57.192020851000002</v>
      </c>
      <c r="AU822"/>
    </row>
    <row r="823" spans="1:47" x14ac:dyDescent="0.35">
      <c r="A823" s="84">
        <v>31929</v>
      </c>
      <c r="B823">
        <v>41.888390645999998</v>
      </c>
      <c r="C823">
        <v>57.016961831000003</v>
      </c>
      <c r="D823">
        <v>74.869607020000004</v>
      </c>
      <c r="E823">
        <v>65.884558943000002</v>
      </c>
      <c r="F823"/>
      <c r="G823"/>
      <c r="H823"/>
      <c r="I823">
        <v>41.884900238</v>
      </c>
      <c r="J823"/>
      <c r="K823">
        <v>63.209298085</v>
      </c>
      <c r="L823">
        <v>79.030856001000004</v>
      </c>
      <c r="M823">
        <v>70.943396168000007</v>
      </c>
      <c r="N823">
        <v>92.972856672000006</v>
      </c>
      <c r="O823"/>
      <c r="P823"/>
      <c r="Q823">
        <v>62.580056298999999</v>
      </c>
      <c r="R823">
        <v>83.788427369000004</v>
      </c>
      <c r="S823">
        <v>68.434715144999998</v>
      </c>
      <c r="T823">
        <v>76.512203749999998</v>
      </c>
      <c r="U823"/>
      <c r="V823">
        <v>116.46531862800001</v>
      </c>
      <c r="W823">
        <v>46.410725896999999</v>
      </c>
      <c r="X823"/>
      <c r="Y823"/>
      <c r="Z823">
        <v>10.795214852000001</v>
      </c>
      <c r="AA823"/>
      <c r="AB823"/>
      <c r="AC823">
        <v>100.805554681</v>
      </c>
      <c r="AD823">
        <v>86.400451181999998</v>
      </c>
      <c r="AE823"/>
      <c r="AF823">
        <v>62.84180945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60.182572008000001</v>
      </c>
      <c r="AM823">
        <v>39.068140933000002</v>
      </c>
      <c r="AN823">
        <v>92.889254880999999</v>
      </c>
      <c r="AO823"/>
      <c r="AP823"/>
      <c r="AQ823"/>
      <c r="AR823">
        <v>65.506783095000003</v>
      </c>
      <c r="AS823">
        <v>27.497708524</v>
      </c>
      <c r="AT823">
        <v>57.499511231</v>
      </c>
      <c r="AU823"/>
    </row>
    <row r="824" spans="1:47" x14ac:dyDescent="0.35">
      <c r="A824" s="84">
        <v>31959</v>
      </c>
      <c r="B824">
        <v>41.778014245999998</v>
      </c>
      <c r="C824">
        <v>56.374053349</v>
      </c>
      <c r="D824">
        <v>70.924286706999993</v>
      </c>
      <c r="E824">
        <v>66.600700560999996</v>
      </c>
      <c r="F824"/>
      <c r="G824"/>
      <c r="H824"/>
      <c r="I824">
        <v>41.774533034999997</v>
      </c>
      <c r="J824"/>
      <c r="K824">
        <v>62.468564123999997</v>
      </c>
      <c r="L824">
        <v>82.187735923999995</v>
      </c>
      <c r="M824">
        <v>71.229150985999993</v>
      </c>
      <c r="N824">
        <v>96.382378896000006</v>
      </c>
      <c r="O824"/>
      <c r="P824"/>
      <c r="Q824">
        <v>63.819849867000002</v>
      </c>
      <c r="R824">
        <v>82.778928243999999</v>
      </c>
      <c r="S824">
        <v>68.605120210999999</v>
      </c>
      <c r="T824">
        <v>77.042801556000001</v>
      </c>
      <c r="U824"/>
      <c r="V824">
        <v>117.993303469</v>
      </c>
      <c r="W824">
        <v>47.126802669999996</v>
      </c>
      <c r="X824"/>
      <c r="Y824"/>
      <c r="Z824">
        <v>11.132565316000001</v>
      </c>
      <c r="AA824"/>
      <c r="AB824"/>
      <c r="AC824">
        <v>99.979279642999998</v>
      </c>
      <c r="AD824">
        <v>87.157611903000003</v>
      </c>
      <c r="AE824"/>
      <c r="AF824">
        <v>64.608179113000006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60.314190979999999</v>
      </c>
      <c r="AM824">
        <v>39.141227802000003</v>
      </c>
      <c r="AN824">
        <v>95.419598711000006</v>
      </c>
      <c r="AO824"/>
      <c r="AP824"/>
      <c r="AQ824"/>
      <c r="AR824">
        <v>65.219472641999999</v>
      </c>
      <c r="AS824">
        <v>25.297891841999999</v>
      </c>
      <c r="AT824">
        <v>57.887716597000001</v>
      </c>
      <c r="AU824"/>
    </row>
    <row r="825" spans="1:47" x14ac:dyDescent="0.35">
      <c r="A825" s="84">
        <v>31990</v>
      </c>
      <c r="B825">
        <v>42.445396004000003</v>
      </c>
      <c r="C825">
        <v>56.394106618000002</v>
      </c>
      <c r="D825">
        <v>71.966370206999997</v>
      </c>
      <c r="E825">
        <v>67.353025187</v>
      </c>
      <c r="F825"/>
      <c r="G825"/>
      <c r="H825"/>
      <c r="I825">
        <v>42.441859182000002</v>
      </c>
      <c r="J825"/>
      <c r="K825">
        <v>63.826576387000003</v>
      </c>
      <c r="L825">
        <v>82.623167637999998</v>
      </c>
      <c r="M825">
        <v>71.267251627999997</v>
      </c>
      <c r="N825">
        <v>90.514607408000003</v>
      </c>
      <c r="O825"/>
      <c r="P825"/>
      <c r="Q825">
        <v>64.056001022999993</v>
      </c>
      <c r="R825">
        <v>82.778928243999999</v>
      </c>
      <c r="S825">
        <v>69.063383865000006</v>
      </c>
      <c r="T825">
        <v>77.467279801999993</v>
      </c>
      <c r="U825"/>
      <c r="V825">
        <v>117.41979170899999</v>
      </c>
      <c r="W825">
        <v>44.710043558999999</v>
      </c>
      <c r="X825"/>
      <c r="Y825"/>
      <c r="Z825">
        <v>11.559875904</v>
      </c>
      <c r="AA825"/>
      <c r="AB825"/>
      <c r="AC825">
        <v>99.743201060999994</v>
      </c>
      <c r="AD825">
        <v>87.157611903000003</v>
      </c>
      <c r="AE825"/>
      <c r="AF825">
        <v>57.746755843999999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60.662447522999997</v>
      </c>
      <c r="AM825">
        <v>39.097206657999998</v>
      </c>
      <c r="AN825">
        <v>90.298249514000005</v>
      </c>
      <c r="AO825"/>
      <c r="AP825"/>
      <c r="AQ825"/>
      <c r="AR825">
        <v>67.747804621</v>
      </c>
      <c r="AS825">
        <v>27.997666860999999</v>
      </c>
      <c r="AT825">
        <v>58.322129805000003</v>
      </c>
      <c r="AU825"/>
    </row>
    <row r="826" spans="1:47" x14ac:dyDescent="0.35">
      <c r="A826" s="84">
        <v>32021</v>
      </c>
      <c r="B826">
        <v>41.606883043000003</v>
      </c>
      <c r="C826">
        <v>56.856285988000003</v>
      </c>
      <c r="D826">
        <v>73.915898103999993</v>
      </c>
      <c r="E826">
        <v>67.723313634999997</v>
      </c>
      <c r="F826"/>
      <c r="G826"/>
      <c r="H826"/>
      <c r="I826">
        <v>41.603416092000003</v>
      </c>
      <c r="J826"/>
      <c r="K826">
        <v>63.024114595</v>
      </c>
      <c r="L826">
        <v>80.337151141999996</v>
      </c>
      <c r="M826">
        <v>71.333927751999994</v>
      </c>
      <c r="N826">
        <v>93.949594243000007</v>
      </c>
      <c r="O826"/>
      <c r="P826"/>
      <c r="Q826">
        <v>63.288509767000001</v>
      </c>
      <c r="R826">
        <v>83.971972664000006</v>
      </c>
      <c r="S826">
        <v>69.391484000000005</v>
      </c>
      <c r="T826">
        <v>77.679518924999996</v>
      </c>
      <c r="U826"/>
      <c r="V826">
        <v>121.45428700399999</v>
      </c>
      <c r="W826">
        <v>47.261067064999999</v>
      </c>
      <c r="X826"/>
      <c r="Y826"/>
      <c r="Z826">
        <v>11.200035409</v>
      </c>
      <c r="AA826"/>
      <c r="AB826"/>
      <c r="AC826">
        <v>100.451436808</v>
      </c>
      <c r="AD826">
        <v>88.503675407000003</v>
      </c>
      <c r="AE826"/>
      <c r="AF826">
        <v>63.479510208999997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60.982611444</v>
      </c>
      <c r="AM826">
        <v>38.178282436000003</v>
      </c>
      <c r="AN826">
        <v>92.949914675000002</v>
      </c>
      <c r="AO826"/>
      <c r="AP826"/>
      <c r="AQ826"/>
      <c r="AR826">
        <v>67.115721626999999</v>
      </c>
      <c r="AS826">
        <v>26.997750187000001</v>
      </c>
      <c r="AT826">
        <v>58.542261582999998</v>
      </c>
      <c r="AU826"/>
    </row>
    <row r="827" spans="1:47" x14ac:dyDescent="0.35">
      <c r="A827" s="84">
        <v>32051</v>
      </c>
      <c r="B827">
        <v>42.502296205999997</v>
      </c>
      <c r="C827">
        <v>57.641723917999997</v>
      </c>
      <c r="D827">
        <v>74.418725937999994</v>
      </c>
      <c r="E827">
        <v>68.414550066000004</v>
      </c>
      <c r="F827"/>
      <c r="G827"/>
      <c r="H827"/>
      <c r="I827">
        <v>42.498754642999998</v>
      </c>
      <c r="J827"/>
      <c r="K827">
        <v>64.011759878000007</v>
      </c>
      <c r="L827">
        <v>68.036205234999997</v>
      </c>
      <c r="M827">
        <v>71.857811585999997</v>
      </c>
      <c r="N827">
        <v>93.505548438000005</v>
      </c>
      <c r="O827"/>
      <c r="P827"/>
      <c r="Q827">
        <v>62.875245243999998</v>
      </c>
      <c r="R827">
        <v>84.522608551000005</v>
      </c>
      <c r="S827">
        <v>70.353350688999996</v>
      </c>
      <c r="T827">
        <v>77.891758046999996</v>
      </c>
      <c r="U827"/>
      <c r="V827">
        <v>120.15390381</v>
      </c>
      <c r="W827">
        <v>47.753369847000002</v>
      </c>
      <c r="X827"/>
      <c r="Y827"/>
      <c r="Z827">
        <v>11.200035409</v>
      </c>
      <c r="AA827"/>
      <c r="AB827"/>
      <c r="AC827">
        <v>103.04830121400001</v>
      </c>
      <c r="AD827">
        <v>89.933867879999994</v>
      </c>
      <c r="AE827"/>
      <c r="AF827">
        <v>65.562139802000004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61.700502323000002</v>
      </c>
      <c r="AM827">
        <v>38.398295646000001</v>
      </c>
      <c r="AN827">
        <v>92.110947972999995</v>
      </c>
      <c r="AO827"/>
      <c r="AP827"/>
      <c r="AQ827"/>
      <c r="AR827">
        <v>67.288107898000007</v>
      </c>
      <c r="AS827">
        <v>27.997666860999999</v>
      </c>
      <c r="AT827">
        <v>59.330472170999997</v>
      </c>
      <c r="AU827"/>
    </row>
    <row r="828" spans="1:47" x14ac:dyDescent="0.35">
      <c r="A828" s="84">
        <v>32082</v>
      </c>
      <c r="B828">
        <v>42.831279772999999</v>
      </c>
      <c r="C828">
        <v>56.924810788999999</v>
      </c>
      <c r="D828">
        <v>76.796332953000004</v>
      </c>
      <c r="E828">
        <v>68.973272102999999</v>
      </c>
      <c r="F828"/>
      <c r="G828"/>
      <c r="H828"/>
      <c r="I828">
        <v>42.827710797000002</v>
      </c>
      <c r="J828"/>
      <c r="K828">
        <v>64.382126858999996</v>
      </c>
      <c r="L828">
        <v>69.669074160999998</v>
      </c>
      <c r="M828">
        <v>72.143566403999998</v>
      </c>
      <c r="N828">
        <v>94.038291329000003</v>
      </c>
      <c r="O828"/>
      <c r="P828"/>
      <c r="Q828">
        <v>62.461980721000003</v>
      </c>
      <c r="R828">
        <v>84.522608551000005</v>
      </c>
      <c r="S828">
        <v>70.618462334</v>
      </c>
      <c r="T828">
        <v>78.10399717</v>
      </c>
      <c r="U828"/>
      <c r="V828">
        <v>121.060481035</v>
      </c>
      <c r="W828">
        <v>47.305821864000002</v>
      </c>
      <c r="X828"/>
      <c r="Y828"/>
      <c r="Z828">
        <v>11.402445688</v>
      </c>
      <c r="AA828"/>
      <c r="AB828"/>
      <c r="AC828">
        <v>102.57614404900001</v>
      </c>
      <c r="AD828">
        <v>90.270383757000005</v>
      </c>
      <c r="AE828"/>
      <c r="AF828">
        <v>60.115994622999999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61.999092722</v>
      </c>
      <c r="AM828">
        <v>38.781216950000001</v>
      </c>
      <c r="AN828">
        <v>92.763793221</v>
      </c>
      <c r="AO828"/>
      <c r="AP828"/>
      <c r="AQ828"/>
      <c r="AR828">
        <v>68.150039254000006</v>
      </c>
      <c r="AS828">
        <v>29.197566868999999</v>
      </c>
      <c r="AT828">
        <v>59.630624826000002</v>
      </c>
      <c r="AU828"/>
    </row>
    <row r="829" spans="1:47" x14ac:dyDescent="0.35">
      <c r="A829" s="84">
        <v>32112</v>
      </c>
      <c r="B829">
        <v>42.640702586000003</v>
      </c>
      <c r="C829">
        <v>57.216764779999998</v>
      </c>
      <c r="D829">
        <v>74.442663468000006</v>
      </c>
      <c r="E829">
        <v>69.662158986999998</v>
      </c>
      <c r="F829"/>
      <c r="G829"/>
      <c r="H829"/>
      <c r="I829">
        <v>42.637149489999999</v>
      </c>
      <c r="J829"/>
      <c r="K829">
        <v>64.443854689000005</v>
      </c>
      <c r="L829">
        <v>72.281664441999993</v>
      </c>
      <c r="M829">
        <v>71.962588351999997</v>
      </c>
      <c r="N829">
        <v>93.259700956000003</v>
      </c>
      <c r="O829"/>
      <c r="P829"/>
      <c r="Q829">
        <v>63.760812078000001</v>
      </c>
      <c r="R829">
        <v>85.715652970999997</v>
      </c>
      <c r="S829">
        <v>70.975060749999997</v>
      </c>
      <c r="T829">
        <v>78.422355854000003</v>
      </c>
      <c r="U829"/>
      <c r="V829">
        <v>124.029966652</v>
      </c>
      <c r="W829">
        <v>47.350576662000002</v>
      </c>
      <c r="X829"/>
      <c r="Y829"/>
      <c r="Z829">
        <v>10.75023479</v>
      </c>
      <c r="AA829"/>
      <c r="AB829"/>
      <c r="AC829">
        <v>101.041633264</v>
      </c>
      <c r="AD829">
        <v>91.279931384999998</v>
      </c>
      <c r="AE829"/>
      <c r="AF829">
        <v>66.535145744999994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62.231601523000002</v>
      </c>
      <c r="AM829">
        <v>39.544829796999998</v>
      </c>
      <c r="AN829">
        <v>96.004633506999994</v>
      </c>
      <c r="AO829"/>
      <c r="AP829"/>
      <c r="AQ829"/>
      <c r="AR829">
        <v>68.379887616000005</v>
      </c>
      <c r="AS829">
        <v>28.897591866999999</v>
      </c>
      <c r="AT829">
        <v>59.964987147999999</v>
      </c>
      <c r="AU829"/>
    </row>
    <row r="830" spans="1:47" x14ac:dyDescent="0.35">
      <c r="A830" s="84">
        <v>32143</v>
      </c>
      <c r="B830">
        <v>43.266597554999997</v>
      </c>
      <c r="C830">
        <v>58.939271161999997</v>
      </c>
      <c r="D830">
        <v>74.603362517999997</v>
      </c>
      <c r="E830">
        <v>70.222760660000006</v>
      </c>
      <c r="F830"/>
      <c r="G830"/>
      <c r="H830"/>
      <c r="I830">
        <v>43.262992304999997</v>
      </c>
      <c r="J830"/>
      <c r="K830">
        <v>64.135215537999997</v>
      </c>
      <c r="L830">
        <v>83.058599350999998</v>
      </c>
      <c r="M830">
        <v>71.819710943000004</v>
      </c>
      <c r="N830">
        <v>91.681282992000007</v>
      </c>
      <c r="O830"/>
      <c r="P830"/>
      <c r="Q830">
        <v>64.941567857999999</v>
      </c>
      <c r="R830">
        <v>85.623880322999995</v>
      </c>
      <c r="S830">
        <v>71.288274060999996</v>
      </c>
      <c r="T830">
        <v>78.846834099999995</v>
      </c>
      <c r="U830"/>
      <c r="V830">
        <v>126.142487809</v>
      </c>
      <c r="W830">
        <v>44.083476382000001</v>
      </c>
      <c r="X830"/>
      <c r="Y830"/>
      <c r="Z830">
        <v>11.739796152</v>
      </c>
      <c r="AA830"/>
      <c r="AB830"/>
      <c r="AC830">
        <v>105.999283494</v>
      </c>
      <c r="AD830">
        <v>91.573412719999993</v>
      </c>
      <c r="AE830"/>
      <c r="AF830">
        <v>66.097957496999996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62.473154082000001</v>
      </c>
      <c r="AM830">
        <v>39.831277913999998</v>
      </c>
      <c r="AN830">
        <v>96.317648504000005</v>
      </c>
      <c r="AO830"/>
      <c r="AP830"/>
      <c r="AQ830"/>
      <c r="AR830">
        <v>65.564245185000004</v>
      </c>
      <c r="AS830">
        <v>29.597533539000001</v>
      </c>
      <c r="AT830">
        <v>59.950609172</v>
      </c>
      <c r="AU830"/>
    </row>
    <row r="831" spans="1:47" x14ac:dyDescent="0.35">
      <c r="A831" s="84">
        <v>32174</v>
      </c>
      <c r="B831">
        <v>42.575975767999999</v>
      </c>
      <c r="C831">
        <v>58.111198680000001</v>
      </c>
      <c r="D831">
        <v>74.707939898999996</v>
      </c>
      <c r="E831">
        <v>70.432810071999995</v>
      </c>
      <c r="F831"/>
      <c r="G831"/>
      <c r="H831"/>
      <c r="I831">
        <v>42.572428066000001</v>
      </c>
      <c r="J831"/>
      <c r="K831">
        <v>64.629038179000005</v>
      </c>
      <c r="L831">
        <v>80.663724927000004</v>
      </c>
      <c r="M831">
        <v>72.534097987999999</v>
      </c>
      <c r="N831">
        <v>93.888583230999998</v>
      </c>
      <c r="O831"/>
      <c r="P831"/>
      <c r="Q831">
        <v>64.882530068999998</v>
      </c>
      <c r="R831">
        <v>86.908697391000004</v>
      </c>
      <c r="S831">
        <v>71.984767227999995</v>
      </c>
      <c r="T831">
        <v>79.165192783999998</v>
      </c>
      <c r="U831"/>
      <c r="V831">
        <v>125.227677101</v>
      </c>
      <c r="W831">
        <v>47.082047871999997</v>
      </c>
      <c r="X831"/>
      <c r="Y831"/>
      <c r="Z831">
        <v>11.447425750000001</v>
      </c>
      <c r="AA831"/>
      <c r="AB831"/>
      <c r="AC831">
        <v>104.582812</v>
      </c>
      <c r="AD831">
        <v>94.514308588000006</v>
      </c>
      <c r="AE831"/>
      <c r="AF831">
        <v>65.833765568000004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62.955077314999997</v>
      </c>
      <c r="AM831">
        <v>40.948345007999997</v>
      </c>
      <c r="AN831">
        <v>96.063307656999996</v>
      </c>
      <c r="AO831"/>
      <c r="AP831"/>
      <c r="AQ831"/>
      <c r="AR831">
        <v>64.415003376000001</v>
      </c>
      <c r="AS831">
        <v>29.397550204000002</v>
      </c>
      <c r="AT831">
        <v>60.252943311999999</v>
      </c>
      <c r="AU831"/>
    </row>
    <row r="832" spans="1:47" x14ac:dyDescent="0.35">
      <c r="A832" s="84">
        <v>32203</v>
      </c>
      <c r="B832">
        <v>42.385876623000001</v>
      </c>
      <c r="C832">
        <v>58.041141732</v>
      </c>
      <c r="D832">
        <v>78.609680441999998</v>
      </c>
      <c r="E832">
        <v>71.022546116000001</v>
      </c>
      <c r="F832"/>
      <c r="G832"/>
      <c r="H832"/>
      <c r="I832">
        <v>42.382344760999999</v>
      </c>
      <c r="J832"/>
      <c r="K832">
        <v>64.320399027999997</v>
      </c>
      <c r="L832">
        <v>81.643446281999999</v>
      </c>
      <c r="M832">
        <v>73.467563726999998</v>
      </c>
      <c r="N832">
        <v>97.732212824000001</v>
      </c>
      <c r="O832"/>
      <c r="P832"/>
      <c r="Q832">
        <v>63.524660922999999</v>
      </c>
      <c r="R832">
        <v>87.000470039000007</v>
      </c>
      <c r="S832">
        <v>71.823381775000001</v>
      </c>
      <c r="T832">
        <v>79.165192783999998</v>
      </c>
      <c r="U832"/>
      <c r="V832">
        <v>127.183438065</v>
      </c>
      <c r="W832">
        <v>46.813519081999999</v>
      </c>
      <c r="X832"/>
      <c r="Y832"/>
      <c r="Z832">
        <v>11.492405810999999</v>
      </c>
      <c r="AA832"/>
      <c r="AB832"/>
      <c r="AC832">
        <v>105.999283494</v>
      </c>
      <c r="AD832">
        <v>92.688924946</v>
      </c>
      <c r="AE832"/>
      <c r="AF832">
        <v>65.848231811999995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62.850711502999999</v>
      </c>
      <c r="AM832">
        <v>40.975458105000001</v>
      </c>
      <c r="AN832">
        <v>91.548688941999998</v>
      </c>
      <c r="AO832"/>
      <c r="AP832"/>
      <c r="AQ832"/>
      <c r="AR832">
        <v>66.023941907999998</v>
      </c>
      <c r="AS832">
        <v>27.997666860999999</v>
      </c>
      <c r="AT832">
        <v>60.382345100999999</v>
      </c>
      <c r="AU832"/>
    </row>
    <row r="833" spans="1:47" x14ac:dyDescent="0.35">
      <c r="A833" s="84">
        <v>32234</v>
      </c>
      <c r="B833">
        <v>43.659310235</v>
      </c>
      <c r="C833">
        <v>59.632709873000003</v>
      </c>
      <c r="D833">
        <v>75.311234010999996</v>
      </c>
      <c r="E833">
        <v>70.894730813999999</v>
      </c>
      <c r="F833"/>
      <c r="G833"/>
      <c r="H833"/>
      <c r="I833">
        <v>43.655672262000003</v>
      </c>
      <c r="J833"/>
      <c r="K833">
        <v>64.752493838999996</v>
      </c>
      <c r="L833">
        <v>78.921998072999997</v>
      </c>
      <c r="M833">
        <v>72.362645098000002</v>
      </c>
      <c r="N833">
        <v>93.594345770000004</v>
      </c>
      <c r="O833"/>
      <c r="P833"/>
      <c r="Q833">
        <v>65.531945746999995</v>
      </c>
      <c r="R833">
        <v>85.715652970999997</v>
      </c>
      <c r="S833">
        <v>72.297491561000001</v>
      </c>
      <c r="T833">
        <v>79.165192783999998</v>
      </c>
      <c r="U833"/>
      <c r="V833">
        <v>123.354049244</v>
      </c>
      <c r="W833">
        <v>45.649894324000002</v>
      </c>
      <c r="X833"/>
      <c r="Y833"/>
      <c r="Z833">
        <v>11.627345997000001</v>
      </c>
      <c r="AA833"/>
      <c r="AB833"/>
      <c r="AC833">
        <v>105.29104774699999</v>
      </c>
      <c r="AD833">
        <v>94.919949398</v>
      </c>
      <c r="AE833"/>
      <c r="AF833">
        <v>65.575259635999998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63.167984736000001</v>
      </c>
      <c r="AM833">
        <v>40.083730334000002</v>
      </c>
      <c r="AN833">
        <v>95.095904234000002</v>
      </c>
      <c r="AO833"/>
      <c r="AP833"/>
      <c r="AQ833"/>
      <c r="AR833">
        <v>67.690342530999999</v>
      </c>
      <c r="AS833">
        <v>28.497625198000001</v>
      </c>
      <c r="AT833">
        <v>60.732076984999999</v>
      </c>
      <c r="AU833"/>
    </row>
    <row r="834" spans="1:47" x14ac:dyDescent="0.35">
      <c r="A834" s="84">
        <v>32264</v>
      </c>
      <c r="B834">
        <v>43.976989369999998</v>
      </c>
      <c r="C834">
        <v>59.587396173000002</v>
      </c>
      <c r="D834">
        <v>73.919371962</v>
      </c>
      <c r="E834">
        <v>71.408341566999994</v>
      </c>
      <c r="F834"/>
      <c r="G834"/>
      <c r="H834"/>
      <c r="I834">
        <v>43.973324925999997</v>
      </c>
      <c r="J834"/>
      <c r="K834">
        <v>64.752493838999996</v>
      </c>
      <c r="L834">
        <v>79.901719428000007</v>
      </c>
      <c r="M834">
        <v>73.486614048999996</v>
      </c>
      <c r="N834">
        <v>95.179632622</v>
      </c>
      <c r="O834"/>
      <c r="P834"/>
      <c r="Q834">
        <v>64.823492279999996</v>
      </c>
      <c r="R834">
        <v>86.816924744000005</v>
      </c>
      <c r="S834">
        <v>72.210205388999995</v>
      </c>
      <c r="T834">
        <v>79.483551468000002</v>
      </c>
      <c r="U834"/>
      <c r="V834">
        <v>124.887062566</v>
      </c>
      <c r="W834">
        <v>46.007932711000002</v>
      </c>
      <c r="X834"/>
      <c r="Y834"/>
      <c r="Z834">
        <v>11.649836027999999</v>
      </c>
      <c r="AA834"/>
      <c r="AB834"/>
      <c r="AC834">
        <v>105.76320491200001</v>
      </c>
      <c r="AD834">
        <v>93.905847374000004</v>
      </c>
      <c r="AE834"/>
      <c r="AF834">
        <v>67.923050193999998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63.154496084999998</v>
      </c>
      <c r="AM834">
        <v>42.106075859000001</v>
      </c>
      <c r="AN834">
        <v>97.595975909000003</v>
      </c>
      <c r="AO834"/>
      <c r="AP834"/>
      <c r="AQ834"/>
      <c r="AR834">
        <v>68.035115074000004</v>
      </c>
      <c r="AS834">
        <v>28.197650196000001</v>
      </c>
      <c r="AT834">
        <v>60.620821194000001</v>
      </c>
      <c r="AU834"/>
    </row>
    <row r="835" spans="1:47" x14ac:dyDescent="0.35">
      <c r="A835" s="84">
        <v>32295</v>
      </c>
      <c r="B835">
        <v>43.328623845999999</v>
      </c>
      <c r="C835">
        <v>59.333596055000001</v>
      </c>
      <c r="D835">
        <v>76.079811918000004</v>
      </c>
      <c r="E835">
        <v>71.021136388000002</v>
      </c>
      <c r="F835"/>
      <c r="G835"/>
      <c r="H835"/>
      <c r="I835">
        <v>43.325013427999998</v>
      </c>
      <c r="J835"/>
      <c r="K835">
        <v>65.925322613000006</v>
      </c>
      <c r="L835">
        <v>80.554866997999994</v>
      </c>
      <c r="M835">
        <v>73.534239851999999</v>
      </c>
      <c r="N835">
        <v>94.619098398000006</v>
      </c>
      <c r="O835"/>
      <c r="P835"/>
      <c r="Q835">
        <v>65.768096903</v>
      </c>
      <c r="R835">
        <v>87.36756063</v>
      </c>
      <c r="S835">
        <v>72.621255517999998</v>
      </c>
      <c r="T835">
        <v>80.120268835999994</v>
      </c>
      <c r="U835"/>
      <c r="V835">
        <v>127.019955424</v>
      </c>
      <c r="W835">
        <v>46.634499888000001</v>
      </c>
      <c r="X835"/>
      <c r="Y835"/>
      <c r="Z835">
        <v>12.122126678000001</v>
      </c>
      <c r="AA835"/>
      <c r="AB835"/>
      <c r="AC835">
        <v>106.825558532</v>
      </c>
      <c r="AD835">
        <v>94.210077980999998</v>
      </c>
      <c r="AE835"/>
      <c r="AF835">
        <v>68.406781851000005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63.428486421999999</v>
      </c>
      <c r="AM835">
        <v>41.508252309</v>
      </c>
      <c r="AN835">
        <v>94.836375148000002</v>
      </c>
      <c r="AO835"/>
      <c r="AP835"/>
      <c r="AQ835"/>
      <c r="AR835">
        <v>67.747804621</v>
      </c>
      <c r="AS835">
        <v>26.89775852</v>
      </c>
      <c r="AT835">
        <v>60.783639383000001</v>
      </c>
      <c r="AU835"/>
    </row>
    <row r="836" spans="1:47" x14ac:dyDescent="0.35">
      <c r="A836" s="84">
        <v>32325</v>
      </c>
      <c r="B836">
        <v>45.105860855000003</v>
      </c>
      <c r="C836">
        <v>60.513337149000002</v>
      </c>
      <c r="D836">
        <v>73.567977874999997</v>
      </c>
      <c r="E836">
        <v>70.607616293999996</v>
      </c>
      <c r="F836"/>
      <c r="G836"/>
      <c r="H836"/>
      <c r="I836">
        <v>45.102102346999999</v>
      </c>
      <c r="J836"/>
      <c r="K836">
        <v>64.382126858999996</v>
      </c>
      <c r="L836">
        <v>75.111970580000005</v>
      </c>
      <c r="M836">
        <v>72.953205054999998</v>
      </c>
      <c r="N836">
        <v>96.090347859000005</v>
      </c>
      <c r="O836"/>
      <c r="P836"/>
      <c r="Q836">
        <v>64.705416701999994</v>
      </c>
      <c r="R836">
        <v>86.725152096000002</v>
      </c>
      <c r="S836">
        <v>72.454596213000002</v>
      </c>
      <c r="T836">
        <v>80.863105766000004</v>
      </c>
      <c r="U836"/>
      <c r="V836">
        <v>125.23561574199999</v>
      </c>
      <c r="W836">
        <v>45.381365533999997</v>
      </c>
      <c r="X836"/>
      <c r="Y836"/>
      <c r="Z836">
        <v>11.987186491999999</v>
      </c>
      <c r="AA836"/>
      <c r="AB836"/>
      <c r="AC836">
        <v>106.58947995</v>
      </c>
      <c r="AD836">
        <v>94.615718791000006</v>
      </c>
      <c r="AE836"/>
      <c r="AF836">
        <v>65.431690334999999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63.354705985000002</v>
      </c>
      <c r="AM836">
        <v>40.279607026000001</v>
      </c>
      <c r="AN836">
        <v>96.350410588000003</v>
      </c>
      <c r="AO836"/>
      <c r="AP836"/>
      <c r="AQ836"/>
      <c r="AR836">
        <v>66.713486993999993</v>
      </c>
      <c r="AS836">
        <v>28.697608533</v>
      </c>
      <c r="AT836">
        <v>60.795042606000003</v>
      </c>
      <c r="AU836"/>
    </row>
    <row r="837" spans="1:47" x14ac:dyDescent="0.35">
      <c r="A837" s="84">
        <v>32356</v>
      </c>
      <c r="B837">
        <v>43.943650974999997</v>
      </c>
      <c r="C837">
        <v>60.628519853999997</v>
      </c>
      <c r="D837">
        <v>74.137783165000002</v>
      </c>
      <c r="E837">
        <v>70.642389574000006</v>
      </c>
      <c r="F837"/>
      <c r="G837"/>
      <c r="H837"/>
      <c r="I837">
        <v>43.939989308999998</v>
      </c>
      <c r="J837"/>
      <c r="K837">
        <v>67.036423554999999</v>
      </c>
      <c r="L837">
        <v>77.397987076000007</v>
      </c>
      <c r="M837">
        <v>75.410696490000007</v>
      </c>
      <c r="N837">
        <v>95.509899672000003</v>
      </c>
      <c r="O837"/>
      <c r="P837"/>
      <c r="Q837">
        <v>64.646378913000007</v>
      </c>
      <c r="R837">
        <v>86.725152096000002</v>
      </c>
      <c r="S837">
        <v>73.047329409</v>
      </c>
      <c r="T837">
        <v>81.499823133999996</v>
      </c>
      <c r="U837"/>
      <c r="V837">
        <v>128.769649453</v>
      </c>
      <c r="W837">
        <v>46.813519081999999</v>
      </c>
      <c r="X837"/>
      <c r="Y837"/>
      <c r="Z837">
        <v>11.942206430000001</v>
      </c>
      <c r="AA837"/>
      <c r="AB837"/>
      <c r="AC837">
        <v>105.17300845600001</v>
      </c>
      <c r="AD837">
        <v>95.122769801999993</v>
      </c>
      <c r="AE837"/>
      <c r="AF837">
        <v>73.660390758999995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63.807374873999997</v>
      </c>
      <c r="AM837">
        <v>40.857223525000002</v>
      </c>
      <c r="AN837">
        <v>95.887596576999997</v>
      </c>
      <c r="AO837"/>
      <c r="AP837"/>
      <c r="AQ837"/>
      <c r="AR837">
        <v>65.104548460999993</v>
      </c>
      <c r="AS837">
        <v>27.497708524</v>
      </c>
      <c r="AT837">
        <v>61.104813630999999</v>
      </c>
      <c r="AU837"/>
    </row>
    <row r="838" spans="1:47" x14ac:dyDescent="0.35">
      <c r="A838" s="84">
        <v>32387</v>
      </c>
      <c r="B838">
        <v>44.579183739000001</v>
      </c>
      <c r="C838">
        <v>60.755326939</v>
      </c>
      <c r="D838">
        <v>72.953273491999994</v>
      </c>
      <c r="E838">
        <v>71.111358953999996</v>
      </c>
      <c r="F838"/>
      <c r="G838"/>
      <c r="H838"/>
      <c r="I838">
        <v>44.575469116999997</v>
      </c>
      <c r="J838"/>
      <c r="K838">
        <v>66.233961762999996</v>
      </c>
      <c r="L838">
        <v>78.159992574</v>
      </c>
      <c r="M838">
        <v>74.667733963000003</v>
      </c>
      <c r="N838">
        <v>95.259851862000005</v>
      </c>
      <c r="O838"/>
      <c r="P838"/>
      <c r="Q838">
        <v>66.358474792999999</v>
      </c>
      <c r="R838">
        <v>88.468832402999993</v>
      </c>
      <c r="S838">
        <v>73.340839919000004</v>
      </c>
      <c r="T838">
        <v>81.712062256999999</v>
      </c>
      <c r="U838"/>
      <c r="V838">
        <v>126.093332166</v>
      </c>
      <c r="W838">
        <v>46.142197105999998</v>
      </c>
      <c r="X838"/>
      <c r="Y838"/>
      <c r="Z838">
        <v>12.189596771</v>
      </c>
      <c r="AA838"/>
      <c r="AB838"/>
      <c r="AC838">
        <v>108.005951444</v>
      </c>
      <c r="AD838">
        <v>96.643922837000005</v>
      </c>
      <c r="AE838"/>
      <c r="AF838">
        <v>65.532097171000004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64.007001557999999</v>
      </c>
      <c r="AM838">
        <v>40.014178174999998</v>
      </c>
      <c r="AN838">
        <v>94.339516204999995</v>
      </c>
      <c r="AO838"/>
      <c r="AP838"/>
      <c r="AQ838"/>
      <c r="AR838">
        <v>66.311252361000001</v>
      </c>
      <c r="AS838">
        <v>26.497791850999999</v>
      </c>
      <c r="AT838">
        <v>60.908579041000003</v>
      </c>
      <c r="AU838"/>
    </row>
    <row r="839" spans="1:47" x14ac:dyDescent="0.35">
      <c r="A839" s="84">
        <v>32417</v>
      </c>
      <c r="B839">
        <v>45.158031053999999</v>
      </c>
      <c r="C839">
        <v>60.294697999999997</v>
      </c>
      <c r="D839">
        <v>69.922094936999997</v>
      </c>
      <c r="E839">
        <v>70.476981537</v>
      </c>
      <c r="F839"/>
      <c r="G839"/>
      <c r="H839"/>
      <c r="I839">
        <v>45.154268199000001</v>
      </c>
      <c r="J839"/>
      <c r="K839">
        <v>66.480873083999995</v>
      </c>
      <c r="L839">
        <v>87.195200628999999</v>
      </c>
      <c r="M839">
        <v>74.172425611999998</v>
      </c>
      <c r="N839">
        <v>95.958710193000002</v>
      </c>
      <c r="O839"/>
      <c r="P839"/>
      <c r="Q839">
        <v>66.889814892999993</v>
      </c>
      <c r="R839">
        <v>86.449834152999998</v>
      </c>
      <c r="S839">
        <v>73.143984051999993</v>
      </c>
      <c r="T839">
        <v>81.712062256999999</v>
      </c>
      <c r="U839"/>
      <c r="V839">
        <v>124.76000978099999</v>
      </c>
      <c r="W839">
        <v>46.097442307999998</v>
      </c>
      <c r="X839"/>
      <c r="Y839"/>
      <c r="Z839">
        <v>12.841807668</v>
      </c>
      <c r="AA839"/>
      <c r="AB839"/>
      <c r="AC839">
        <v>107.415754988</v>
      </c>
      <c r="AD839">
        <v>95.325590207000005</v>
      </c>
      <c r="AE839"/>
      <c r="AF839">
        <v>68.544266477999997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64.067956905000003</v>
      </c>
      <c r="AM839">
        <v>39.602952557000002</v>
      </c>
      <c r="AN839">
        <v>97.563818964000006</v>
      </c>
      <c r="AO839"/>
      <c r="AP839"/>
      <c r="AQ839"/>
      <c r="AR839">
        <v>68.609735978000003</v>
      </c>
      <c r="AS839">
        <v>27.797683526</v>
      </c>
      <c r="AT839">
        <v>61.174819503000002</v>
      </c>
      <c r="AU839"/>
    </row>
    <row r="840" spans="1:47" x14ac:dyDescent="0.35">
      <c r="A840" s="84">
        <v>32448</v>
      </c>
      <c r="B840">
        <v>45.240663497</v>
      </c>
      <c r="C840">
        <v>61.250681012000001</v>
      </c>
      <c r="D840">
        <v>69.728949895</v>
      </c>
      <c r="E840">
        <v>70.016000613000003</v>
      </c>
      <c r="F840"/>
      <c r="G840"/>
      <c r="H840"/>
      <c r="I840">
        <v>45.236893756000001</v>
      </c>
      <c r="J840"/>
      <c r="K840">
        <v>66.789512235000004</v>
      </c>
      <c r="L840">
        <v>86.542053058999997</v>
      </c>
      <c r="M840">
        <v>74.867762335999998</v>
      </c>
      <c r="N840">
        <v>97.777993387999999</v>
      </c>
      <c r="O840"/>
      <c r="P840"/>
      <c r="Q840">
        <v>67.303079416000003</v>
      </c>
      <c r="R840">
        <v>88.744150345999998</v>
      </c>
      <c r="S840">
        <v>73.770739165999998</v>
      </c>
      <c r="T840">
        <v>81.712062256999999</v>
      </c>
      <c r="U840"/>
      <c r="V840">
        <v>125.48503397899999</v>
      </c>
      <c r="W840">
        <v>46.276461501</v>
      </c>
      <c r="X840"/>
      <c r="Y840"/>
      <c r="Z840">
        <v>12.257066863</v>
      </c>
      <c r="AA840"/>
      <c r="AB840"/>
      <c r="AC840">
        <v>109.30438364699999</v>
      </c>
      <c r="AD840">
        <v>97.353794253999993</v>
      </c>
      <c r="AE840"/>
      <c r="AF840">
        <v>71.801600453000006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64.579144354999997</v>
      </c>
      <c r="AM840">
        <v>40.420075828000002</v>
      </c>
      <c r="AN840">
        <v>97.095384654</v>
      </c>
      <c r="AO840"/>
      <c r="AP840"/>
      <c r="AQ840"/>
      <c r="AR840">
        <v>68.264963434999999</v>
      </c>
      <c r="AS840">
        <v>26.597783518</v>
      </c>
      <c r="AT840">
        <v>61.328911746999999</v>
      </c>
      <c r="AU840"/>
    </row>
    <row r="841" spans="1:47" x14ac:dyDescent="0.35">
      <c r="A841" s="84">
        <v>32478</v>
      </c>
      <c r="B841">
        <v>43.290798842999997</v>
      </c>
      <c r="C841">
        <v>60.494321755000001</v>
      </c>
      <c r="D841">
        <v>73.890129844000001</v>
      </c>
      <c r="E841">
        <v>70.974145468000003</v>
      </c>
      <c r="F841"/>
      <c r="G841"/>
      <c r="H841"/>
      <c r="I841">
        <v>43.287191577000002</v>
      </c>
      <c r="J841"/>
      <c r="K841">
        <v>68.270980159000004</v>
      </c>
      <c r="L841">
        <v>88.828069554999999</v>
      </c>
      <c r="M841">
        <v>75.886954520000003</v>
      </c>
      <c r="N841">
        <v>97.352436041000004</v>
      </c>
      <c r="O841"/>
      <c r="P841"/>
      <c r="Q841">
        <v>66.830777104000006</v>
      </c>
      <c r="R841">
        <v>89.845422119000006</v>
      </c>
      <c r="S841">
        <v>74.441735304000005</v>
      </c>
      <c r="T841">
        <v>81.712062256999999</v>
      </c>
      <c r="U841"/>
      <c r="V841">
        <v>125.181249979</v>
      </c>
      <c r="W841">
        <v>46.768764283000003</v>
      </c>
      <c r="X841"/>
      <c r="Y841"/>
      <c r="Z841">
        <v>12.661887419999999</v>
      </c>
      <c r="AA841"/>
      <c r="AB841"/>
      <c r="AC841">
        <v>111.54713018</v>
      </c>
      <c r="AD841">
        <v>98.063665670000006</v>
      </c>
      <c r="AE841"/>
      <c r="AF841">
        <v>74.321920618999997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65.074138403000006</v>
      </c>
      <c r="AM841">
        <v>39.360303737999999</v>
      </c>
      <c r="AN841">
        <v>97.757451009999997</v>
      </c>
      <c r="AO841"/>
      <c r="AP841"/>
      <c r="AQ841"/>
      <c r="AR841">
        <v>68.035115074000004</v>
      </c>
      <c r="AS841">
        <v>27.997666860999999</v>
      </c>
      <c r="AT841">
        <v>61.594358941000003</v>
      </c>
      <c r="AU841"/>
    </row>
    <row r="842" spans="1:47" x14ac:dyDescent="0.35">
      <c r="A842" s="84">
        <v>32509</v>
      </c>
      <c r="B842">
        <v>45.421826856999999</v>
      </c>
      <c r="C842">
        <v>61.578294495000002</v>
      </c>
      <c r="D842">
        <v>73.175230952000007</v>
      </c>
      <c r="E842">
        <v>70.738251051000006</v>
      </c>
      <c r="F842"/>
      <c r="G842"/>
      <c r="H842"/>
      <c r="I842">
        <v>45.418042020000001</v>
      </c>
      <c r="J842"/>
      <c r="K842">
        <v>67.283334875999998</v>
      </c>
      <c r="L842">
        <v>83.929462778000001</v>
      </c>
      <c r="M842">
        <v>76.048882250999995</v>
      </c>
      <c r="N842">
        <v>98.937517388000003</v>
      </c>
      <c r="O842"/>
      <c r="P842"/>
      <c r="Q842">
        <v>66.476550371000002</v>
      </c>
      <c r="R842">
        <v>89.386558879999995</v>
      </c>
      <c r="S842">
        <v>74.401593228999999</v>
      </c>
      <c r="T842">
        <v>81.712062256999999</v>
      </c>
      <c r="U842"/>
      <c r="V842">
        <v>127.817964187</v>
      </c>
      <c r="W842">
        <v>45.157591543000002</v>
      </c>
      <c r="X842"/>
      <c r="Y842"/>
      <c r="Z842">
        <v>13.044217946</v>
      </c>
      <c r="AA842"/>
      <c r="AB842"/>
      <c r="AC842">
        <v>110.012619395</v>
      </c>
      <c r="AD842">
        <v>98.874947289000005</v>
      </c>
      <c r="AE842">
        <v>18.982935645000001</v>
      </c>
      <c r="AF842">
        <v>74.053265295000003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65.151187257000004</v>
      </c>
      <c r="AM842">
        <v>44.703483632999998</v>
      </c>
      <c r="AN842">
        <v>98.310821712999996</v>
      </c>
      <c r="AO842"/>
      <c r="AP842">
        <v>47.265867585000002</v>
      </c>
      <c r="AQ842"/>
      <c r="AR842">
        <v>70.505984961999999</v>
      </c>
      <c r="AS842">
        <v>26.997750187000001</v>
      </c>
      <c r="AT842">
        <v>61.785933084</v>
      </c>
      <c r="AU842"/>
    </row>
    <row r="843" spans="1:47" x14ac:dyDescent="0.35">
      <c r="A843" s="84">
        <v>32540</v>
      </c>
      <c r="B843">
        <v>44.976338247000001</v>
      </c>
      <c r="C843">
        <v>61.479399983999997</v>
      </c>
      <c r="D843">
        <v>69.951323998000007</v>
      </c>
      <c r="E843">
        <v>71.465200580000001</v>
      </c>
      <c r="F843"/>
      <c r="G843"/>
      <c r="H843"/>
      <c r="I843">
        <v>44.972590531000002</v>
      </c>
      <c r="J843"/>
      <c r="K843">
        <v>67.036423554999999</v>
      </c>
      <c r="L843">
        <v>81.208014568999999</v>
      </c>
      <c r="M843">
        <v>75.858379038999999</v>
      </c>
      <c r="N843">
        <v>98.935587643000005</v>
      </c>
      <c r="O843"/>
      <c r="P843"/>
      <c r="Q843">
        <v>66.063285848000007</v>
      </c>
      <c r="R843">
        <v>89.203013584000004</v>
      </c>
      <c r="S843">
        <v>74.182071410999995</v>
      </c>
      <c r="T843">
        <v>81.818181817999999</v>
      </c>
      <c r="U843"/>
      <c r="V843">
        <v>126.699775832</v>
      </c>
      <c r="W843">
        <v>44.933817550999997</v>
      </c>
      <c r="X843"/>
      <c r="Y843"/>
      <c r="Z843">
        <v>12.729357513</v>
      </c>
      <c r="AA843"/>
      <c r="AB843"/>
      <c r="AC843">
        <v>110.24869797700001</v>
      </c>
      <c r="AD843">
        <v>98.266486075000003</v>
      </c>
      <c r="AE843">
        <v>18.898190397</v>
      </c>
      <c r="AF843">
        <v>71.998446170999998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65.036628454999999</v>
      </c>
      <c r="AM843">
        <v>41.323032453000003</v>
      </c>
      <c r="AN843">
        <v>97.062506884000001</v>
      </c>
      <c r="AO843"/>
      <c r="AP843">
        <v>48.365018278000001</v>
      </c>
      <c r="AQ843"/>
      <c r="AR843">
        <v>69.988826148000001</v>
      </c>
      <c r="AS843">
        <v>28.497625198000001</v>
      </c>
      <c r="AT843">
        <v>61.513247321999998</v>
      </c>
      <c r="AU843"/>
    </row>
    <row r="844" spans="1:47" x14ac:dyDescent="0.35">
      <c r="A844" s="84">
        <v>32568</v>
      </c>
      <c r="B844">
        <v>44.898591406000001</v>
      </c>
      <c r="C844">
        <v>60.472110114000003</v>
      </c>
      <c r="D844">
        <v>72.474575767000005</v>
      </c>
      <c r="E844">
        <v>71.062018488000007</v>
      </c>
      <c r="F844"/>
      <c r="G844"/>
      <c r="H844"/>
      <c r="I844">
        <v>44.894850167999998</v>
      </c>
      <c r="J844"/>
      <c r="K844">
        <v>67.530246196999997</v>
      </c>
      <c r="L844">
        <v>80.663724927000004</v>
      </c>
      <c r="M844">
        <v>75.829803557000005</v>
      </c>
      <c r="N844">
        <v>101.695603883</v>
      </c>
      <c r="O844"/>
      <c r="P844"/>
      <c r="Q844">
        <v>66.417512582000001</v>
      </c>
      <c r="R844">
        <v>89.294786232000007</v>
      </c>
      <c r="S844">
        <v>74.778256536000001</v>
      </c>
      <c r="T844">
        <v>81.818181817999999</v>
      </c>
      <c r="U844"/>
      <c r="V844">
        <v>127.898774162</v>
      </c>
      <c r="W844">
        <v>45.112836743999999</v>
      </c>
      <c r="X844"/>
      <c r="Y844"/>
      <c r="Z844">
        <v>12.999237884999999</v>
      </c>
      <c r="AA844"/>
      <c r="AB844"/>
      <c r="AC844">
        <v>108.71418719099999</v>
      </c>
      <c r="AD844">
        <v>101.815843157</v>
      </c>
      <c r="AE844">
        <v>19.067680893999999</v>
      </c>
      <c r="AF844">
        <v>73.117433594999994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65.505758888000003</v>
      </c>
      <c r="AM844">
        <v>40.559203467000003</v>
      </c>
      <c r="AN844">
        <v>101.31225827999999</v>
      </c>
      <c r="AO844"/>
      <c r="AP844">
        <v>44.573328949999997</v>
      </c>
      <c r="AQ844"/>
      <c r="AR844">
        <v>69.931364058</v>
      </c>
      <c r="AS844">
        <v>28.197650196000001</v>
      </c>
      <c r="AT844">
        <v>61.671603380999997</v>
      </c>
      <c r="AU844"/>
    </row>
    <row r="845" spans="1:47" x14ac:dyDescent="0.35">
      <c r="A845" s="84">
        <v>32599</v>
      </c>
      <c r="B845">
        <v>47.378622956999997</v>
      </c>
      <c r="C845">
        <v>61.644695802999998</v>
      </c>
      <c r="D845">
        <v>74.596554392000002</v>
      </c>
      <c r="E845">
        <v>71.489635859000003</v>
      </c>
      <c r="F845"/>
      <c r="G845"/>
      <c r="H845"/>
      <c r="I845">
        <v>47.374675066999998</v>
      </c>
      <c r="J845"/>
      <c r="K845">
        <v>69.567264592000001</v>
      </c>
      <c r="L845">
        <v>81.970020066999993</v>
      </c>
      <c r="M845">
        <v>77.458606020000005</v>
      </c>
      <c r="N845">
        <v>99.358902475999997</v>
      </c>
      <c r="O845"/>
      <c r="P845"/>
      <c r="Q845">
        <v>64.292152178999999</v>
      </c>
      <c r="R845">
        <v>90.946693890999995</v>
      </c>
      <c r="S845">
        <v>74.957079629999996</v>
      </c>
      <c r="T845">
        <v>81.818181817999999</v>
      </c>
      <c r="U845"/>
      <c r="V845">
        <v>130.68015504100001</v>
      </c>
      <c r="W845">
        <v>44.486269567000001</v>
      </c>
      <c r="X845"/>
      <c r="Y845"/>
      <c r="Z845">
        <v>12.954257823000001</v>
      </c>
      <c r="AA845"/>
      <c r="AB845"/>
      <c r="AC845">
        <v>109.54046223</v>
      </c>
      <c r="AD845">
        <v>100.19327991999999</v>
      </c>
      <c r="AE845">
        <v>18.071924225</v>
      </c>
      <c r="AF845">
        <v>76.000027552999995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65.557665756999995</v>
      </c>
      <c r="AM845">
        <v>42.458374362000001</v>
      </c>
      <c r="AN845">
        <v>100.525064801</v>
      </c>
      <c r="AO845"/>
      <c r="AP845">
        <v>46.903465633000003</v>
      </c>
      <c r="AQ845"/>
      <c r="AR845">
        <v>69.931364058</v>
      </c>
      <c r="AS845">
        <v>26.697775185000001</v>
      </c>
      <c r="AT845">
        <v>61.652069163999997</v>
      </c>
      <c r="AU845"/>
    </row>
    <row r="846" spans="1:47" x14ac:dyDescent="0.35">
      <c r="A846" s="84">
        <v>32629</v>
      </c>
      <c r="B846">
        <v>45.802594681999999</v>
      </c>
      <c r="C846">
        <v>61.345196444999999</v>
      </c>
      <c r="D846">
        <v>76.521867014999998</v>
      </c>
      <c r="E846">
        <v>70.803568428999995</v>
      </c>
      <c r="F846"/>
      <c r="G846"/>
      <c r="H846"/>
      <c r="I846">
        <v>45.798778116999998</v>
      </c>
      <c r="J846"/>
      <c r="K846">
        <v>66.233961762999996</v>
      </c>
      <c r="L846">
        <v>82.078877996000003</v>
      </c>
      <c r="M846">
        <v>75.153517153999999</v>
      </c>
      <c r="N846">
        <v>99.663002187000004</v>
      </c>
      <c r="O846"/>
      <c r="P846"/>
      <c r="Q846">
        <v>65.531945746999995</v>
      </c>
      <c r="R846">
        <v>89.937194766000005</v>
      </c>
      <c r="S846">
        <v>74.194200586999997</v>
      </c>
      <c r="T846">
        <v>81.818181817999999</v>
      </c>
      <c r="U846"/>
      <c r="V846">
        <v>128.21008585800001</v>
      </c>
      <c r="W846">
        <v>45.739403920999997</v>
      </c>
      <c r="X846"/>
      <c r="Y846"/>
      <c r="Z846">
        <v>13.494018564999999</v>
      </c>
      <c r="AA846"/>
      <c r="AB846"/>
      <c r="AC846">
        <v>108.59614790000001</v>
      </c>
      <c r="AD846">
        <v>100.29469012200001</v>
      </c>
      <c r="AE846">
        <v>19.300730327</v>
      </c>
      <c r="AF846">
        <v>74.449649902999994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65.145359686999996</v>
      </c>
      <c r="AM846">
        <v>39.95717441</v>
      </c>
      <c r="AN846">
        <v>102.225693225</v>
      </c>
      <c r="AO846"/>
      <c r="AP846">
        <v>46.997573766000002</v>
      </c>
      <c r="AQ846"/>
      <c r="AR846">
        <v>67.977652982999999</v>
      </c>
      <c r="AS846">
        <v>27.997666860999999</v>
      </c>
      <c r="AT846">
        <v>61.311757333999999</v>
      </c>
      <c r="AU846"/>
    </row>
    <row r="847" spans="1:47" x14ac:dyDescent="0.35">
      <c r="A847" s="84">
        <v>32660</v>
      </c>
      <c r="B847">
        <v>45.554876983</v>
      </c>
      <c r="C847">
        <v>60.868358342000001</v>
      </c>
      <c r="D847">
        <v>79.253054384999999</v>
      </c>
      <c r="E847">
        <v>70.265522396999998</v>
      </c>
      <c r="F847"/>
      <c r="G847"/>
      <c r="H847"/>
      <c r="I847">
        <v>45.551081060000001</v>
      </c>
      <c r="J847"/>
      <c r="K847">
        <v>68.888258460000003</v>
      </c>
      <c r="L847">
        <v>82.623167637999998</v>
      </c>
      <c r="M847">
        <v>77.553857625999996</v>
      </c>
      <c r="N847">
        <v>100.51853975500001</v>
      </c>
      <c r="O847"/>
      <c r="P847"/>
      <c r="Q847">
        <v>66.417512582000001</v>
      </c>
      <c r="R847">
        <v>91.130239187000001</v>
      </c>
      <c r="S847">
        <v>74.932642940999997</v>
      </c>
      <c r="T847">
        <v>81.818181817999999</v>
      </c>
      <c r="U847"/>
      <c r="V847">
        <v>126.813403369</v>
      </c>
      <c r="W847">
        <v>45.157591543000002</v>
      </c>
      <c r="X847"/>
      <c r="Y847"/>
      <c r="Z847">
        <v>13.35907838</v>
      </c>
      <c r="AA847"/>
      <c r="AB847"/>
      <c r="AC847">
        <v>111.31105159800001</v>
      </c>
      <c r="AD847">
        <v>101.51161255</v>
      </c>
      <c r="AE847">
        <v>19.576152384</v>
      </c>
      <c r="AF847">
        <v>72.192187989999994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65.818376399000002</v>
      </c>
      <c r="AM847">
        <v>41.092294295000002</v>
      </c>
      <c r="AN847">
        <v>102.937909297</v>
      </c>
      <c r="AO847"/>
      <c r="AP847">
        <v>52.461718271000002</v>
      </c>
      <c r="AQ847"/>
      <c r="AR847">
        <v>68.954508520999994</v>
      </c>
      <c r="AS847">
        <v>28.997583535</v>
      </c>
      <c r="AT847">
        <v>61.304320449999999</v>
      </c>
      <c r="AU847"/>
    </row>
    <row r="848" spans="1:47" x14ac:dyDescent="0.35">
      <c r="A848" s="84">
        <v>32690</v>
      </c>
      <c r="B848">
        <v>47.112346396</v>
      </c>
      <c r="C848">
        <v>63.920832617000002</v>
      </c>
      <c r="D848">
        <v>78.389644614000005</v>
      </c>
      <c r="E848">
        <v>69.703510996000006</v>
      </c>
      <c r="F848"/>
      <c r="G848"/>
      <c r="H848"/>
      <c r="I848">
        <v>47.108420694000003</v>
      </c>
      <c r="J848"/>
      <c r="K848">
        <v>69.258625441000007</v>
      </c>
      <c r="L848">
        <v>79.030856001000004</v>
      </c>
      <c r="M848">
        <v>76.877571223000004</v>
      </c>
      <c r="N848">
        <v>101.498757884</v>
      </c>
      <c r="O848"/>
      <c r="P848"/>
      <c r="Q848">
        <v>77.339503539999995</v>
      </c>
      <c r="R848">
        <v>90.120740061999996</v>
      </c>
      <c r="S848">
        <v>74.235003793999994</v>
      </c>
      <c r="T848">
        <v>81.924301380000003</v>
      </c>
      <c r="U848"/>
      <c r="V848">
        <v>128.436629358</v>
      </c>
      <c r="W848">
        <v>43.993966784999998</v>
      </c>
      <c r="X848"/>
      <c r="Y848"/>
      <c r="Z848">
        <v>14.820930390999999</v>
      </c>
      <c r="AA848"/>
      <c r="AB848"/>
      <c r="AC848">
        <v>110.012619395</v>
      </c>
      <c r="AD848">
        <v>99.381998300999996</v>
      </c>
      <c r="AE848">
        <v>19.703270257</v>
      </c>
      <c r="AF848">
        <v>71.907754976999996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65.485543579999998</v>
      </c>
      <c r="AM848">
        <v>37.906820000000003</v>
      </c>
      <c r="AN848">
        <v>101.002330263</v>
      </c>
      <c r="AO848"/>
      <c r="AP848">
        <v>42.214989905000003</v>
      </c>
      <c r="AQ848"/>
      <c r="AR848">
        <v>67.230645808000006</v>
      </c>
      <c r="AS848">
        <v>29.697525206000002</v>
      </c>
      <c r="AT848">
        <v>60.713236877</v>
      </c>
      <c r="AU848"/>
    </row>
    <row r="849" spans="1:47" x14ac:dyDescent="0.35">
      <c r="A849" s="84">
        <v>32721</v>
      </c>
      <c r="B849">
        <v>46.242725710000002</v>
      </c>
      <c r="C849">
        <v>62.507710852000002</v>
      </c>
      <c r="D849">
        <v>78.288228196999995</v>
      </c>
      <c r="E849">
        <v>69.823337842000001</v>
      </c>
      <c r="F849"/>
      <c r="G849"/>
      <c r="H849"/>
      <c r="I849">
        <v>46.238872471000001</v>
      </c>
      <c r="J849"/>
      <c r="K849">
        <v>69.073441951000007</v>
      </c>
      <c r="L849">
        <v>77.833418789000007</v>
      </c>
      <c r="M849">
        <v>79.173134927999996</v>
      </c>
      <c r="N849">
        <v>99.500376328000002</v>
      </c>
      <c r="O849"/>
      <c r="P849"/>
      <c r="Q849">
        <v>68.897099718000007</v>
      </c>
      <c r="R849">
        <v>90.120740061999996</v>
      </c>
      <c r="S849">
        <v>74.771561038000002</v>
      </c>
      <c r="T849">
        <v>82.242660064000006</v>
      </c>
      <c r="U849"/>
      <c r="V849">
        <v>128.20444776599999</v>
      </c>
      <c r="W849">
        <v>44.217740777000003</v>
      </c>
      <c r="X849"/>
      <c r="Y849"/>
      <c r="Z849">
        <v>12.706867482</v>
      </c>
      <c r="AA849"/>
      <c r="AB849"/>
      <c r="AC849">
        <v>109.54046223</v>
      </c>
      <c r="AD849">
        <v>101.105971741</v>
      </c>
      <c r="AE849">
        <v>20.423604868000002</v>
      </c>
      <c r="AF849">
        <v>77.872812014999994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65.795677710999996</v>
      </c>
      <c r="AM849">
        <v>36.783915878000002</v>
      </c>
      <c r="AN849">
        <v>103.705760568</v>
      </c>
      <c r="AO849"/>
      <c r="AP849">
        <v>34.447395356999998</v>
      </c>
      <c r="AQ849"/>
      <c r="AR849">
        <v>68.207501344999997</v>
      </c>
      <c r="AS849">
        <v>29.097575202000002</v>
      </c>
      <c r="AT849">
        <v>61.313046393999997</v>
      </c>
      <c r="AU849"/>
    </row>
    <row r="850" spans="1:47" x14ac:dyDescent="0.35">
      <c r="A850" s="84">
        <v>32752</v>
      </c>
      <c r="B850">
        <v>46.848359539999997</v>
      </c>
      <c r="C850">
        <v>61.699849360000002</v>
      </c>
      <c r="D850">
        <v>77.088529573000002</v>
      </c>
      <c r="E850">
        <v>70.011771429999996</v>
      </c>
      <c r="F850"/>
      <c r="G850"/>
      <c r="H850"/>
      <c r="I850">
        <v>46.844455834999998</v>
      </c>
      <c r="J850"/>
      <c r="K850">
        <v>69.443808931999996</v>
      </c>
      <c r="L850">
        <v>80.663724927000004</v>
      </c>
      <c r="M850">
        <v>77.572907947000004</v>
      </c>
      <c r="N850">
        <v>101.37713985400001</v>
      </c>
      <c r="O850"/>
      <c r="P850"/>
      <c r="Q850">
        <v>66.712701526999993</v>
      </c>
      <c r="R850">
        <v>90.028967413999993</v>
      </c>
      <c r="S850">
        <v>74.829037098000001</v>
      </c>
      <c r="T850">
        <v>82.454899186000006</v>
      </c>
      <c r="U850"/>
      <c r="V850">
        <v>127.190104629</v>
      </c>
      <c r="W850">
        <v>43.591173599999998</v>
      </c>
      <c r="X850"/>
      <c r="Y850"/>
      <c r="Z850">
        <v>13.089198008</v>
      </c>
      <c r="AA850"/>
      <c r="AB850"/>
      <c r="AC850">
        <v>112.137326636</v>
      </c>
      <c r="AD850">
        <v>100.801741134</v>
      </c>
      <c r="AE850">
        <v>19.936319690000001</v>
      </c>
      <c r="AF850">
        <v>72.132614462000006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65.824928772000007</v>
      </c>
      <c r="AM850">
        <v>38.482823553999999</v>
      </c>
      <c r="AN850">
        <v>105.20389478200001</v>
      </c>
      <c r="AO850"/>
      <c r="AP850">
        <v>43.510588347999999</v>
      </c>
      <c r="AQ850"/>
      <c r="AR850">
        <v>68.839584340000002</v>
      </c>
      <c r="AS850">
        <v>29.497541871999999</v>
      </c>
      <c r="AT850">
        <v>61.103524571000001</v>
      </c>
      <c r="AU850"/>
    </row>
    <row r="851" spans="1:47" x14ac:dyDescent="0.35">
      <c r="A851" s="84">
        <v>32782</v>
      </c>
      <c r="B851">
        <v>46.859335461999997</v>
      </c>
      <c r="C851">
        <v>61.416243721000001</v>
      </c>
      <c r="D851">
        <v>77.922511330000006</v>
      </c>
      <c r="E851">
        <v>69.165464964999998</v>
      </c>
      <c r="F851"/>
      <c r="G851"/>
      <c r="H851"/>
      <c r="I851">
        <v>46.855430843000001</v>
      </c>
      <c r="J851"/>
      <c r="K851">
        <v>69.628992421999996</v>
      </c>
      <c r="L851">
        <v>83.276315208</v>
      </c>
      <c r="M851">
        <v>78.144417583000006</v>
      </c>
      <c r="N851">
        <v>100.213116791</v>
      </c>
      <c r="O851"/>
      <c r="P851"/>
      <c r="Q851">
        <v>66.299437003999998</v>
      </c>
      <c r="R851">
        <v>90.854921243000007</v>
      </c>
      <c r="S851">
        <v>74.777880092000004</v>
      </c>
      <c r="T851">
        <v>82.773257870999998</v>
      </c>
      <c r="U851"/>
      <c r="V851">
        <v>129.06394866799999</v>
      </c>
      <c r="W851">
        <v>43.188380414999997</v>
      </c>
      <c r="X851"/>
      <c r="Y851"/>
      <c r="Z851">
        <v>13.404058441</v>
      </c>
      <c r="AA851"/>
      <c r="AB851"/>
      <c r="AC851">
        <v>112.609483801</v>
      </c>
      <c r="AD851">
        <v>100.19327991999999</v>
      </c>
      <c r="AE851">
        <v>19.766829193</v>
      </c>
      <c r="AF851">
        <v>71.981420721999996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65.712782888000007</v>
      </c>
      <c r="AM851">
        <v>37.149182693999997</v>
      </c>
      <c r="AN851">
        <v>105.601802377</v>
      </c>
      <c r="AO851"/>
      <c r="AP851">
        <v>43.373584399999999</v>
      </c>
      <c r="AQ851"/>
      <c r="AR851">
        <v>69.931364058</v>
      </c>
      <c r="AS851">
        <v>28.397633531</v>
      </c>
      <c r="AT851">
        <v>61.035700185000003</v>
      </c>
      <c r="AU851"/>
    </row>
    <row r="852" spans="1:47" x14ac:dyDescent="0.35">
      <c r="A852" s="84">
        <v>32813</v>
      </c>
      <c r="B852">
        <v>47.704451382000002</v>
      </c>
      <c r="C852">
        <v>62.649135719</v>
      </c>
      <c r="D852">
        <v>77.153246084000003</v>
      </c>
      <c r="E852">
        <v>69.875497762999998</v>
      </c>
      <c r="F852"/>
      <c r="G852"/>
      <c r="H852"/>
      <c r="I852">
        <v>47.700476342999998</v>
      </c>
      <c r="J852"/>
      <c r="K852">
        <v>69.937631573000004</v>
      </c>
      <c r="L852">
        <v>82.949741423000006</v>
      </c>
      <c r="M852">
        <v>78.077741458999995</v>
      </c>
      <c r="N852">
        <v>100.511418245</v>
      </c>
      <c r="O852"/>
      <c r="P852"/>
      <c r="Q852">
        <v>66.358474792999999</v>
      </c>
      <c r="R852">
        <v>91.864420367999998</v>
      </c>
      <c r="S852">
        <v>75.109818062000002</v>
      </c>
      <c r="T852">
        <v>82.667138308999995</v>
      </c>
      <c r="U852"/>
      <c r="V852">
        <v>128.368101494</v>
      </c>
      <c r="W852">
        <v>42.651322835000002</v>
      </c>
      <c r="X852"/>
      <c r="Y852"/>
      <c r="Z852">
        <v>13.876349091</v>
      </c>
      <c r="AA852"/>
      <c r="AB852"/>
      <c r="AC852">
        <v>112.727523092</v>
      </c>
      <c r="AD852">
        <v>100.90315133599999</v>
      </c>
      <c r="AE852">
        <v>20.063437563000001</v>
      </c>
      <c r="AF852">
        <v>73.385955894999995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66.053146208000001</v>
      </c>
      <c r="AM852">
        <v>35.415685453000002</v>
      </c>
      <c r="AN852">
        <v>105.282000027</v>
      </c>
      <c r="AO852"/>
      <c r="AP852">
        <v>58.610185903000001</v>
      </c>
      <c r="AQ852"/>
      <c r="AR852">
        <v>69.931364058</v>
      </c>
      <c r="AS852">
        <v>29.097575202000002</v>
      </c>
      <c r="AT852">
        <v>61.237785123999998</v>
      </c>
      <c r="AU852"/>
    </row>
    <row r="853" spans="1:47" x14ac:dyDescent="0.35">
      <c r="A853" s="84">
        <v>32843</v>
      </c>
      <c r="B853">
        <v>48.828654342</v>
      </c>
      <c r="C853">
        <v>62.935919834000003</v>
      </c>
      <c r="D853">
        <v>78.597558332000006</v>
      </c>
      <c r="E853">
        <v>70.643329393000002</v>
      </c>
      <c r="F853"/>
      <c r="G853"/>
      <c r="H853"/>
      <c r="I853">
        <v>48.824585626999998</v>
      </c>
      <c r="J853"/>
      <c r="K853">
        <v>71.110460345999996</v>
      </c>
      <c r="L853">
        <v>86.324337201999995</v>
      </c>
      <c r="M853">
        <v>78.792128504000004</v>
      </c>
      <c r="N853">
        <v>100.61011993</v>
      </c>
      <c r="O853"/>
      <c r="P853"/>
      <c r="Q853">
        <v>65.768096903</v>
      </c>
      <c r="R853">
        <v>92.139738312000006</v>
      </c>
      <c r="S853">
        <v>75.606408631999997</v>
      </c>
      <c r="T853">
        <v>82.242660064000006</v>
      </c>
      <c r="U853"/>
      <c r="V853">
        <v>128.35686883700001</v>
      </c>
      <c r="W853">
        <v>39.294712957999998</v>
      </c>
      <c r="X853"/>
      <c r="Y853"/>
      <c r="Z853">
        <v>14.168719493999999</v>
      </c>
      <c r="AA853"/>
      <c r="AB853"/>
      <c r="AC853">
        <v>113.55379813</v>
      </c>
      <c r="AD853">
        <v>101.51161255</v>
      </c>
      <c r="AE853">
        <v>19.957506001999999</v>
      </c>
      <c r="AF853">
        <v>73.409355461999994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66.482394252000006</v>
      </c>
      <c r="AM853">
        <v>38.124988291999998</v>
      </c>
      <c r="AN853">
        <v>105.25460456899999</v>
      </c>
      <c r="AO853"/>
      <c r="AP853">
        <v>62.528307732999998</v>
      </c>
      <c r="AQ853"/>
      <c r="AR853">
        <v>70.678371233999997</v>
      </c>
      <c r="AS853">
        <v>29.497541871999999</v>
      </c>
      <c r="AT853">
        <v>61.588409433999999</v>
      </c>
      <c r="AU853"/>
    </row>
    <row r="854" spans="1:47" x14ac:dyDescent="0.35">
      <c r="A854" s="84">
        <v>32874</v>
      </c>
      <c r="B854">
        <v>48.280599971999997</v>
      </c>
      <c r="C854">
        <v>64.099984778000007</v>
      </c>
      <c r="D854">
        <v>76.810190114999997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70.987004686000006</v>
      </c>
      <c r="L854">
        <v>83.058599350999998</v>
      </c>
      <c r="M854">
        <v>78.87785495</v>
      </c>
      <c r="N854">
        <v>100.964144394</v>
      </c>
      <c r="O854"/>
      <c r="P854"/>
      <c r="Q854">
        <v>68.910603377000001</v>
      </c>
      <c r="R854">
        <v>91.17</v>
      </c>
      <c r="S854">
        <v>75.001271872000004</v>
      </c>
      <c r="T854">
        <v>81.712062256999999</v>
      </c>
      <c r="U854"/>
      <c r="V854">
        <v>126.88583969699999</v>
      </c>
      <c r="W854">
        <v>42.203774850999999</v>
      </c>
      <c r="X854"/>
      <c r="Y854"/>
      <c r="Z854">
        <v>13.430665021999999</v>
      </c>
      <c r="AA854"/>
      <c r="AB854">
        <v>39.012998564</v>
      </c>
      <c r="AC854">
        <v>110.190817432</v>
      </c>
      <c r="AD854">
        <v>100.90315133599999</v>
      </c>
      <c r="AE854">
        <v>19.768999999999998</v>
      </c>
      <c r="AF854">
        <v>71.479401339000006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66.140770860000003</v>
      </c>
      <c r="AM854">
        <v>31.298747554999998</v>
      </c>
      <c r="AN854">
        <v>106.924487196</v>
      </c>
      <c r="AO854"/>
      <c r="AP854">
        <v>43.167633917000003</v>
      </c>
      <c r="AQ854"/>
      <c r="AR854">
        <v>69.729026716999996</v>
      </c>
      <c r="AS854">
        <v>29.897508541000001</v>
      </c>
      <c r="AT854">
        <v>61.258211766000002</v>
      </c>
      <c r="AU854"/>
    </row>
    <row r="855" spans="1:47" x14ac:dyDescent="0.35">
      <c r="A855" s="84">
        <v>32905</v>
      </c>
      <c r="B855">
        <v>49.630366297000002</v>
      </c>
      <c r="C855">
        <v>63.391017714</v>
      </c>
      <c r="D855">
        <v>76.098016579000003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70.678365534999998</v>
      </c>
      <c r="L855">
        <v>82.405451780999996</v>
      </c>
      <c r="M855">
        <v>79.801795528</v>
      </c>
      <c r="N855">
        <v>98.438628737000002</v>
      </c>
      <c r="O855"/>
      <c r="P855"/>
      <c r="Q855">
        <v>68.832295873000007</v>
      </c>
      <c r="R855">
        <v>92.63</v>
      </c>
      <c r="S855">
        <v>75.425990182000007</v>
      </c>
      <c r="T855">
        <v>81.605942694999996</v>
      </c>
      <c r="U855"/>
      <c r="V855">
        <v>131.78089808499999</v>
      </c>
      <c r="W855">
        <v>40.726866504999997</v>
      </c>
      <c r="X855"/>
      <c r="Y855"/>
      <c r="Z855">
        <v>13.668375908</v>
      </c>
      <c r="AA855"/>
      <c r="AB855">
        <v>39.223122433999997</v>
      </c>
      <c r="AC855">
        <v>110.790767436</v>
      </c>
      <c r="AD855">
        <v>101.410202348</v>
      </c>
      <c r="AE855">
        <v>20.231000000000002</v>
      </c>
      <c r="AF855">
        <v>74.523290396999997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66.304012959000005</v>
      </c>
      <c r="AM855">
        <v>28.797455271</v>
      </c>
      <c r="AN855">
        <v>105.685188588</v>
      </c>
      <c r="AO855"/>
      <c r="AP855">
        <v>45.454802868999998</v>
      </c>
      <c r="AQ855"/>
      <c r="AR855">
        <v>69.729026716999996</v>
      </c>
      <c r="AS855">
        <v>30.997416882</v>
      </c>
      <c r="AT855">
        <v>61.817961265999998</v>
      </c>
      <c r="AU855"/>
    </row>
    <row r="856" spans="1:47" x14ac:dyDescent="0.35">
      <c r="A856" s="84">
        <v>32933</v>
      </c>
      <c r="B856">
        <v>49.828272808999998</v>
      </c>
      <c r="C856">
        <v>65.017121322999998</v>
      </c>
      <c r="D856">
        <v>70.201766145999997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71.357371666999995</v>
      </c>
      <c r="L856">
        <v>83.602888992999993</v>
      </c>
      <c r="M856">
        <v>79.573191674</v>
      </c>
      <c r="N856">
        <v>99.464705621999997</v>
      </c>
      <c r="O856"/>
      <c r="P856"/>
      <c r="Q856">
        <v>68.429571566999996</v>
      </c>
      <c r="R856">
        <v>92.22</v>
      </c>
      <c r="S856">
        <v>76.004603404999997</v>
      </c>
      <c r="T856">
        <v>82.136540502000003</v>
      </c>
      <c r="U856"/>
      <c r="V856">
        <v>126.392803004</v>
      </c>
      <c r="W856">
        <v>40.413582916999999</v>
      </c>
      <c r="X856"/>
      <c r="Y856"/>
      <c r="Z856">
        <v>14.143797678</v>
      </c>
      <c r="AA856"/>
      <c r="AB856">
        <v>38.872915984000002</v>
      </c>
      <c r="AC856">
        <v>111.190734105</v>
      </c>
      <c r="AD856">
        <v>103.23558599</v>
      </c>
      <c r="AE856">
        <v>20.766999999999999</v>
      </c>
      <c r="AF856">
        <v>70.441583905000002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67.063224438000006</v>
      </c>
      <c r="AM856">
        <v>28.811178994999999</v>
      </c>
      <c r="AN856">
        <v>108.609181664</v>
      </c>
      <c r="AO856"/>
      <c r="AP856">
        <v>44.784426189999998</v>
      </c>
      <c r="AQ856"/>
      <c r="AR856">
        <v>70.336246107999997</v>
      </c>
      <c r="AS856">
        <v>31.997333556000001</v>
      </c>
      <c r="AT856">
        <v>62.117419810999998</v>
      </c>
      <c r="AU856"/>
    </row>
    <row r="857" spans="1:47" x14ac:dyDescent="0.35">
      <c r="A857" s="84">
        <v>32964</v>
      </c>
      <c r="B857">
        <v>49.339299936000003</v>
      </c>
      <c r="C857">
        <v>62.145929496000001</v>
      </c>
      <c r="D857">
        <v>53.528991566000002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70.122815063999994</v>
      </c>
      <c r="L857">
        <v>82.296593852000001</v>
      </c>
      <c r="M857">
        <v>79.897047134000005</v>
      </c>
      <c r="N857">
        <v>100.817339434</v>
      </c>
      <c r="O857"/>
      <c r="P857"/>
      <c r="Q857">
        <v>67.769551178</v>
      </c>
      <c r="R857">
        <v>92.67</v>
      </c>
      <c r="S857">
        <v>75.895606439000005</v>
      </c>
      <c r="T857">
        <v>82.879377431999998</v>
      </c>
      <c r="U857"/>
      <c r="V857">
        <v>124.76490399799999</v>
      </c>
      <c r="W857">
        <v>40.413582916999999</v>
      </c>
      <c r="X857"/>
      <c r="Y857"/>
      <c r="Z857">
        <v>13.371237301000001</v>
      </c>
      <c r="AA857"/>
      <c r="AB857">
        <v>39.293163724999999</v>
      </c>
      <c r="AC857">
        <v>112.090659112</v>
      </c>
      <c r="AD857">
        <v>103.438406395</v>
      </c>
      <c r="AE857">
        <v>20.702000000000002</v>
      </c>
      <c r="AF857">
        <v>73.709203783999996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66.899497486000001</v>
      </c>
      <c r="AM857">
        <v>28.527609170000002</v>
      </c>
      <c r="AN857">
        <v>111.53121292100001</v>
      </c>
      <c r="AO857"/>
      <c r="AP857">
        <v>48.472873202999999</v>
      </c>
      <c r="AQ857"/>
      <c r="AR857">
        <v>70.133839644999995</v>
      </c>
      <c r="AS857">
        <v>32.197316890000003</v>
      </c>
      <c r="AT857">
        <v>61.984349158999997</v>
      </c>
      <c r="AU857"/>
    </row>
    <row r="858" spans="1:47" x14ac:dyDescent="0.35">
      <c r="A858" s="84">
        <v>32994</v>
      </c>
      <c r="B858">
        <v>48.811863299000002</v>
      </c>
      <c r="C858">
        <v>63.571595043999999</v>
      </c>
      <c r="D858">
        <v>66.995497205999996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71.912922137999999</v>
      </c>
      <c r="L858">
        <v>80.881440784000006</v>
      </c>
      <c r="M858">
        <v>79.877996812999996</v>
      </c>
      <c r="N858">
        <v>99.753871614000005</v>
      </c>
      <c r="O858"/>
      <c r="P858"/>
      <c r="Q858">
        <v>68.530252644000001</v>
      </c>
      <c r="R858">
        <v>92.91</v>
      </c>
      <c r="S858">
        <v>76.319891721000005</v>
      </c>
      <c r="T858">
        <v>83.303855677000001</v>
      </c>
      <c r="U858"/>
      <c r="V858">
        <v>128.454041843</v>
      </c>
      <c r="W858">
        <v>40.234563723000001</v>
      </c>
      <c r="X858"/>
      <c r="Y858"/>
      <c r="Z858">
        <v>13.787231350000001</v>
      </c>
      <c r="AA858"/>
      <c r="AB858">
        <v>40.413824366</v>
      </c>
      <c r="AC858">
        <v>110.790767436</v>
      </c>
      <c r="AD858">
        <v>104.148277811</v>
      </c>
      <c r="AE858">
        <v>20.37</v>
      </c>
      <c r="AF858">
        <v>72.807526390000007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67.153273706999997</v>
      </c>
      <c r="AM858">
        <v>28.864995734000001</v>
      </c>
      <c r="AN858">
        <v>110.759239112</v>
      </c>
      <c r="AO858"/>
      <c r="AP858">
        <v>48.160336923999999</v>
      </c>
      <c r="AQ858"/>
      <c r="AR858">
        <v>70.336246107999997</v>
      </c>
      <c r="AS858">
        <v>30.397466877999999</v>
      </c>
      <c r="AT858">
        <v>62.162239434</v>
      </c>
      <c r="AU858"/>
    </row>
    <row r="859" spans="1:47" x14ac:dyDescent="0.35">
      <c r="A859" s="84">
        <v>33025</v>
      </c>
      <c r="B859">
        <v>50.676350255000003</v>
      </c>
      <c r="C859">
        <v>63.998700569999997</v>
      </c>
      <c r="D859">
        <v>66.776339108000002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71.912922137999999</v>
      </c>
      <c r="L859">
        <v>80.010577357000003</v>
      </c>
      <c r="M859">
        <v>79.363638140000006</v>
      </c>
      <c r="N859">
        <v>102.360661104</v>
      </c>
      <c r="O859"/>
      <c r="P859"/>
      <c r="Q859">
        <v>67.266145796000004</v>
      </c>
      <c r="R859">
        <v>91.55</v>
      </c>
      <c r="S859">
        <v>76.324847177999999</v>
      </c>
      <c r="T859">
        <v>82.985496992999998</v>
      </c>
      <c r="U859"/>
      <c r="V859">
        <v>126.69251126499999</v>
      </c>
      <c r="W859">
        <v>39.742260940999998</v>
      </c>
      <c r="X859"/>
      <c r="Y859"/>
      <c r="Z859">
        <v>14.203225399999999</v>
      </c>
      <c r="AA859"/>
      <c r="AB859">
        <v>39.363205014999998</v>
      </c>
      <c r="AC859">
        <v>109.69085909499999</v>
      </c>
      <c r="AD859">
        <v>104.45250841799999</v>
      </c>
      <c r="AE859">
        <v>20.766999999999999</v>
      </c>
      <c r="AF859">
        <v>78.406009264000005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67.320760887999995</v>
      </c>
      <c r="AM859">
        <v>28.520922861999999</v>
      </c>
      <c r="AN859">
        <v>110.76350225100001</v>
      </c>
      <c r="AO859"/>
      <c r="AP859">
        <v>45.519558449000002</v>
      </c>
      <c r="AQ859"/>
      <c r="AR859">
        <v>70.437449340000001</v>
      </c>
      <c r="AS859">
        <v>31.197400216999998</v>
      </c>
      <c r="AT859">
        <v>62.363035312999997</v>
      </c>
      <c r="AU859"/>
    </row>
    <row r="860" spans="1:47" x14ac:dyDescent="0.35">
      <c r="A860" s="84">
        <v>33055</v>
      </c>
      <c r="B860">
        <v>49.412607293999997</v>
      </c>
      <c r="C860">
        <v>61.362915219999998</v>
      </c>
      <c r="D860">
        <v>70.523933463999995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72.591928269999997</v>
      </c>
      <c r="L860">
        <v>82.187735923999995</v>
      </c>
      <c r="M860">
        <v>79.668443280000005</v>
      </c>
      <c r="N860">
        <v>99.310130557999997</v>
      </c>
      <c r="O860"/>
      <c r="P860"/>
      <c r="Q860">
        <v>66.225774673999993</v>
      </c>
      <c r="R860">
        <v>91.58</v>
      </c>
      <c r="S860">
        <v>76.479423241999996</v>
      </c>
      <c r="T860">
        <v>82.242660064000006</v>
      </c>
      <c r="U860"/>
      <c r="V860">
        <v>128.28573398200001</v>
      </c>
      <c r="W860">
        <v>37.862559410000003</v>
      </c>
      <c r="X860"/>
      <c r="Y860"/>
      <c r="Z860">
        <v>14.262653121</v>
      </c>
      <c r="AA860"/>
      <c r="AB860">
        <v>39.713411465</v>
      </c>
      <c r="AC860">
        <v>109.990834097</v>
      </c>
      <c r="AD860">
        <v>105.365200239</v>
      </c>
      <c r="AE860">
        <v>21.433</v>
      </c>
      <c r="AF860">
        <v>75.105418584000006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67.425335306999997</v>
      </c>
      <c r="AM860">
        <v>29.627329848999999</v>
      </c>
      <c r="AN860">
        <v>113.55102075400001</v>
      </c>
      <c r="AO860"/>
      <c r="AP860">
        <v>52.188722339000002</v>
      </c>
      <c r="AQ860"/>
      <c r="AR860">
        <v>68.615791168000001</v>
      </c>
      <c r="AS860">
        <v>30.597450211999998</v>
      </c>
      <c r="AT860">
        <v>62.264868438999997</v>
      </c>
      <c r="AU860"/>
    </row>
    <row r="861" spans="1:47" x14ac:dyDescent="0.35">
      <c r="A861" s="84">
        <v>33086</v>
      </c>
      <c r="B861">
        <v>49.383596083999997</v>
      </c>
      <c r="C861">
        <v>64.210941000000005</v>
      </c>
      <c r="D861">
        <v>72.188485600000007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73.024023080999996</v>
      </c>
      <c r="L861">
        <v>84.038320706999997</v>
      </c>
      <c r="M861">
        <v>80.201852273</v>
      </c>
      <c r="N861">
        <v>98.018038602999994</v>
      </c>
      <c r="O861"/>
      <c r="P861"/>
      <c r="Q861">
        <v>67.501068306999997</v>
      </c>
      <c r="R861">
        <v>91.01</v>
      </c>
      <c r="S861">
        <v>76.731390665999996</v>
      </c>
      <c r="T861">
        <v>81.499823133999996</v>
      </c>
      <c r="U861"/>
      <c r="V861">
        <v>121.958102759</v>
      </c>
      <c r="W861">
        <v>39.787015740000001</v>
      </c>
      <c r="X861"/>
      <c r="Y861"/>
      <c r="Z861">
        <v>14.203225399999999</v>
      </c>
      <c r="AA861"/>
      <c r="AB861">
        <v>39.993576625000003</v>
      </c>
      <c r="AC861">
        <v>111.190734105</v>
      </c>
      <c r="AD861">
        <v>106.277892061</v>
      </c>
      <c r="AE861">
        <v>21.969000000000001</v>
      </c>
      <c r="AF861">
        <v>75.346939288000002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67.667288266</v>
      </c>
      <c r="AM861">
        <v>29.80333181</v>
      </c>
      <c r="AN861">
        <v>116.206026264</v>
      </c>
      <c r="AO861"/>
      <c r="AP861">
        <v>48.103866863999997</v>
      </c>
      <c r="AQ861"/>
      <c r="AR861">
        <v>70.235042876999998</v>
      </c>
      <c r="AS861">
        <v>30.297475210000002</v>
      </c>
      <c r="AT861">
        <v>62.493726162000002</v>
      </c>
      <c r="AU861"/>
    </row>
    <row r="862" spans="1:47" x14ac:dyDescent="0.35">
      <c r="A862" s="84">
        <v>33117</v>
      </c>
      <c r="B862">
        <v>50.663163703999999</v>
      </c>
      <c r="C862">
        <v>63.445649754000002</v>
      </c>
      <c r="D862">
        <v>72.753878317000002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73.703029212999994</v>
      </c>
      <c r="L862">
        <v>81.752304210999995</v>
      </c>
      <c r="M862">
        <v>80.601909019000004</v>
      </c>
      <c r="N862">
        <v>101.42562807500001</v>
      </c>
      <c r="O862"/>
      <c r="P862"/>
      <c r="Q862">
        <v>66.841047918000001</v>
      </c>
      <c r="R862">
        <v>91.84</v>
      </c>
      <c r="S862">
        <v>76.629255942</v>
      </c>
      <c r="T862">
        <v>81.075344888999993</v>
      </c>
      <c r="U862"/>
      <c r="V862">
        <v>105.860819443</v>
      </c>
      <c r="W862">
        <v>38.981429368999997</v>
      </c>
      <c r="X862"/>
      <c r="Y862"/>
      <c r="Z862">
        <v>14.381508564000001</v>
      </c>
      <c r="AA862"/>
      <c r="AB862">
        <v>40.764030816000002</v>
      </c>
      <c r="AC862">
        <v>110.89075910299999</v>
      </c>
      <c r="AD862">
        <v>105.365200239</v>
      </c>
      <c r="AE862">
        <v>21.904</v>
      </c>
      <c r="AF862">
        <v>72.149396221000003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67.715017545999999</v>
      </c>
      <c r="AM862">
        <v>29.67632948</v>
      </c>
      <c r="AN862">
        <v>113.22951275699999</v>
      </c>
      <c r="AO862"/>
      <c r="AP862">
        <v>43.160507443</v>
      </c>
      <c r="AQ862"/>
      <c r="AR862">
        <v>70.336246107999997</v>
      </c>
      <c r="AS862">
        <v>32.997250229000002</v>
      </c>
      <c r="AT862">
        <v>62.502352948000002</v>
      </c>
      <c r="AU862"/>
    </row>
    <row r="863" spans="1:47" x14ac:dyDescent="0.35">
      <c r="A863" s="84">
        <v>33147</v>
      </c>
      <c r="B863">
        <v>49.921732884999997</v>
      </c>
      <c r="C863">
        <v>65.063529975999998</v>
      </c>
      <c r="D863">
        <v>71.464405396999993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73.826484872999998</v>
      </c>
      <c r="L863">
        <v>83.276315208</v>
      </c>
      <c r="M863">
        <v>80.763836749000006</v>
      </c>
      <c r="N863">
        <v>97.369652372000004</v>
      </c>
      <c r="O863"/>
      <c r="P863"/>
      <c r="Q863">
        <v>66.852234703999997</v>
      </c>
      <c r="R863">
        <v>91.52</v>
      </c>
      <c r="S863">
        <v>76.730023590000002</v>
      </c>
      <c r="T863">
        <v>80.969225327000004</v>
      </c>
      <c r="U863"/>
      <c r="V863">
        <v>128.84487699499999</v>
      </c>
      <c r="W863">
        <v>38.489126587000001</v>
      </c>
      <c r="X863"/>
      <c r="Y863"/>
      <c r="Z863">
        <v>14.084369957</v>
      </c>
      <c r="AA863"/>
      <c r="AB863">
        <v>40.553906945999998</v>
      </c>
      <c r="AC863">
        <v>110.290809099</v>
      </c>
      <c r="AD863">
        <v>107.49481448900001</v>
      </c>
      <c r="AE863">
        <v>21.904</v>
      </c>
      <c r="AF863">
        <v>71.398171626999996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67.813063408000005</v>
      </c>
      <c r="AM863">
        <v>29.970693253</v>
      </c>
      <c r="AN863">
        <v>113.668448852</v>
      </c>
      <c r="AO863"/>
      <c r="AP863">
        <v>55.876052715</v>
      </c>
      <c r="AQ863"/>
      <c r="AR863">
        <v>70.336246107999997</v>
      </c>
      <c r="AS863">
        <v>32.797266894000003</v>
      </c>
      <c r="AT863">
        <v>62.119402979999997</v>
      </c>
      <c r="AU863"/>
    </row>
    <row r="864" spans="1:47" x14ac:dyDescent="0.35">
      <c r="A864" s="84">
        <v>33178</v>
      </c>
      <c r="B864">
        <v>49.304466185000003</v>
      </c>
      <c r="C864">
        <v>64.345943914000003</v>
      </c>
      <c r="D864">
        <v>69.854900834000006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73.826484872999998</v>
      </c>
      <c r="L864">
        <v>84.147178635000003</v>
      </c>
      <c r="M864">
        <v>80.001823900999995</v>
      </c>
      <c r="N864">
        <v>100.525980049</v>
      </c>
      <c r="O864"/>
      <c r="P864"/>
      <c r="Q864">
        <v>66.606125406000004</v>
      </c>
      <c r="R864">
        <v>90.48</v>
      </c>
      <c r="S864">
        <v>76.058641285999997</v>
      </c>
      <c r="T864">
        <v>80.863105766000004</v>
      </c>
      <c r="U864"/>
      <c r="V864">
        <v>123.77653728999999</v>
      </c>
      <c r="W864">
        <v>41.040150093999998</v>
      </c>
      <c r="X864"/>
      <c r="Y864"/>
      <c r="Z864">
        <v>14.084369957</v>
      </c>
      <c r="AA864"/>
      <c r="AB864">
        <v>40.974154685999999</v>
      </c>
      <c r="AC864">
        <v>108.690942421</v>
      </c>
      <c r="AD864">
        <v>106.784943072</v>
      </c>
      <c r="AE864">
        <v>21.969000000000001</v>
      </c>
      <c r="AF864">
        <v>71.071294722000005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67.353508555000005</v>
      </c>
      <c r="AM864">
        <v>29.884805924999998</v>
      </c>
      <c r="AN864">
        <v>113.963815489</v>
      </c>
      <c r="AO864"/>
      <c r="AP864">
        <v>39.210837535000003</v>
      </c>
      <c r="AQ864"/>
      <c r="AR864">
        <v>70.133839644999995</v>
      </c>
      <c r="AS864">
        <v>33.197233564000001</v>
      </c>
      <c r="AT864">
        <v>61.347454378999998</v>
      </c>
      <c r="AU864"/>
    </row>
    <row r="865" spans="1:47" x14ac:dyDescent="0.35">
      <c r="A865" s="84">
        <v>33208</v>
      </c>
      <c r="B865">
        <v>52.062477262000002</v>
      </c>
      <c r="C865">
        <v>63.533185977000002</v>
      </c>
      <c r="D865">
        <v>65.574110265000002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74.135124024000007</v>
      </c>
      <c r="L865">
        <v>82.840883493999996</v>
      </c>
      <c r="M865">
        <v>80.840038034000003</v>
      </c>
      <c r="N865">
        <v>100.03543792000001</v>
      </c>
      <c r="O865"/>
      <c r="P865"/>
      <c r="Q865">
        <v>65.230150695999995</v>
      </c>
      <c r="R865">
        <v>91.6</v>
      </c>
      <c r="S865">
        <v>76.014595642000003</v>
      </c>
      <c r="T865">
        <v>80.650866643000001</v>
      </c>
      <c r="U865"/>
      <c r="V865">
        <v>128.97981142399999</v>
      </c>
      <c r="W865">
        <v>37.907314208999999</v>
      </c>
      <c r="X865"/>
      <c r="Y865"/>
      <c r="Z865">
        <v>14.559791728</v>
      </c>
      <c r="AA865"/>
      <c r="AB865">
        <v>41.184278556000002</v>
      </c>
      <c r="AC865">
        <v>110.490792434</v>
      </c>
      <c r="AD865">
        <v>106.886353275</v>
      </c>
      <c r="AE865">
        <v>22.366</v>
      </c>
      <c r="AF865">
        <v>71.124307712999993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67.390138097000005</v>
      </c>
      <c r="AM865">
        <v>29.243388637999999</v>
      </c>
      <c r="AN865">
        <v>115.32569197799999</v>
      </c>
      <c r="AO865"/>
      <c r="AP865">
        <v>33.948682173999998</v>
      </c>
      <c r="AQ865"/>
      <c r="AR865">
        <v>70.943465498999998</v>
      </c>
      <c r="AS865">
        <v>31.797350220999999</v>
      </c>
      <c r="AT865">
        <v>60.917503302</v>
      </c>
      <c r="AU865"/>
    </row>
    <row r="866" spans="1:47" x14ac:dyDescent="0.35">
      <c r="A866" s="84">
        <v>33239</v>
      </c>
      <c r="B866">
        <v>50.637744482999999</v>
      </c>
      <c r="C866">
        <v>63.355646872999998</v>
      </c>
      <c r="D866">
        <v>64.290250744999994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76.406367196999994</v>
      </c>
      <c r="L866">
        <v>81.208014568999999</v>
      </c>
      <c r="M866">
        <v>82.493125573</v>
      </c>
      <c r="N866">
        <v>100.13838404099999</v>
      </c>
      <c r="O866"/>
      <c r="P866"/>
      <c r="Q866">
        <v>65.431512849000001</v>
      </c>
      <c r="R866">
        <v>92.79</v>
      </c>
      <c r="S866">
        <v>76.410447234000003</v>
      </c>
      <c r="T866">
        <v>80.226388397999997</v>
      </c>
      <c r="U866"/>
      <c r="V866">
        <v>123.103672461</v>
      </c>
      <c r="W866">
        <v>39.160448563000003</v>
      </c>
      <c r="X866"/>
      <c r="Y866"/>
      <c r="Z866">
        <v>14.381508564000001</v>
      </c>
      <c r="AA866"/>
      <c r="AB866">
        <v>38.522709534000001</v>
      </c>
      <c r="AC866">
        <v>111.09074243800001</v>
      </c>
      <c r="AD866">
        <v>107.596224691</v>
      </c>
      <c r="AE866">
        <v>22.300999999999998</v>
      </c>
      <c r="AF866">
        <v>71.409878198000001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67.252995096999996</v>
      </c>
      <c r="AM866">
        <v>28.800407450000002</v>
      </c>
      <c r="AN866">
        <v>111.50689504899999</v>
      </c>
      <c r="AO866"/>
      <c r="AP866">
        <v>45.414896046999999</v>
      </c>
      <c r="AQ866"/>
      <c r="AR866">
        <v>70.032636413000006</v>
      </c>
      <c r="AS866">
        <v>27.597700192000001</v>
      </c>
      <c r="AT866">
        <v>60.708873904999997</v>
      </c>
      <c r="AU866"/>
    </row>
    <row r="867" spans="1:47" x14ac:dyDescent="0.35">
      <c r="A867" s="84">
        <v>33270</v>
      </c>
      <c r="B867">
        <v>50.682139352999997</v>
      </c>
      <c r="C867">
        <v>62.149267070999997</v>
      </c>
      <c r="D867">
        <v>63.254726640999998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75.506292191</v>
      </c>
      <c r="L867">
        <v>82.187735923999995</v>
      </c>
      <c r="M867">
        <v>81.493208898999995</v>
      </c>
      <c r="N867">
        <v>98.547726983999993</v>
      </c>
      <c r="O867"/>
      <c r="P867"/>
      <c r="Q867">
        <v>63.350770603999997</v>
      </c>
      <c r="R867">
        <v>92.36</v>
      </c>
      <c r="S867">
        <v>75.922738312999996</v>
      </c>
      <c r="T867">
        <v>79.908029713000005</v>
      </c>
      <c r="U867"/>
      <c r="V867">
        <v>124.225662523</v>
      </c>
      <c r="W867">
        <v>36.743689451000002</v>
      </c>
      <c r="X867"/>
      <c r="Y867"/>
      <c r="Z867">
        <v>14.500364006</v>
      </c>
      <c r="AA867"/>
      <c r="AB867">
        <v>39.503287595000003</v>
      </c>
      <c r="AC867">
        <v>108.990917424</v>
      </c>
      <c r="AD867">
        <v>108.00186549999999</v>
      </c>
      <c r="AE867">
        <v>22.366</v>
      </c>
      <c r="AF867">
        <v>72.246876490999995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67.042907567</v>
      </c>
      <c r="AM867">
        <v>27.159966991000001</v>
      </c>
      <c r="AN867">
        <v>113.70673750100001</v>
      </c>
      <c r="AO867"/>
      <c r="AP867">
        <v>41.716098039000002</v>
      </c>
      <c r="AQ867"/>
      <c r="AR867">
        <v>70.133839644999995</v>
      </c>
      <c r="AS867">
        <v>32.197316890000003</v>
      </c>
      <c r="AT867">
        <v>60.267519606</v>
      </c>
      <c r="AU867"/>
    </row>
    <row r="868" spans="1:47" x14ac:dyDescent="0.35">
      <c r="A868" s="84">
        <v>33298</v>
      </c>
      <c r="B868">
        <v>50.462230951999999</v>
      </c>
      <c r="C868">
        <v>61.987356183999999</v>
      </c>
      <c r="D868">
        <v>62.500022633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75.006250520999998</v>
      </c>
      <c r="L868">
        <v>82.405451780999996</v>
      </c>
      <c r="M868">
        <v>80.693275560000004</v>
      </c>
      <c r="N868">
        <v>95.117504863999997</v>
      </c>
      <c r="O868"/>
      <c r="P868"/>
      <c r="Q868">
        <v>63.205342383000001</v>
      </c>
      <c r="R868">
        <v>91.29</v>
      </c>
      <c r="S868">
        <v>75.425310723999999</v>
      </c>
      <c r="T868">
        <v>79.589671029000002</v>
      </c>
      <c r="U868"/>
      <c r="V868">
        <v>124.312363694</v>
      </c>
      <c r="W868">
        <v>34.595459130000002</v>
      </c>
      <c r="X868"/>
      <c r="Y868"/>
      <c r="Z868">
        <v>13.846659072</v>
      </c>
      <c r="AA868"/>
      <c r="AB868">
        <v>41.674567586999999</v>
      </c>
      <c r="AC868">
        <v>108.39096741900001</v>
      </c>
      <c r="AD868">
        <v>106.987763477</v>
      </c>
      <c r="AE868">
        <v>22.431000000000001</v>
      </c>
      <c r="AF868">
        <v>72.896281403000003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66.640542914999997</v>
      </c>
      <c r="AM868">
        <v>26.786806470999998</v>
      </c>
      <c r="AN868">
        <v>112.704947199</v>
      </c>
      <c r="AO868"/>
      <c r="AP868">
        <v>46.118138207999998</v>
      </c>
      <c r="AQ868"/>
      <c r="AR868">
        <v>69.425417022000005</v>
      </c>
      <c r="AS868">
        <v>33.597200233000002</v>
      </c>
      <c r="AT868">
        <v>59.929091786000001</v>
      </c>
      <c r="AU868"/>
    </row>
    <row r="869" spans="1:47" x14ac:dyDescent="0.35">
      <c r="A869" s="84">
        <v>33329</v>
      </c>
      <c r="B869">
        <v>51.104416854</v>
      </c>
      <c r="C869">
        <v>63.464411777999999</v>
      </c>
      <c r="D869">
        <v>66.756202213999998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74.406200517000002</v>
      </c>
      <c r="L869">
        <v>81.643446281999999</v>
      </c>
      <c r="M869">
        <v>80.193317223999998</v>
      </c>
      <c r="N869">
        <v>102.21329877399999</v>
      </c>
      <c r="O869"/>
      <c r="P869"/>
      <c r="Q869">
        <v>63.227715955000001</v>
      </c>
      <c r="R869">
        <v>91.27</v>
      </c>
      <c r="S869">
        <v>75.420920022999994</v>
      </c>
      <c r="T869">
        <v>79.377431907000002</v>
      </c>
      <c r="U869"/>
      <c r="V869">
        <v>124.773222679</v>
      </c>
      <c r="W869">
        <v>34.819233122</v>
      </c>
      <c r="X869"/>
      <c r="Y869"/>
      <c r="Z869">
        <v>14.262653121</v>
      </c>
      <c r="AA869"/>
      <c r="AB869">
        <v>42.374980487000002</v>
      </c>
      <c r="AC869">
        <v>107.391050746</v>
      </c>
      <c r="AD869">
        <v>107.39340428600001</v>
      </c>
      <c r="AE869">
        <v>22.699000000000002</v>
      </c>
      <c r="AF869">
        <v>72.896638573000004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66.607636468999999</v>
      </c>
      <c r="AM869">
        <v>25.311228568000001</v>
      </c>
      <c r="AN869">
        <v>108.131344437</v>
      </c>
      <c r="AO869"/>
      <c r="AP869">
        <v>37.340225719999999</v>
      </c>
      <c r="AQ869"/>
      <c r="AR869">
        <v>69.020604094999996</v>
      </c>
      <c r="AS869">
        <v>32.197316890000003</v>
      </c>
      <c r="AT869">
        <v>60.088241111999999</v>
      </c>
      <c r="AU869"/>
    </row>
    <row r="870" spans="1:47" x14ac:dyDescent="0.35">
      <c r="A870" s="84">
        <v>33359</v>
      </c>
      <c r="B870">
        <v>50.652635183000001</v>
      </c>
      <c r="C870">
        <v>63.001939485000001</v>
      </c>
      <c r="D870">
        <v>67.905809481999995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73.206100508000006</v>
      </c>
      <c r="L870">
        <v>82.840883493999996</v>
      </c>
      <c r="M870">
        <v>80.193317223999998</v>
      </c>
      <c r="N870">
        <v>97.181102772000003</v>
      </c>
      <c r="O870"/>
      <c r="P870"/>
      <c r="Q870">
        <v>62.701937000999997</v>
      </c>
      <c r="R870">
        <v>91.39</v>
      </c>
      <c r="S870">
        <v>75.808042542999999</v>
      </c>
      <c r="T870">
        <v>79.059073221999995</v>
      </c>
      <c r="U870"/>
      <c r="V870">
        <v>123.309540699</v>
      </c>
      <c r="W870">
        <v>33.700363162999999</v>
      </c>
      <c r="X870"/>
      <c r="Y870"/>
      <c r="Z870">
        <v>13.965514514000001</v>
      </c>
      <c r="AA870"/>
      <c r="AB870">
        <v>43.075393388000002</v>
      </c>
      <c r="AC870">
        <v>108.690942421</v>
      </c>
      <c r="AD870">
        <v>108.508916512</v>
      </c>
      <c r="AE870">
        <v>22.568999999999999</v>
      </c>
      <c r="AF870">
        <v>70.644965115999995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66.788090851000007</v>
      </c>
      <c r="AM870">
        <v>23.829851820999998</v>
      </c>
      <c r="AN870">
        <v>110.20595246800001</v>
      </c>
      <c r="AO870"/>
      <c r="AP870">
        <v>35.157090709999999</v>
      </c>
      <c r="AQ870"/>
      <c r="AR870">
        <v>68.615791168000001</v>
      </c>
      <c r="AS870">
        <v>33.697191900999997</v>
      </c>
      <c r="AT870">
        <v>60.689042213999997</v>
      </c>
      <c r="AU870"/>
    </row>
    <row r="871" spans="1:47" x14ac:dyDescent="0.35">
      <c r="A871" s="84">
        <v>33390</v>
      </c>
      <c r="B871">
        <v>51.148114344</v>
      </c>
      <c r="C871">
        <v>62.377126597</v>
      </c>
      <c r="D871">
        <v>70.828093607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76.406367196999994</v>
      </c>
      <c r="L871">
        <v>82.187735923999995</v>
      </c>
      <c r="M871">
        <v>81.693192233999994</v>
      </c>
      <c r="N871">
        <v>100.22737384600001</v>
      </c>
      <c r="O871"/>
      <c r="P871"/>
      <c r="Q871">
        <v>57.074983510999999</v>
      </c>
      <c r="R871">
        <v>91.75</v>
      </c>
      <c r="S871">
        <v>76.034242051999996</v>
      </c>
      <c r="T871">
        <v>78.740714538000006</v>
      </c>
      <c r="U871"/>
      <c r="V871">
        <v>122.13330832</v>
      </c>
      <c r="W871">
        <v>31.910171228999999</v>
      </c>
      <c r="X871"/>
      <c r="Y871"/>
      <c r="Z871">
        <v>14.500364006</v>
      </c>
      <c r="AA871"/>
      <c r="AB871">
        <v>43.285517257999999</v>
      </c>
      <c r="AC871">
        <v>109.090909091</v>
      </c>
      <c r="AD871">
        <v>105.365200239</v>
      </c>
      <c r="AE871">
        <v>22.495000000000001</v>
      </c>
      <c r="AF871">
        <v>77.657513832999996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66.829210825000004</v>
      </c>
      <c r="AM871">
        <v>24.611595647000001</v>
      </c>
      <c r="AN871">
        <v>113.34864505</v>
      </c>
      <c r="AO871"/>
      <c r="AP871">
        <v>35.031505565000003</v>
      </c>
      <c r="AQ871"/>
      <c r="AR871">
        <v>68.413384703999995</v>
      </c>
      <c r="AS871">
        <v>31.497375218999998</v>
      </c>
      <c r="AT871">
        <v>61.173133808999999</v>
      </c>
      <c r="AU871"/>
    </row>
    <row r="872" spans="1:47" x14ac:dyDescent="0.35">
      <c r="A872" s="84">
        <v>33420</v>
      </c>
      <c r="B872">
        <v>50.422794944000003</v>
      </c>
      <c r="C872">
        <v>61.928899481999998</v>
      </c>
      <c r="D872">
        <v>72.214642831000006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74.206183848999999</v>
      </c>
      <c r="L872">
        <v>85.126899989999998</v>
      </c>
      <c r="M872">
        <v>80.193317223999998</v>
      </c>
      <c r="N872">
        <v>97.773824137000005</v>
      </c>
      <c r="O872"/>
      <c r="P872"/>
      <c r="Q872">
        <v>62.321586267999997</v>
      </c>
      <c r="R872">
        <v>90.19</v>
      </c>
      <c r="S872">
        <v>76.080866619000005</v>
      </c>
      <c r="T872">
        <v>78.316236293000003</v>
      </c>
      <c r="U872"/>
      <c r="V872">
        <v>120.601527237</v>
      </c>
      <c r="W872">
        <v>32.178700018999997</v>
      </c>
      <c r="X872"/>
      <c r="Y872"/>
      <c r="Z872">
        <v>14.084369957</v>
      </c>
      <c r="AA872"/>
      <c r="AB872">
        <v>43.425599837999997</v>
      </c>
      <c r="AC872">
        <v>109.090909091</v>
      </c>
      <c r="AD872">
        <v>107.697634893</v>
      </c>
      <c r="AE872">
        <v>23.161000000000001</v>
      </c>
      <c r="AF872">
        <v>73.26925541</v>
      </c>
      <c r="AG872"/>
      <c r="AH872">
        <v>69.043000759999998</v>
      </c>
      <c r="AI872">
        <v>78.209489508000004</v>
      </c>
      <c r="AJ872">
        <v>85.934242935</v>
      </c>
      <c r="AK872"/>
      <c r="AL872">
        <v>66.904871585999999</v>
      </c>
      <c r="AM872">
        <v>24.311648086000002</v>
      </c>
      <c r="AN872">
        <v>111.39296883</v>
      </c>
      <c r="AO872"/>
      <c r="AP872">
        <v>34.127814032000003</v>
      </c>
      <c r="AQ872"/>
      <c r="AR872">
        <v>68.514587935999998</v>
      </c>
      <c r="AS872">
        <v>32.397300225000002</v>
      </c>
      <c r="AT872">
        <v>61.336348632000004</v>
      </c>
      <c r="AU872"/>
    </row>
    <row r="873" spans="1:47" x14ac:dyDescent="0.35">
      <c r="A873" s="84">
        <v>33451</v>
      </c>
      <c r="B873">
        <v>51.248968847999997</v>
      </c>
      <c r="C873">
        <v>61.236506562000002</v>
      </c>
      <c r="D873">
        <v>72.706077999000001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73.006083840000002</v>
      </c>
      <c r="L873">
        <v>83.385173136000006</v>
      </c>
      <c r="M873">
        <v>80.093325555999996</v>
      </c>
      <c r="N873">
        <v>97.546965344</v>
      </c>
      <c r="O873"/>
      <c r="P873"/>
      <c r="Q873">
        <v>61.169347283</v>
      </c>
      <c r="R873">
        <v>91.09</v>
      </c>
      <c r="S873">
        <v>75.724009043999999</v>
      </c>
      <c r="T873">
        <v>78.210116732000003</v>
      </c>
      <c r="U873"/>
      <c r="V873">
        <v>124.077776548</v>
      </c>
      <c r="W873">
        <v>30.388508085000002</v>
      </c>
      <c r="X873"/>
      <c r="Y873"/>
      <c r="Z873">
        <v>14.619219448999999</v>
      </c>
      <c r="AA873"/>
      <c r="AB873">
        <v>44.266095319000001</v>
      </c>
      <c r="AC873">
        <v>109.69085909499999</v>
      </c>
      <c r="AD873">
        <v>105.97366145300001</v>
      </c>
      <c r="AE873">
        <v>24.03</v>
      </c>
      <c r="AF873">
        <v>74.086882161999995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66.692175630999998</v>
      </c>
      <c r="AM873">
        <v>23.717332503000002</v>
      </c>
      <c r="AN873">
        <v>113.05210513599999</v>
      </c>
      <c r="AO873"/>
      <c r="AP873">
        <v>33.780105611000003</v>
      </c>
      <c r="AQ873"/>
      <c r="AR873">
        <v>66.794132994999998</v>
      </c>
      <c r="AS873">
        <v>32.597283560000001</v>
      </c>
      <c r="AT873">
        <v>61.347454378999998</v>
      </c>
      <c r="AU873"/>
    </row>
    <row r="874" spans="1:47" x14ac:dyDescent="0.35">
      <c r="A874" s="84">
        <v>33482</v>
      </c>
      <c r="B874">
        <v>50.513420363000002</v>
      </c>
      <c r="C874">
        <v>62.698315592999997</v>
      </c>
      <c r="D874">
        <v>69.652159455000003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72.806067171999999</v>
      </c>
      <c r="L874">
        <v>83.385173136000006</v>
      </c>
      <c r="M874">
        <v>80.293308890999995</v>
      </c>
      <c r="N874">
        <v>99.986901579999994</v>
      </c>
      <c r="O874"/>
      <c r="P874"/>
      <c r="Q874">
        <v>61.079852993000003</v>
      </c>
      <c r="R874">
        <v>91.43</v>
      </c>
      <c r="S874">
        <v>76.078230696000006</v>
      </c>
      <c r="T874">
        <v>78.422355854000003</v>
      </c>
      <c r="U874"/>
      <c r="V874">
        <v>131.49136667400001</v>
      </c>
      <c r="W874">
        <v>29.403902520999999</v>
      </c>
      <c r="X874"/>
      <c r="Y874"/>
      <c r="Z874">
        <v>14.797502613000001</v>
      </c>
      <c r="AA874"/>
      <c r="AB874">
        <v>42.515063067</v>
      </c>
      <c r="AC874">
        <v>110.89075910299999</v>
      </c>
      <c r="AD874">
        <v>106.07507165600001</v>
      </c>
      <c r="AE874">
        <v>23.826000000000001</v>
      </c>
      <c r="AF874">
        <v>74.342490386999998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66.959924200000003</v>
      </c>
      <c r="AM874">
        <v>23.147686254</v>
      </c>
      <c r="AN874">
        <v>112.36110391699999</v>
      </c>
      <c r="AO874"/>
      <c r="AP874">
        <v>33.209215636000003</v>
      </c>
      <c r="AQ874"/>
      <c r="AR874">
        <v>67.603758849000002</v>
      </c>
      <c r="AS874">
        <v>33.497208565999998</v>
      </c>
      <c r="AT874">
        <v>61.860500244999997</v>
      </c>
      <c r="AU874"/>
    </row>
    <row r="875" spans="1:47" x14ac:dyDescent="0.35">
      <c r="A875" s="84">
        <v>33512</v>
      </c>
      <c r="B875">
        <v>50.115936837</v>
      </c>
      <c r="C875">
        <v>62.794957103999998</v>
      </c>
      <c r="D875">
        <v>71.380958171000003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73.906158847</v>
      </c>
      <c r="L875">
        <v>81.534588353999993</v>
      </c>
      <c r="M875">
        <v>80.593283893000006</v>
      </c>
      <c r="N875">
        <v>100.586988054</v>
      </c>
      <c r="O875"/>
      <c r="P875"/>
      <c r="Q875">
        <v>60.598821184000002</v>
      </c>
      <c r="R875">
        <v>91.04</v>
      </c>
      <c r="S875">
        <v>76.047003333000006</v>
      </c>
      <c r="T875">
        <v>78.846834099999995</v>
      </c>
      <c r="U875"/>
      <c r="V875">
        <v>123.33107811000001</v>
      </c>
      <c r="W875">
        <v>29.627676513000001</v>
      </c>
      <c r="X875"/>
      <c r="Y875"/>
      <c r="Z875">
        <v>14.738074892</v>
      </c>
      <c r="AA875"/>
      <c r="AB875">
        <v>44.196054029000003</v>
      </c>
      <c r="AC875">
        <v>110.190817432</v>
      </c>
      <c r="AD875">
        <v>105.365200239</v>
      </c>
      <c r="AE875">
        <v>24.03</v>
      </c>
      <c r="AF875">
        <v>71.481910964999997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67.076500558999996</v>
      </c>
      <c r="AM875">
        <v>23.420760104999999</v>
      </c>
      <c r="AN875">
        <v>111.796482396</v>
      </c>
      <c r="AO875"/>
      <c r="AP875">
        <v>33.881884409999998</v>
      </c>
      <c r="AQ875"/>
      <c r="AR875">
        <v>67.907368544999997</v>
      </c>
      <c r="AS875">
        <v>33.497208565999998</v>
      </c>
      <c r="AT875">
        <v>61.798427048999997</v>
      </c>
      <c r="AU875"/>
    </row>
    <row r="876" spans="1:47" x14ac:dyDescent="0.35">
      <c r="A876" s="84">
        <v>33543</v>
      </c>
      <c r="B876">
        <v>50.344446013999999</v>
      </c>
      <c r="C876">
        <v>62.085685448</v>
      </c>
      <c r="D876">
        <v>67.107227334000001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74.706225519</v>
      </c>
      <c r="L876">
        <v>82.840883493999996</v>
      </c>
      <c r="M876">
        <v>81.493208898999995</v>
      </c>
      <c r="N876">
        <v>100.293304955</v>
      </c>
      <c r="O876"/>
      <c r="P876"/>
      <c r="Q876">
        <v>60.117789373999997</v>
      </c>
      <c r="R876">
        <v>92.48</v>
      </c>
      <c r="S876">
        <v>76.338863317000005</v>
      </c>
      <c r="T876">
        <v>79.271312344999998</v>
      </c>
      <c r="U876"/>
      <c r="V876">
        <v>121.432315726</v>
      </c>
      <c r="W876">
        <v>29.806695705999999</v>
      </c>
      <c r="X876"/>
      <c r="Y876"/>
      <c r="Z876">
        <v>15.332352105</v>
      </c>
      <c r="AA876"/>
      <c r="AB876">
        <v>44.196054029000003</v>
      </c>
      <c r="AC876">
        <v>110.790767436</v>
      </c>
      <c r="AD876">
        <v>106.07507165600001</v>
      </c>
      <c r="AE876">
        <v>24.167999999999999</v>
      </c>
      <c r="AF876">
        <v>74.585701385999997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67.250375571999996</v>
      </c>
      <c r="AM876">
        <v>22.747154394999999</v>
      </c>
      <c r="AN876">
        <v>111.411791321</v>
      </c>
      <c r="AO876"/>
      <c r="AP876">
        <v>33.680507382999998</v>
      </c>
      <c r="AQ876"/>
      <c r="AR876">
        <v>68.919400863000007</v>
      </c>
      <c r="AS876">
        <v>33.397216899</v>
      </c>
      <c r="AT876">
        <v>61.718901965999997</v>
      </c>
      <c r="AU876"/>
    </row>
    <row r="877" spans="1:47" x14ac:dyDescent="0.35">
      <c r="A877" s="84">
        <v>33573</v>
      </c>
      <c r="B877">
        <v>50.788120954</v>
      </c>
      <c r="C877">
        <v>62.476623945999997</v>
      </c>
      <c r="D877">
        <v>63.017784685000002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74.806233852999995</v>
      </c>
      <c r="L877">
        <v>83.494031065000001</v>
      </c>
      <c r="M877">
        <v>80.893258895000002</v>
      </c>
      <c r="N877">
        <v>101.300599659</v>
      </c>
      <c r="O877"/>
      <c r="P877"/>
      <c r="Q877">
        <v>61.079852993000003</v>
      </c>
      <c r="R877">
        <v>91.63</v>
      </c>
      <c r="S877">
        <v>75.853937729999998</v>
      </c>
      <c r="T877">
        <v>79.377431907000002</v>
      </c>
      <c r="U877"/>
      <c r="V877">
        <v>121.628706893</v>
      </c>
      <c r="W877">
        <v>28.956354536999999</v>
      </c>
      <c r="X877"/>
      <c r="Y877"/>
      <c r="Z877">
        <v>14.797502613000001</v>
      </c>
      <c r="AA877"/>
      <c r="AB877">
        <v>43.705764997999999</v>
      </c>
      <c r="AC877">
        <v>109.290892426</v>
      </c>
      <c r="AD877">
        <v>104.655328823</v>
      </c>
      <c r="AE877">
        <v>24.167999999999999</v>
      </c>
      <c r="AF877">
        <v>75.177853862999996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66.927516206000007</v>
      </c>
      <c r="AM877">
        <v>23.068645330999999</v>
      </c>
      <c r="AN877">
        <v>109.70942050799999</v>
      </c>
      <c r="AO877"/>
      <c r="AP877">
        <v>32.726344363000003</v>
      </c>
      <c r="AQ877"/>
      <c r="AR877">
        <v>67.806165312999994</v>
      </c>
      <c r="AS877">
        <v>33.097241897000004</v>
      </c>
      <c r="AT877">
        <v>61.448992640999997</v>
      </c>
      <c r="AU877"/>
    </row>
    <row r="878" spans="1:47" x14ac:dyDescent="0.35">
      <c r="A878" s="84">
        <v>33604</v>
      </c>
      <c r="B878">
        <v>50.427102595000001</v>
      </c>
      <c r="C878">
        <v>63.328985047000003</v>
      </c>
      <c r="D878">
        <v>63.202072872999999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75.706308859000004</v>
      </c>
      <c r="L878">
        <v>84.800326205000005</v>
      </c>
      <c r="M878">
        <v>81.893175568999993</v>
      </c>
      <c r="N878">
        <v>99.724083102999998</v>
      </c>
      <c r="O878"/>
      <c r="P878"/>
      <c r="Q878">
        <v>60.822556908999999</v>
      </c>
      <c r="R878">
        <v>91.88</v>
      </c>
      <c r="S878">
        <v>75.805363563</v>
      </c>
      <c r="T878">
        <v>79.377431907000002</v>
      </c>
      <c r="U878"/>
      <c r="V878">
        <v>124.40544394200001</v>
      </c>
      <c r="W878">
        <v>28.941784335000001</v>
      </c>
      <c r="X878"/>
      <c r="Y878"/>
      <c r="Z878">
        <v>15.451207547999999</v>
      </c>
      <c r="AA878"/>
      <c r="AB878">
        <v>44.546260478999997</v>
      </c>
      <c r="AC878">
        <v>110.190817432</v>
      </c>
      <c r="AD878">
        <v>103.94545740700001</v>
      </c>
      <c r="AE878">
        <v>24.094000000000001</v>
      </c>
      <c r="AF878">
        <v>72.212717545999993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66.951189513000003</v>
      </c>
      <c r="AM878">
        <v>24.367464962</v>
      </c>
      <c r="AN878">
        <v>112.791775374</v>
      </c>
      <c r="AO878"/>
      <c r="AP878">
        <v>33.310290227000003</v>
      </c>
      <c r="AQ878">
        <v>66.965544500999997</v>
      </c>
      <c r="AR878">
        <v>69.121807326999999</v>
      </c>
      <c r="AS878">
        <v>33.297225230999999</v>
      </c>
      <c r="AT878">
        <v>61.128314185999997</v>
      </c>
      <c r="AU878"/>
    </row>
    <row r="879" spans="1:47" x14ac:dyDescent="0.35">
      <c r="A879" s="84">
        <v>33635</v>
      </c>
      <c r="B879">
        <v>50.328410204000001</v>
      </c>
      <c r="C879">
        <v>63.270105667999999</v>
      </c>
      <c r="D879">
        <v>65.387204245000007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77.006417201000005</v>
      </c>
      <c r="L879">
        <v>85.671189631999994</v>
      </c>
      <c r="M879">
        <v>82.193150571000004</v>
      </c>
      <c r="N879">
        <v>100.036083363</v>
      </c>
      <c r="O879"/>
      <c r="P879"/>
      <c r="Q879">
        <v>62.612442711</v>
      </c>
      <c r="R879">
        <v>91.16</v>
      </c>
      <c r="S879">
        <v>76.093870683000006</v>
      </c>
      <c r="T879">
        <v>79.165192783999998</v>
      </c>
      <c r="U879"/>
      <c r="V879">
        <v>121.179811708</v>
      </c>
      <c r="W879">
        <v>29.322597287000001</v>
      </c>
      <c r="X879"/>
      <c r="Y879"/>
      <c r="Z879">
        <v>15.332352105</v>
      </c>
      <c r="AA879"/>
      <c r="AB879">
        <v>43.495641128000003</v>
      </c>
      <c r="AC879">
        <v>110.190817432</v>
      </c>
      <c r="AD879">
        <v>103.64122679899999</v>
      </c>
      <c r="AE879">
        <v>24.695</v>
      </c>
      <c r="AF879">
        <v>74.623204281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67.168769330000003</v>
      </c>
      <c r="AM879">
        <v>24.646837886</v>
      </c>
      <c r="AN879">
        <v>113.567147259</v>
      </c>
      <c r="AO879"/>
      <c r="AP879">
        <v>31.897312075999999</v>
      </c>
      <c r="AQ879">
        <v>70.716240108999997</v>
      </c>
      <c r="AR879">
        <v>68.919400863000007</v>
      </c>
      <c r="AS879">
        <v>32.997250229000002</v>
      </c>
      <c r="AT879">
        <v>61.556976202000001</v>
      </c>
      <c r="AU879"/>
    </row>
    <row r="880" spans="1:47" x14ac:dyDescent="0.35">
      <c r="A880" s="84">
        <v>33664</v>
      </c>
      <c r="B880">
        <v>50.213060745999996</v>
      </c>
      <c r="C880">
        <v>62.975422440999999</v>
      </c>
      <c r="D880">
        <v>64.395558281000007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74.806233852999995</v>
      </c>
      <c r="L880">
        <v>86.759768915999999</v>
      </c>
      <c r="M880">
        <v>81.393217231999998</v>
      </c>
      <c r="N880">
        <v>98.773082310999996</v>
      </c>
      <c r="O880"/>
      <c r="P880"/>
      <c r="Q880">
        <v>62.164971260000002</v>
      </c>
      <c r="R880">
        <v>92.05</v>
      </c>
      <c r="S880">
        <v>75.799809170000003</v>
      </c>
      <c r="T880">
        <v>78.952953660999995</v>
      </c>
      <c r="U880"/>
      <c r="V880">
        <v>122.89662706999999</v>
      </c>
      <c r="W880">
        <v>29.322597287000001</v>
      </c>
      <c r="X880"/>
      <c r="Y880"/>
      <c r="Z880">
        <v>15.807773876000001</v>
      </c>
      <c r="AA880"/>
      <c r="AB880">
        <v>45.596879829999999</v>
      </c>
      <c r="AC880">
        <v>109.990834097</v>
      </c>
      <c r="AD880">
        <v>102.120073764</v>
      </c>
      <c r="AE880">
        <v>24.695</v>
      </c>
      <c r="AF880">
        <v>74.448660677000007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67.148806888999999</v>
      </c>
      <c r="AM880">
        <v>25.560471958000001</v>
      </c>
      <c r="AN880">
        <v>109.808239927</v>
      </c>
      <c r="AO880"/>
      <c r="AP880">
        <v>35.883550221999997</v>
      </c>
      <c r="AQ880">
        <v>67.043683993000002</v>
      </c>
      <c r="AR880">
        <v>68.210978240000003</v>
      </c>
      <c r="AS880">
        <v>33.097241897000004</v>
      </c>
      <c r="AT880">
        <v>62.068733008000002</v>
      </c>
      <c r="AU880"/>
    </row>
    <row r="881" spans="1:47" x14ac:dyDescent="0.35">
      <c r="A881" s="84">
        <v>33695</v>
      </c>
      <c r="B881">
        <v>50.861785337999997</v>
      </c>
      <c r="C881">
        <v>62.686344255999998</v>
      </c>
      <c r="D881">
        <v>64.790461540999999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74.706225519</v>
      </c>
      <c r="L881">
        <v>86.106621345999997</v>
      </c>
      <c r="M881">
        <v>81.293225565</v>
      </c>
      <c r="N881">
        <v>98.719082266000001</v>
      </c>
      <c r="O881"/>
      <c r="P881"/>
      <c r="Q881">
        <v>62.008356253000002</v>
      </c>
      <c r="R881">
        <v>91.37</v>
      </c>
      <c r="S881">
        <v>75.925307114000006</v>
      </c>
      <c r="T881">
        <v>78.740714538000006</v>
      </c>
      <c r="U881"/>
      <c r="V881">
        <v>120.49096417600001</v>
      </c>
      <c r="W881">
        <v>29.527650415</v>
      </c>
      <c r="X881"/>
      <c r="Y881"/>
      <c r="Z881">
        <v>15.57006299</v>
      </c>
      <c r="AA881"/>
      <c r="AB881">
        <v>45.666921119999998</v>
      </c>
      <c r="AC881">
        <v>110.290809099</v>
      </c>
      <c r="AD881">
        <v>101.613022753</v>
      </c>
      <c r="AE881">
        <v>24.427</v>
      </c>
      <c r="AF881">
        <v>71.730993204000001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67.177935146999999</v>
      </c>
      <c r="AM881">
        <v>25.771794352000001</v>
      </c>
      <c r="AN881">
        <v>110.82242617199999</v>
      </c>
      <c r="AO881"/>
      <c r="AP881">
        <v>33.225823744000003</v>
      </c>
      <c r="AQ881">
        <v>67.434381451999997</v>
      </c>
      <c r="AR881">
        <v>69.425417022000005</v>
      </c>
      <c r="AS881">
        <v>33.097241897000004</v>
      </c>
      <c r="AT881">
        <v>62.541818014</v>
      </c>
      <c r="AU881"/>
    </row>
    <row r="882" spans="1:47" x14ac:dyDescent="0.35">
      <c r="A882" s="84">
        <v>33725</v>
      </c>
      <c r="B882">
        <v>52.217363591000002</v>
      </c>
      <c r="C882">
        <v>62.287512692999996</v>
      </c>
      <c r="D882">
        <v>63.307380408999997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74.206183848999999</v>
      </c>
      <c r="L882">
        <v>85.453473775000006</v>
      </c>
      <c r="M882">
        <v>80.793267228000005</v>
      </c>
      <c r="N882">
        <v>97.741081450999999</v>
      </c>
      <c r="O882"/>
      <c r="P882"/>
      <c r="Q882">
        <v>61.985982679999999</v>
      </c>
      <c r="R882">
        <v>91.4</v>
      </c>
      <c r="S882">
        <v>75.532244633000005</v>
      </c>
      <c r="T882">
        <v>78.634594977000006</v>
      </c>
      <c r="U882"/>
      <c r="V882">
        <v>120.339172224</v>
      </c>
      <c r="W882">
        <v>29.029664246999999</v>
      </c>
      <c r="X882"/>
      <c r="Y882"/>
      <c r="Z882">
        <v>15.688918433</v>
      </c>
      <c r="AA882"/>
      <c r="AB882">
        <v>45.807003700000003</v>
      </c>
      <c r="AC882">
        <v>109.990834097</v>
      </c>
      <c r="AD882">
        <v>99.280588098999999</v>
      </c>
      <c r="AE882">
        <v>24.233000000000001</v>
      </c>
      <c r="AF882">
        <v>73.163039799000003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66.903601012999999</v>
      </c>
      <c r="AM882">
        <v>24.680183743000001</v>
      </c>
      <c r="AN882">
        <v>112.64017431000001</v>
      </c>
      <c r="AO882"/>
      <c r="AP882">
        <v>31.200057920999999</v>
      </c>
      <c r="AQ882">
        <v>66.965544500999997</v>
      </c>
      <c r="AR882">
        <v>68.615791168000001</v>
      </c>
      <c r="AS882">
        <v>33.997166903</v>
      </c>
      <c r="AT882">
        <v>62.743605477999999</v>
      </c>
      <c r="AU882"/>
    </row>
    <row r="883" spans="1:47" x14ac:dyDescent="0.35">
      <c r="A883" s="84">
        <v>33756</v>
      </c>
      <c r="B883">
        <v>51.388702952999999</v>
      </c>
      <c r="C883">
        <v>63.230795448000002</v>
      </c>
      <c r="D883">
        <v>64.439436420999996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73.006083840000002</v>
      </c>
      <c r="L883">
        <v>87.086342701000007</v>
      </c>
      <c r="M883">
        <v>79.993333888999999</v>
      </c>
      <c r="N883">
        <v>96.596080497000003</v>
      </c>
      <c r="O883"/>
      <c r="P883"/>
      <c r="Q883">
        <v>62.176158047000001</v>
      </c>
      <c r="R883">
        <v>90.25</v>
      </c>
      <c r="S883">
        <v>75.671780232000003</v>
      </c>
      <c r="T883">
        <v>78.846834099999995</v>
      </c>
      <c r="U883"/>
      <c r="V883">
        <v>122.177845898</v>
      </c>
      <c r="W883">
        <v>29.351890591</v>
      </c>
      <c r="X883"/>
      <c r="Y883"/>
      <c r="Z883">
        <v>15.391779826</v>
      </c>
      <c r="AA883"/>
      <c r="AB883">
        <v>45.456797250000001</v>
      </c>
      <c r="AC883">
        <v>109.79085076200001</v>
      </c>
      <c r="AD883">
        <v>101.308792145</v>
      </c>
      <c r="AE883">
        <v>24.565999999999999</v>
      </c>
      <c r="AF883">
        <v>72.028035478999996</v>
      </c>
      <c r="AG883"/>
      <c r="AH883">
        <v>72.224039539000003</v>
      </c>
      <c r="AI883">
        <v>78.248035337999994</v>
      </c>
      <c r="AJ883">
        <v>93.696750885</v>
      </c>
      <c r="AK883"/>
      <c r="AL883">
        <v>66.970447155000002</v>
      </c>
      <c r="AM883">
        <v>24.755668907</v>
      </c>
      <c r="AN883">
        <v>110.939318204</v>
      </c>
      <c r="AO883"/>
      <c r="AP883">
        <v>33.089638039</v>
      </c>
      <c r="AQ883">
        <v>65.090196696999996</v>
      </c>
      <c r="AR883">
        <v>68.008571777</v>
      </c>
      <c r="AS883">
        <v>33.197233564000001</v>
      </c>
      <c r="AT883">
        <v>62.777418511999997</v>
      </c>
      <c r="AU883"/>
    </row>
    <row r="884" spans="1:47" x14ac:dyDescent="0.35">
      <c r="A884" s="84">
        <v>33786</v>
      </c>
      <c r="B884">
        <v>49.358639973999999</v>
      </c>
      <c r="C884">
        <v>63.117973534999997</v>
      </c>
      <c r="D884">
        <v>64.448212049000006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71.705975498000001</v>
      </c>
      <c r="L884">
        <v>85.562331704000002</v>
      </c>
      <c r="M884">
        <v>78.993417214999994</v>
      </c>
      <c r="N884">
        <v>95.577079647999994</v>
      </c>
      <c r="O884"/>
      <c r="P884"/>
      <c r="Q884">
        <v>61.258841572999998</v>
      </c>
      <c r="R884">
        <v>89.94</v>
      </c>
      <c r="S884">
        <v>75.641552501000007</v>
      </c>
      <c r="T884">
        <v>79.271312344999998</v>
      </c>
      <c r="U884"/>
      <c r="V884">
        <v>123.361993295</v>
      </c>
      <c r="W884">
        <v>28.912491030999998</v>
      </c>
      <c r="X884"/>
      <c r="Y884"/>
      <c r="Z884">
        <v>16.045484761000001</v>
      </c>
      <c r="AA884"/>
      <c r="AB884">
        <v>46.367334020999998</v>
      </c>
      <c r="AC884">
        <v>108.39096741900001</v>
      </c>
      <c r="AD884">
        <v>101.105971741</v>
      </c>
      <c r="AE884">
        <v>24.963000000000001</v>
      </c>
      <c r="AF884">
        <v>72.279028934999999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67.131079166999996</v>
      </c>
      <c r="AM884">
        <v>26.058204194000002</v>
      </c>
      <c r="AN884">
        <v>109.32730956499999</v>
      </c>
      <c r="AO884"/>
      <c r="AP884">
        <v>33.364251647000003</v>
      </c>
      <c r="AQ884">
        <v>65.715312632000007</v>
      </c>
      <c r="AR884">
        <v>69.526620253999994</v>
      </c>
      <c r="AS884">
        <v>33.797183568000001</v>
      </c>
      <c r="AT884">
        <v>63.339349497000001</v>
      </c>
      <c r="AU884"/>
    </row>
    <row r="885" spans="1:47" x14ac:dyDescent="0.35">
      <c r="A885" s="84">
        <v>33817</v>
      </c>
      <c r="B885">
        <v>49.611061657999997</v>
      </c>
      <c r="C885">
        <v>61.964748505999999</v>
      </c>
      <c r="D885">
        <v>64.088411300999994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71.905992166000004</v>
      </c>
      <c r="L885">
        <v>85.888905488999995</v>
      </c>
      <c r="M885">
        <v>78.893425547999996</v>
      </c>
      <c r="N885">
        <v>95.168079306999999</v>
      </c>
      <c r="O885"/>
      <c r="P885"/>
      <c r="Q885">
        <v>62.646003069999999</v>
      </c>
      <c r="R885">
        <v>90.23</v>
      </c>
      <c r="S885">
        <v>74.969511507999997</v>
      </c>
      <c r="T885">
        <v>79.589671029000002</v>
      </c>
      <c r="U885"/>
      <c r="V885">
        <v>124.115191506</v>
      </c>
      <c r="W885">
        <v>27.008426272000001</v>
      </c>
      <c r="X885"/>
      <c r="Y885"/>
      <c r="Z885">
        <v>15.807773876000001</v>
      </c>
      <c r="AA885"/>
      <c r="AB885">
        <v>45.666921119999998</v>
      </c>
      <c r="AC885">
        <v>106.49112574</v>
      </c>
      <c r="AD885">
        <v>98.165075873000006</v>
      </c>
      <c r="AE885">
        <v>24.76</v>
      </c>
      <c r="AF885">
        <v>71.305645448000007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66.430777028999998</v>
      </c>
      <c r="AM885">
        <v>25.724779429000002</v>
      </c>
      <c r="AN885">
        <v>99.782305765999993</v>
      </c>
      <c r="AO885"/>
      <c r="AP885">
        <v>32.730987638000002</v>
      </c>
      <c r="AQ885">
        <v>64.465080763000003</v>
      </c>
      <c r="AR885">
        <v>70.336246107999997</v>
      </c>
      <c r="AS885">
        <v>32.597283560000001</v>
      </c>
      <c r="AT885">
        <v>62.987535286000004</v>
      </c>
      <c r="AU885"/>
    </row>
    <row r="886" spans="1:47" x14ac:dyDescent="0.35">
      <c r="A886" s="84">
        <v>33848</v>
      </c>
      <c r="B886">
        <v>49.584691454000001</v>
      </c>
      <c r="C886">
        <v>61.953638619000003</v>
      </c>
      <c r="D886">
        <v>65.624146202000006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71.305942161999994</v>
      </c>
      <c r="L886">
        <v>86.215479274000003</v>
      </c>
      <c r="M886">
        <v>78.193483876000002</v>
      </c>
      <c r="N886">
        <v>94.583078818999994</v>
      </c>
      <c r="O886"/>
      <c r="P886"/>
      <c r="Q886">
        <v>62.198531619000001</v>
      </c>
      <c r="R886">
        <v>88.97</v>
      </c>
      <c r="S886">
        <v>75.527430072000001</v>
      </c>
      <c r="T886">
        <v>79.801910152000005</v>
      </c>
      <c r="U886"/>
      <c r="V886">
        <v>121.470881349</v>
      </c>
      <c r="W886">
        <v>29.322597287000001</v>
      </c>
      <c r="X886"/>
      <c r="Y886"/>
      <c r="Z886">
        <v>16.402051089</v>
      </c>
      <c r="AA886"/>
      <c r="AB886">
        <v>46.367334020999998</v>
      </c>
      <c r="AC886">
        <v>105.691192401</v>
      </c>
      <c r="AD886">
        <v>101.91725336</v>
      </c>
      <c r="AE886">
        <v>24.427</v>
      </c>
      <c r="AF886">
        <v>73.835600804999999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66.990195143999998</v>
      </c>
      <c r="AM886">
        <v>25.590952196</v>
      </c>
      <c r="AN886">
        <v>106.370848955</v>
      </c>
      <c r="AO886"/>
      <c r="AP886">
        <v>34.192263707999999</v>
      </c>
      <c r="AQ886">
        <v>64.699499238000001</v>
      </c>
      <c r="AR886">
        <v>68.210978240000003</v>
      </c>
      <c r="AS886">
        <v>34.497125240000003</v>
      </c>
      <c r="AT886">
        <v>63.185455568999998</v>
      </c>
      <c r="AU886"/>
    </row>
    <row r="887" spans="1:47" x14ac:dyDescent="0.35">
      <c r="A887" s="84">
        <v>33878</v>
      </c>
      <c r="B887">
        <v>50.302726925999998</v>
      </c>
      <c r="C887">
        <v>61.232073362999998</v>
      </c>
      <c r="D887">
        <v>65.659248714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71.205933827999999</v>
      </c>
      <c r="L887">
        <v>85.453473775000006</v>
      </c>
      <c r="M887">
        <v>78.393467211000001</v>
      </c>
      <c r="N887">
        <v>93.882078234999994</v>
      </c>
      <c r="O887"/>
      <c r="P887"/>
      <c r="Q887">
        <v>62.388706986000003</v>
      </c>
      <c r="R887">
        <v>89.88</v>
      </c>
      <c r="S887">
        <v>75.325336754999995</v>
      </c>
      <c r="T887">
        <v>79.908029713000005</v>
      </c>
      <c r="U887"/>
      <c r="V887">
        <v>121.649213483</v>
      </c>
      <c r="W887">
        <v>29.967049973999998</v>
      </c>
      <c r="X887"/>
      <c r="Y887"/>
      <c r="Z887">
        <v>16.520906532000001</v>
      </c>
      <c r="AA887"/>
      <c r="AB887">
        <v>46.717540471</v>
      </c>
      <c r="AC887">
        <v>106.391134072</v>
      </c>
      <c r="AD887">
        <v>98.773537086999994</v>
      </c>
      <c r="AE887">
        <v>24.427</v>
      </c>
      <c r="AF887">
        <v>74.632667026999997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66.880700293999993</v>
      </c>
      <c r="AM887">
        <v>26.356784776000001</v>
      </c>
      <c r="AN887">
        <v>107.69539183800001</v>
      </c>
      <c r="AO887"/>
      <c r="AP887">
        <v>33.301085444999998</v>
      </c>
      <c r="AQ887">
        <v>65.480894156000005</v>
      </c>
      <c r="AR887">
        <v>68.109775009000003</v>
      </c>
      <c r="AS887">
        <v>34.597116907</v>
      </c>
      <c r="AT887">
        <v>63.615704121999997</v>
      </c>
      <c r="AU887"/>
    </row>
    <row r="888" spans="1:47" x14ac:dyDescent="0.35">
      <c r="A888" s="84">
        <v>33909</v>
      </c>
      <c r="B888">
        <v>49.067987897999998</v>
      </c>
      <c r="C888">
        <v>60.597511251999997</v>
      </c>
      <c r="D888">
        <v>66.966817285999994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70.105842154000001</v>
      </c>
      <c r="L888">
        <v>82.623167637999998</v>
      </c>
      <c r="M888">
        <v>77.593533871999995</v>
      </c>
      <c r="N888">
        <v>92.274076894999993</v>
      </c>
      <c r="O888"/>
      <c r="P888"/>
      <c r="Q888">
        <v>62.836178435999997</v>
      </c>
      <c r="R888">
        <v>88.71</v>
      </c>
      <c r="S888">
        <v>75.086887422999993</v>
      </c>
      <c r="T888">
        <v>80.014149274999994</v>
      </c>
      <c r="U888"/>
      <c r="V888">
        <v>122.20018343</v>
      </c>
      <c r="W888">
        <v>29.205424070999999</v>
      </c>
      <c r="X888"/>
      <c r="Y888"/>
      <c r="Z888">
        <v>16.461478809999999</v>
      </c>
      <c r="AA888"/>
      <c r="AB888">
        <v>46.997705631000002</v>
      </c>
      <c r="AC888">
        <v>107.09107574399999</v>
      </c>
      <c r="AD888">
        <v>97.556614659000005</v>
      </c>
      <c r="AE888">
        <v>24.501000000000001</v>
      </c>
      <c r="AF888">
        <v>73.314389692000006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66.574364536999994</v>
      </c>
      <c r="AM888">
        <v>26.280949259</v>
      </c>
      <c r="AN888">
        <v>107.47678352200001</v>
      </c>
      <c r="AO888"/>
      <c r="AP888">
        <v>32.555282441999999</v>
      </c>
      <c r="AQ888">
        <v>64.933917714000003</v>
      </c>
      <c r="AR888">
        <v>66.692929762999995</v>
      </c>
      <c r="AS888">
        <v>34.497125240000003</v>
      </c>
      <c r="AT888">
        <v>63.872326213000001</v>
      </c>
      <c r="AU888"/>
    </row>
    <row r="889" spans="1:47" x14ac:dyDescent="0.35">
      <c r="A889" s="84">
        <v>33939</v>
      </c>
      <c r="B889">
        <v>47.314607760000001</v>
      </c>
      <c r="C889">
        <v>59.849292147</v>
      </c>
      <c r="D889">
        <v>66.238440162000003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68.905742145000005</v>
      </c>
      <c r="L889">
        <v>81.643446281999999</v>
      </c>
      <c r="M889">
        <v>76.293642195999993</v>
      </c>
      <c r="N889">
        <v>90.768075640000006</v>
      </c>
      <c r="O889"/>
      <c r="P889"/>
      <c r="Q889">
        <v>62.668376641999998</v>
      </c>
      <c r="R889">
        <v>87.55</v>
      </c>
      <c r="S889">
        <v>74.764008179000001</v>
      </c>
      <c r="T889">
        <v>80.120268835999994</v>
      </c>
      <c r="U889"/>
      <c r="V889">
        <v>121.024330879</v>
      </c>
      <c r="W889">
        <v>31.636768301</v>
      </c>
      <c r="X889"/>
      <c r="Y889"/>
      <c r="Z889">
        <v>15.272924384</v>
      </c>
      <c r="AA889"/>
      <c r="AB889">
        <v>47.908242401999999</v>
      </c>
      <c r="AC889">
        <v>105.291225731</v>
      </c>
      <c r="AD889">
        <v>97.150973848999996</v>
      </c>
      <c r="AE889">
        <v>24.63</v>
      </c>
      <c r="AF889">
        <v>69.296761278000005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66.19159569</v>
      </c>
      <c r="AM889">
        <v>26.475826413</v>
      </c>
      <c r="AN889">
        <v>103.451908253</v>
      </c>
      <c r="AO889"/>
      <c r="AP889">
        <v>33.133205705000002</v>
      </c>
      <c r="AQ889">
        <v>63.761825336000001</v>
      </c>
      <c r="AR889">
        <v>66.692929762999995</v>
      </c>
      <c r="AS889">
        <v>33.597200233000002</v>
      </c>
      <c r="AT889">
        <v>63.973170365000001</v>
      </c>
      <c r="AU889"/>
    </row>
    <row r="890" spans="1:47" x14ac:dyDescent="0.35">
      <c r="A890" s="84">
        <v>33970</v>
      </c>
      <c r="B890">
        <v>49.246979969000002</v>
      </c>
      <c r="C890">
        <v>58.612635937</v>
      </c>
      <c r="D890">
        <v>67.589886874000001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68.105675473000005</v>
      </c>
      <c r="L890">
        <v>79.466287715000007</v>
      </c>
      <c r="M890">
        <v>76.693608866000005</v>
      </c>
      <c r="N890">
        <v>92.112076759999994</v>
      </c>
      <c r="O890"/>
      <c r="P890"/>
      <c r="Q890">
        <v>62.824991650000001</v>
      </c>
      <c r="R890">
        <v>87.45</v>
      </c>
      <c r="S890">
        <v>75.203718318</v>
      </c>
      <c r="T890">
        <v>80.120268835999994</v>
      </c>
      <c r="U890"/>
      <c r="V890">
        <v>115.313595542</v>
      </c>
      <c r="W890">
        <v>27.594292352</v>
      </c>
      <c r="X890"/>
      <c r="Y890"/>
      <c r="Z890">
        <v>16.639761973999999</v>
      </c>
      <c r="AA890"/>
      <c r="AB890">
        <v>48.188407562000002</v>
      </c>
      <c r="AC890">
        <v>107.09107574399999</v>
      </c>
      <c r="AD890">
        <v>99.179177895999999</v>
      </c>
      <c r="AE890">
        <v>24.63</v>
      </c>
      <c r="AF890">
        <v>66.092856392000002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66.527672894999995</v>
      </c>
      <c r="AM890">
        <v>25.733599456</v>
      </c>
      <c r="AN890">
        <v>106.38450176000001</v>
      </c>
      <c r="AO890">
        <v>77.425520378000002</v>
      </c>
      <c r="AP890">
        <v>33.676608135999999</v>
      </c>
      <c r="AQ890">
        <v>66.184149583000007</v>
      </c>
      <c r="AR890">
        <v>66.895336227000001</v>
      </c>
      <c r="AS890">
        <v>35.097075244000003</v>
      </c>
      <c r="AT890">
        <v>64.228701713000007</v>
      </c>
      <c r="AU890"/>
    </row>
    <row r="891" spans="1:47" x14ac:dyDescent="0.35">
      <c r="A891" s="84">
        <v>34001</v>
      </c>
      <c r="B891">
        <v>49.281182622999999</v>
      </c>
      <c r="C891">
        <v>59.168825146000003</v>
      </c>
      <c r="D891">
        <v>69.037865494000002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67.105592133000002</v>
      </c>
      <c r="L891">
        <v>80.772582854999996</v>
      </c>
      <c r="M891">
        <v>76.093658861999998</v>
      </c>
      <c r="N891">
        <v>90.718075597999999</v>
      </c>
      <c r="O891"/>
      <c r="P891"/>
      <c r="Q891">
        <v>63.138221665000003</v>
      </c>
      <c r="R891">
        <v>87.58</v>
      </c>
      <c r="S891">
        <v>75.268307578999995</v>
      </c>
      <c r="T891">
        <v>80.226388397999997</v>
      </c>
      <c r="U891"/>
      <c r="V891">
        <v>119.412803397</v>
      </c>
      <c r="W891">
        <v>29.586237022999999</v>
      </c>
      <c r="X891"/>
      <c r="Y891"/>
      <c r="Z891">
        <v>16.639761973999999</v>
      </c>
      <c r="AA891"/>
      <c r="AB891">
        <v>49.028903043</v>
      </c>
      <c r="AC891">
        <v>106.791100742</v>
      </c>
      <c r="AD891">
        <v>99.381998300999996</v>
      </c>
      <c r="AE891">
        <v>24.361999999999998</v>
      </c>
      <c r="AF891">
        <v>70.256058324999998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66.624156372000002</v>
      </c>
      <c r="AM891">
        <v>25.925849661000001</v>
      </c>
      <c r="AN891">
        <v>103.42843948399999</v>
      </c>
      <c r="AO891">
        <v>82.283211234000007</v>
      </c>
      <c r="AP891">
        <v>33.561640216999997</v>
      </c>
      <c r="AQ891">
        <v>63.292988385000001</v>
      </c>
      <c r="AR891">
        <v>65.984507140000005</v>
      </c>
      <c r="AS891">
        <v>35.197066911</v>
      </c>
      <c r="AT891">
        <v>64.532820705999995</v>
      </c>
      <c r="AU891"/>
    </row>
    <row r="892" spans="1:47" x14ac:dyDescent="0.35">
      <c r="A892" s="84">
        <v>34029</v>
      </c>
      <c r="B892">
        <v>49.347497044000001</v>
      </c>
      <c r="C892">
        <v>59.412603885999999</v>
      </c>
      <c r="D892">
        <v>68.792147909999997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67.205600466999996</v>
      </c>
      <c r="L892">
        <v>81.534588353999993</v>
      </c>
      <c r="M892">
        <v>75.893675526999999</v>
      </c>
      <c r="N892">
        <v>90.956075796999997</v>
      </c>
      <c r="O892"/>
      <c r="P892"/>
      <c r="Q892">
        <v>63.630440260999997</v>
      </c>
      <c r="R892">
        <v>87.14</v>
      </c>
      <c r="S892">
        <v>74.664876199999995</v>
      </c>
      <c r="T892">
        <v>80.226388397999997</v>
      </c>
      <c r="U892"/>
      <c r="V892">
        <v>117.701703373</v>
      </c>
      <c r="W892">
        <v>30.435742837999999</v>
      </c>
      <c r="X892"/>
      <c r="Y892"/>
      <c r="Z892">
        <v>16.699189696000001</v>
      </c>
      <c r="AA892"/>
      <c r="AB892">
        <v>48.538614013</v>
      </c>
      <c r="AC892">
        <v>106.291142405</v>
      </c>
      <c r="AD892">
        <v>96.035461623000003</v>
      </c>
      <c r="AE892">
        <v>25.231000000000002</v>
      </c>
      <c r="AF892">
        <v>70.581167593000004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66.274080803999993</v>
      </c>
      <c r="AM892">
        <v>26.14638325</v>
      </c>
      <c r="AN892">
        <v>106.450106612</v>
      </c>
      <c r="AO892">
        <v>83.571570152999996</v>
      </c>
      <c r="AP892">
        <v>31.817525807999999</v>
      </c>
      <c r="AQ892">
        <v>62.980430417999997</v>
      </c>
      <c r="AR892">
        <v>67.198945921999993</v>
      </c>
      <c r="AS892">
        <v>33.997166903</v>
      </c>
      <c r="AT892">
        <v>64.470450036000003</v>
      </c>
      <c r="AU892"/>
    </row>
    <row r="893" spans="1:47" x14ac:dyDescent="0.35">
      <c r="A893" s="84">
        <v>34060</v>
      </c>
      <c r="B893">
        <v>49.186771866999997</v>
      </c>
      <c r="C893">
        <v>59.662054159</v>
      </c>
      <c r="D893">
        <v>69.476646895000002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66.705558796999995</v>
      </c>
      <c r="L893">
        <v>82.405451780999996</v>
      </c>
      <c r="M893">
        <v>75.493708858000005</v>
      </c>
      <c r="N893">
        <v>90.465075388000002</v>
      </c>
      <c r="O893"/>
      <c r="P893"/>
      <c r="Q893">
        <v>64.100285283999995</v>
      </c>
      <c r="R893">
        <v>86.57</v>
      </c>
      <c r="S893">
        <v>74.933572640999998</v>
      </c>
      <c r="T893">
        <v>80.226388397999997</v>
      </c>
      <c r="U893"/>
      <c r="V893">
        <v>119.05708734</v>
      </c>
      <c r="W893">
        <v>30.933729006</v>
      </c>
      <c r="X893"/>
      <c r="Y893"/>
      <c r="Z893">
        <v>16.639761973999999</v>
      </c>
      <c r="AA893"/>
      <c r="AB893">
        <v>48.118366272000003</v>
      </c>
      <c r="AC893">
        <v>106.09115907</v>
      </c>
      <c r="AD893">
        <v>97.860845265999998</v>
      </c>
      <c r="AE893">
        <v>25.091999999999999</v>
      </c>
      <c r="AF893">
        <v>70.157687217000003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66.530860942000004</v>
      </c>
      <c r="AM893">
        <v>26.763513760999999</v>
      </c>
      <c r="AN893">
        <v>104.694312854</v>
      </c>
      <c r="AO893">
        <v>82.170937193</v>
      </c>
      <c r="AP893">
        <v>31.993407514000001</v>
      </c>
      <c r="AQ893">
        <v>63.058569910000003</v>
      </c>
      <c r="AR893">
        <v>66.490523300000007</v>
      </c>
      <c r="AS893">
        <v>35.697025248000003</v>
      </c>
      <c r="AT893">
        <v>64.655380561000001</v>
      </c>
      <c r="AU893"/>
    </row>
    <row r="894" spans="1:47" x14ac:dyDescent="0.35">
      <c r="A894" s="84">
        <v>34090</v>
      </c>
      <c r="B894">
        <v>49.240500408999999</v>
      </c>
      <c r="C894">
        <v>58.275178349000001</v>
      </c>
      <c r="D894">
        <v>71.126464959000003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66.705558796999995</v>
      </c>
      <c r="L894">
        <v>77.180271219000005</v>
      </c>
      <c r="M894">
        <v>75.293725523000006</v>
      </c>
      <c r="N894">
        <v>91.195075996</v>
      </c>
      <c r="O894"/>
      <c r="P894"/>
      <c r="Q894">
        <v>63.350770603999997</v>
      </c>
      <c r="R894">
        <v>86.48</v>
      </c>
      <c r="S894">
        <v>74.993184963999994</v>
      </c>
      <c r="T894">
        <v>80.332507958999997</v>
      </c>
      <c r="U894"/>
      <c r="V894">
        <v>119.592307374</v>
      </c>
      <c r="W894">
        <v>30.084223189999999</v>
      </c>
      <c r="X894"/>
      <c r="Y894"/>
      <c r="Z894">
        <v>16.639761973999999</v>
      </c>
      <c r="AA894"/>
      <c r="AB894">
        <v>48.188407562000002</v>
      </c>
      <c r="AC894">
        <v>105.491209066</v>
      </c>
      <c r="AD894">
        <v>99.179177895999999</v>
      </c>
      <c r="AE894">
        <v>25.027999999999999</v>
      </c>
      <c r="AF894">
        <v>72.455676589999996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66.601193640000005</v>
      </c>
      <c r="AM894">
        <v>27.691083858999999</v>
      </c>
      <c r="AN894">
        <v>102.767773787</v>
      </c>
      <c r="AO894">
        <v>82.164505671000001</v>
      </c>
      <c r="AP894">
        <v>31.716761424000001</v>
      </c>
      <c r="AQ894">
        <v>62.902290925999999</v>
      </c>
      <c r="AR894">
        <v>67.502555618000002</v>
      </c>
      <c r="AS894">
        <v>35.297058577999998</v>
      </c>
      <c r="AT894">
        <v>64.396775301000005</v>
      </c>
      <c r="AU894"/>
    </row>
    <row r="895" spans="1:47" x14ac:dyDescent="0.35">
      <c r="A895" s="84">
        <v>34121</v>
      </c>
      <c r="B895">
        <v>47.834511317</v>
      </c>
      <c r="C895">
        <v>59.20358538</v>
      </c>
      <c r="D895">
        <v>70.582376022999995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66.205517126000004</v>
      </c>
      <c r="L895">
        <v>82.296593852000001</v>
      </c>
      <c r="M895">
        <v>74.893758852999994</v>
      </c>
      <c r="N895">
        <v>90.499075415999997</v>
      </c>
      <c r="O895"/>
      <c r="P895"/>
      <c r="Q895">
        <v>65.218963909999999</v>
      </c>
      <c r="R895">
        <v>85.78</v>
      </c>
      <c r="S895">
        <v>74.658518197000006</v>
      </c>
      <c r="T895">
        <v>80.650866643000001</v>
      </c>
      <c r="U895"/>
      <c r="V895">
        <v>120.40156838999999</v>
      </c>
      <c r="W895">
        <v>31.197368741999998</v>
      </c>
      <c r="X895"/>
      <c r="Y895"/>
      <c r="Z895">
        <v>16.223767925000001</v>
      </c>
      <c r="AA895"/>
      <c r="AB895">
        <v>49.028903043</v>
      </c>
      <c r="AC895">
        <v>105.091242396</v>
      </c>
      <c r="AD895">
        <v>97.353794253999993</v>
      </c>
      <c r="AE895">
        <v>25.295999999999999</v>
      </c>
      <c r="AF895">
        <v>71.858769949000006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66.366918721000005</v>
      </c>
      <c r="AM895">
        <v>27.394879321000001</v>
      </c>
      <c r="AN895">
        <v>102.69425006900001</v>
      </c>
      <c r="AO895">
        <v>80.716148726</v>
      </c>
      <c r="AP895">
        <v>31.183324547000002</v>
      </c>
      <c r="AQ895">
        <v>62.277174991000003</v>
      </c>
      <c r="AR895">
        <v>68.008571777</v>
      </c>
      <c r="AS895">
        <v>36.096991916999997</v>
      </c>
      <c r="AT895">
        <v>64.550570070000006</v>
      </c>
      <c r="AU895"/>
    </row>
    <row r="896" spans="1:47" x14ac:dyDescent="0.35">
      <c r="A896" s="84">
        <v>34151</v>
      </c>
      <c r="B896">
        <v>48.831820016999998</v>
      </c>
      <c r="C896">
        <v>57.841004794</v>
      </c>
      <c r="D896">
        <v>70.994830539000006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64.705392115999999</v>
      </c>
      <c r="L896">
        <v>87.086342701000007</v>
      </c>
      <c r="M896">
        <v>74.493792184</v>
      </c>
      <c r="N896">
        <v>91.370076142000002</v>
      </c>
      <c r="O896"/>
      <c r="P896"/>
      <c r="Q896">
        <v>66.046786092999994</v>
      </c>
      <c r="R896">
        <v>86.95</v>
      </c>
      <c r="S896">
        <v>74.519455816000004</v>
      </c>
      <c r="T896">
        <v>80.969225327000004</v>
      </c>
      <c r="U896"/>
      <c r="V896">
        <v>114.918490785</v>
      </c>
      <c r="W896">
        <v>31.724648212999998</v>
      </c>
      <c r="X896"/>
      <c r="Y896"/>
      <c r="Z896">
        <v>16.461478809999999</v>
      </c>
      <c r="AA896"/>
      <c r="AB896">
        <v>49.168985622999998</v>
      </c>
      <c r="AC896">
        <v>104.49129239200001</v>
      </c>
      <c r="AD896">
        <v>97.252384051999996</v>
      </c>
      <c r="AE896">
        <v>25.628</v>
      </c>
      <c r="AF896">
        <v>71.078800302999994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66.332035043000005</v>
      </c>
      <c r="AM896">
        <v>26.260327581999999</v>
      </c>
      <c r="AN896">
        <v>103.80021303700001</v>
      </c>
      <c r="AO896">
        <v>77.781530598000003</v>
      </c>
      <c r="AP896">
        <v>30.378644267999999</v>
      </c>
      <c r="AQ896">
        <v>62.667872449999997</v>
      </c>
      <c r="AR896">
        <v>69.121807326999999</v>
      </c>
      <c r="AS896">
        <v>36.596950253999999</v>
      </c>
      <c r="AT896">
        <v>64.706248849999994</v>
      </c>
      <c r="AU896"/>
    </row>
    <row r="897" spans="1:47" x14ac:dyDescent="0.35">
      <c r="A897" s="84">
        <v>34182</v>
      </c>
      <c r="B897">
        <v>49.319567362999997</v>
      </c>
      <c r="C897">
        <v>58.921842087000002</v>
      </c>
      <c r="D897">
        <v>70.222575274999997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67.505625468999995</v>
      </c>
      <c r="L897">
        <v>85.888905488999995</v>
      </c>
      <c r="M897">
        <v>75.493708858000005</v>
      </c>
      <c r="N897">
        <v>89.980074982999994</v>
      </c>
      <c r="O897"/>
      <c r="P897"/>
      <c r="Q897">
        <v>65.588127857000003</v>
      </c>
      <c r="R897">
        <v>86.36</v>
      </c>
      <c r="S897">
        <v>74.798040811000007</v>
      </c>
      <c r="T897">
        <v>81.393703572999996</v>
      </c>
      <c r="U897"/>
      <c r="V897">
        <v>117.378994706</v>
      </c>
      <c r="W897">
        <v>29.937756669999999</v>
      </c>
      <c r="X897"/>
      <c r="Y897"/>
      <c r="Z897">
        <v>16.639761973999999</v>
      </c>
      <c r="AA897"/>
      <c r="AB897">
        <v>48.888820463000002</v>
      </c>
      <c r="AC897">
        <v>104.59128406000001</v>
      </c>
      <c r="AD897">
        <v>96.339692229999997</v>
      </c>
      <c r="AE897">
        <v>25.231000000000002</v>
      </c>
      <c r="AF897">
        <v>64.451777751999998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66.364668072000001</v>
      </c>
      <c r="AM897">
        <v>26.666630274999999</v>
      </c>
      <c r="AN897">
        <v>101.369202742</v>
      </c>
      <c r="AO897">
        <v>75.152671393000006</v>
      </c>
      <c r="AP897">
        <v>32.333757427999998</v>
      </c>
      <c r="AQ897">
        <v>65.559033647999996</v>
      </c>
      <c r="AR897">
        <v>69.425417022000005</v>
      </c>
      <c r="AS897">
        <v>34.297141904999997</v>
      </c>
      <c r="AT897">
        <v>64.645960506999998</v>
      </c>
      <c r="AU897"/>
    </row>
    <row r="898" spans="1:47" x14ac:dyDescent="0.35">
      <c r="A898" s="84">
        <v>34213</v>
      </c>
      <c r="B898">
        <v>49.485182344000002</v>
      </c>
      <c r="C898">
        <v>59.670056850000002</v>
      </c>
      <c r="D898">
        <v>69.941755178999998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67.205600466999996</v>
      </c>
      <c r="L898">
        <v>86.106621345999997</v>
      </c>
      <c r="M898">
        <v>75.793683860000002</v>
      </c>
      <c r="N898">
        <v>92.528077107000001</v>
      </c>
      <c r="O898"/>
      <c r="P898"/>
      <c r="Q898">
        <v>66.952915781000002</v>
      </c>
      <c r="R898">
        <v>86.95</v>
      </c>
      <c r="S898">
        <v>75.085764955000002</v>
      </c>
      <c r="T898">
        <v>81.818181817999999</v>
      </c>
      <c r="U898"/>
      <c r="V898">
        <v>125.68076179000001</v>
      </c>
      <c r="W898">
        <v>30.465036141999999</v>
      </c>
      <c r="X898"/>
      <c r="Y898"/>
      <c r="Z898">
        <v>16.818045138999999</v>
      </c>
      <c r="AA898"/>
      <c r="AB898">
        <v>50.149563684</v>
      </c>
      <c r="AC898">
        <v>105.191234064</v>
      </c>
      <c r="AD898">
        <v>96.643922837000005</v>
      </c>
      <c r="AE898">
        <v>26.294</v>
      </c>
      <c r="AF898">
        <v>70.196546841</v>
      </c>
      <c r="AG898"/>
      <c r="AH898">
        <v>71.988756734000006</v>
      </c>
      <c r="AI898">
        <v>79.458374406999994</v>
      </c>
      <c r="AJ898">
        <v>98.288656996</v>
      </c>
      <c r="AK898"/>
      <c r="AL898">
        <v>66.941918510999997</v>
      </c>
      <c r="AM898">
        <v>27.058034479</v>
      </c>
      <c r="AN898">
        <v>104.203953181</v>
      </c>
      <c r="AO898">
        <v>73.909511429999995</v>
      </c>
      <c r="AP898">
        <v>31.709294932999999</v>
      </c>
      <c r="AQ898">
        <v>65.012057205000005</v>
      </c>
      <c r="AR898">
        <v>69.526620253999994</v>
      </c>
      <c r="AS898">
        <v>36.496958587000002</v>
      </c>
      <c r="AT898">
        <v>64.976753126000006</v>
      </c>
      <c r="AU898"/>
    </row>
    <row r="899" spans="1:47" x14ac:dyDescent="0.35">
      <c r="A899" s="84">
        <v>34243</v>
      </c>
      <c r="B899">
        <v>49.921602800000002</v>
      </c>
      <c r="C899">
        <v>59.233768161</v>
      </c>
      <c r="D899">
        <v>70.591151651000004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67.205600466999996</v>
      </c>
      <c r="L899">
        <v>80.990298711999998</v>
      </c>
      <c r="M899">
        <v>75.893675526999999</v>
      </c>
      <c r="N899">
        <v>93.199077665999994</v>
      </c>
      <c r="O899"/>
      <c r="P899"/>
      <c r="Q899">
        <v>67.612936169999998</v>
      </c>
      <c r="R899">
        <v>87.31</v>
      </c>
      <c r="S899">
        <v>75.207755582000004</v>
      </c>
      <c r="T899">
        <v>82.136540502000003</v>
      </c>
      <c r="U899"/>
      <c r="V899">
        <v>119.593402406</v>
      </c>
      <c r="W899">
        <v>30.406449534</v>
      </c>
      <c r="X899"/>
      <c r="Y899"/>
      <c r="Z899">
        <v>16.758617417</v>
      </c>
      <c r="AA899"/>
      <c r="AB899">
        <v>50.569811424000001</v>
      </c>
      <c r="AC899">
        <v>105.091242396</v>
      </c>
      <c r="AD899">
        <v>95.832641218999996</v>
      </c>
      <c r="AE899">
        <v>26.091000000000001</v>
      </c>
      <c r="AF899">
        <v>69.788722433999993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66.983025158999993</v>
      </c>
      <c r="AM899">
        <v>26.813082392999998</v>
      </c>
      <c r="AN899">
        <v>100.05092891699999</v>
      </c>
      <c r="AO899">
        <v>73.477178913000003</v>
      </c>
      <c r="AP899">
        <v>31.079756077999999</v>
      </c>
      <c r="AQ899">
        <v>67.356241960000006</v>
      </c>
      <c r="AR899">
        <v>69.526620253999994</v>
      </c>
      <c r="AS899">
        <v>36.896925256000003</v>
      </c>
      <c r="AT899">
        <v>65.459654818999994</v>
      </c>
      <c r="AU899"/>
    </row>
    <row r="900" spans="1:47" x14ac:dyDescent="0.35">
      <c r="A900" s="84">
        <v>34274</v>
      </c>
      <c r="B900">
        <v>49.824535576999999</v>
      </c>
      <c r="C900">
        <v>58.939075633000002</v>
      </c>
      <c r="D900">
        <v>70.161145879000003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66.605550463</v>
      </c>
      <c r="L900">
        <v>81.643446281999999</v>
      </c>
      <c r="M900">
        <v>75.893675526999999</v>
      </c>
      <c r="N900">
        <v>93.629078023999995</v>
      </c>
      <c r="O900"/>
      <c r="P900"/>
      <c r="Q900">
        <v>68.328890490999996</v>
      </c>
      <c r="R900">
        <v>86.71</v>
      </c>
      <c r="S900">
        <v>75.267660946999996</v>
      </c>
      <c r="T900">
        <v>82.454899186000006</v>
      </c>
      <c r="U900"/>
      <c r="V900">
        <v>120.067052601</v>
      </c>
      <c r="W900">
        <v>31.255955350000001</v>
      </c>
      <c r="X900"/>
      <c r="Y900"/>
      <c r="Z900">
        <v>16.758617417</v>
      </c>
      <c r="AA900"/>
      <c r="AB900">
        <v>51.270224325000001</v>
      </c>
      <c r="AC900">
        <v>105.891175735</v>
      </c>
      <c r="AD900">
        <v>95.629820813999999</v>
      </c>
      <c r="AE900">
        <v>26.626999999999999</v>
      </c>
      <c r="AF900">
        <v>67.062374840999993</v>
      </c>
      <c r="AG900"/>
      <c r="AH900">
        <v>72.493404145</v>
      </c>
      <c r="AI900">
        <v>79.712776886</v>
      </c>
      <c r="AJ900">
        <v>101.56858993199999</v>
      </c>
      <c r="AK900"/>
      <c r="AL900">
        <v>67.106485442999997</v>
      </c>
      <c r="AM900">
        <v>27.513250022000001</v>
      </c>
      <c r="AN900">
        <v>103.067510633</v>
      </c>
      <c r="AO900">
        <v>71.088068577000001</v>
      </c>
      <c r="AP900">
        <v>32.326221672999999</v>
      </c>
      <c r="AQ900">
        <v>65.402754665000003</v>
      </c>
      <c r="AR900">
        <v>70.032636413000006</v>
      </c>
      <c r="AS900">
        <v>35.497041912999997</v>
      </c>
      <c r="AT900">
        <v>65.771012380000002</v>
      </c>
      <c r="AU900"/>
    </row>
    <row r="901" spans="1:47" x14ac:dyDescent="0.35">
      <c r="A901" s="84">
        <v>34304</v>
      </c>
      <c r="B901">
        <v>49.123895284</v>
      </c>
      <c r="C901">
        <v>59.536494853999997</v>
      </c>
      <c r="D901">
        <v>71.354631287000004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67.405617135</v>
      </c>
      <c r="L901">
        <v>79.792861500000001</v>
      </c>
      <c r="M901">
        <v>75.993667193999997</v>
      </c>
      <c r="N901">
        <v>93.882078234999994</v>
      </c>
      <c r="O901"/>
      <c r="P901"/>
      <c r="Q901">
        <v>68.619746934000005</v>
      </c>
      <c r="R901">
        <v>85.93</v>
      </c>
      <c r="S901">
        <v>75.382433015999993</v>
      </c>
      <c r="T901">
        <v>82.667138308999995</v>
      </c>
      <c r="U901"/>
      <c r="V901">
        <v>118.75545225800001</v>
      </c>
      <c r="W901">
        <v>31.988287949</v>
      </c>
      <c r="X901"/>
      <c r="Y901"/>
      <c r="Z901">
        <v>17.234039188000001</v>
      </c>
      <c r="AA901"/>
      <c r="AB901">
        <v>51.270224325000001</v>
      </c>
      <c r="AC901">
        <v>105.79118406800001</v>
      </c>
      <c r="AD901">
        <v>94.919949398</v>
      </c>
      <c r="AE901">
        <v>27.227</v>
      </c>
      <c r="AF901">
        <v>70.414503163999996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67.384476672000005</v>
      </c>
      <c r="AM901">
        <v>27.689029038000001</v>
      </c>
      <c r="AN901">
        <v>105.11013606500001</v>
      </c>
      <c r="AO901">
        <v>66.718890334999998</v>
      </c>
      <c r="AP901">
        <v>32.581081859999998</v>
      </c>
      <c r="AQ901">
        <v>67.043683993000002</v>
      </c>
      <c r="AR901">
        <v>71.348278425999993</v>
      </c>
      <c r="AS901">
        <v>38.296808599000002</v>
      </c>
      <c r="AT901">
        <v>66.142459966000004</v>
      </c>
      <c r="AU901"/>
    </row>
    <row r="902" spans="1:47" x14ac:dyDescent="0.35">
      <c r="A902" s="84">
        <v>34335</v>
      </c>
      <c r="B902">
        <v>49.569698682000002</v>
      </c>
      <c r="C902">
        <v>61.312516438999999</v>
      </c>
      <c r="D902">
        <v>72.451584787000002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67.105592133000002</v>
      </c>
      <c r="L902">
        <v>89.154643340000007</v>
      </c>
      <c r="M902">
        <v>76.093658861999998</v>
      </c>
      <c r="N902">
        <v>93.604078002999998</v>
      </c>
      <c r="O902"/>
      <c r="P902"/>
      <c r="Q902">
        <v>69.179086247000001</v>
      </c>
      <c r="R902">
        <v>87.53</v>
      </c>
      <c r="S902">
        <v>75.516073496000004</v>
      </c>
      <c r="T902">
        <v>82.985496992999998</v>
      </c>
      <c r="U902"/>
      <c r="V902">
        <v>116.828060276</v>
      </c>
      <c r="W902">
        <v>32.134754469000001</v>
      </c>
      <c r="X902"/>
      <c r="Y902"/>
      <c r="Z902">
        <v>17.174611466999998</v>
      </c>
      <c r="AA902"/>
      <c r="AB902">
        <v>52.250802385999997</v>
      </c>
      <c r="AC902">
        <v>106.09115907</v>
      </c>
      <c r="AD902">
        <v>94.514308588000006</v>
      </c>
      <c r="AE902">
        <v>26.959</v>
      </c>
      <c r="AF902">
        <v>73.639815256999995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67.617852384000003</v>
      </c>
      <c r="AM902">
        <v>28.566004468999999</v>
      </c>
      <c r="AN902">
        <v>103.258002026</v>
      </c>
      <c r="AO902">
        <v>60.632009896</v>
      </c>
      <c r="AP902">
        <v>32.007393125999997</v>
      </c>
      <c r="AQ902">
        <v>65.480894156000005</v>
      </c>
      <c r="AR902">
        <v>71.753091354000006</v>
      </c>
      <c r="AS902">
        <v>38.196816931999997</v>
      </c>
      <c r="AT902">
        <v>66.353270848999998</v>
      </c>
      <c r="AU902"/>
    </row>
    <row r="903" spans="1:47" x14ac:dyDescent="0.35">
      <c r="A903" s="84">
        <v>34366</v>
      </c>
      <c r="B903">
        <v>50.640475598999998</v>
      </c>
      <c r="C903">
        <v>60.866067389000001</v>
      </c>
      <c r="D903">
        <v>71.222996867000006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68.105675473000005</v>
      </c>
      <c r="L903">
        <v>87.412916486</v>
      </c>
      <c r="M903">
        <v>77.193567203000001</v>
      </c>
      <c r="N903">
        <v>96.223080186000004</v>
      </c>
      <c r="O903"/>
      <c r="P903"/>
      <c r="Q903">
        <v>69.525876620999995</v>
      </c>
      <c r="R903">
        <v>87.26</v>
      </c>
      <c r="S903">
        <v>75.939632338999999</v>
      </c>
      <c r="T903">
        <v>83.516094800000005</v>
      </c>
      <c r="U903"/>
      <c r="V903">
        <v>118.92468978799999</v>
      </c>
      <c r="W903">
        <v>32.017581253000003</v>
      </c>
      <c r="X903"/>
      <c r="Y903"/>
      <c r="Z903">
        <v>18.244310451</v>
      </c>
      <c r="AA903"/>
      <c r="AB903">
        <v>53.231380446999999</v>
      </c>
      <c r="AC903">
        <v>107.791017415</v>
      </c>
      <c r="AD903">
        <v>95.325590207000005</v>
      </c>
      <c r="AE903">
        <v>27.024000000000001</v>
      </c>
      <c r="AF903">
        <v>72.154607894999998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67.879564087000006</v>
      </c>
      <c r="AM903">
        <v>28.917160170999999</v>
      </c>
      <c r="AN903">
        <v>103.05304611</v>
      </c>
      <c r="AO903">
        <v>63.098219135000001</v>
      </c>
      <c r="AP903">
        <v>32.797532541999999</v>
      </c>
      <c r="AQ903">
        <v>66.106010091000002</v>
      </c>
      <c r="AR903">
        <v>73.271139830999999</v>
      </c>
      <c r="AS903">
        <v>34.097158569999998</v>
      </c>
      <c r="AT903">
        <v>66.400668592000002</v>
      </c>
      <c r="AU903"/>
    </row>
    <row r="904" spans="1:47" x14ac:dyDescent="0.35">
      <c r="A904" s="84">
        <v>34394</v>
      </c>
      <c r="B904">
        <v>49.685007526</v>
      </c>
      <c r="C904">
        <v>61.048658920000001</v>
      </c>
      <c r="D904">
        <v>71.916271479000002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67.805650471000007</v>
      </c>
      <c r="L904">
        <v>89.807790909999994</v>
      </c>
      <c r="M904">
        <v>77.293558869999998</v>
      </c>
      <c r="N904">
        <v>96.203080169000003</v>
      </c>
      <c r="O904"/>
      <c r="P904"/>
      <c r="Q904">
        <v>70.141149865000003</v>
      </c>
      <c r="R904">
        <v>87.24</v>
      </c>
      <c r="S904">
        <v>76.553697966000001</v>
      </c>
      <c r="T904">
        <v>84.25893173</v>
      </c>
      <c r="U904"/>
      <c r="V904">
        <v>119.000965511</v>
      </c>
      <c r="W904">
        <v>31.988287949</v>
      </c>
      <c r="X904"/>
      <c r="Y904"/>
      <c r="Z904">
        <v>17.947171844</v>
      </c>
      <c r="AA904"/>
      <c r="AB904">
        <v>51.760513355000001</v>
      </c>
      <c r="AC904">
        <v>109.290892426</v>
      </c>
      <c r="AD904">
        <v>96.339692229999997</v>
      </c>
      <c r="AE904">
        <v>27.495000000000001</v>
      </c>
      <c r="AF904">
        <v>73.811224502000002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68.373097102000003</v>
      </c>
      <c r="AM904">
        <v>29.360368348000002</v>
      </c>
      <c r="AN904">
        <v>103.086137818</v>
      </c>
      <c r="AO904">
        <v>61.571358144000001</v>
      </c>
      <c r="AP904">
        <v>33.181114958000002</v>
      </c>
      <c r="AQ904">
        <v>68.684613322000004</v>
      </c>
      <c r="AR904">
        <v>73.675952757999994</v>
      </c>
      <c r="AS904">
        <v>34.097158569999998</v>
      </c>
      <c r="AT904">
        <v>67.064336155999996</v>
      </c>
      <c r="AU904"/>
    </row>
    <row r="905" spans="1:47" x14ac:dyDescent="0.35">
      <c r="A905" s="84">
        <v>34425</v>
      </c>
      <c r="B905">
        <v>49.184457721000001</v>
      </c>
      <c r="C905">
        <v>59.958918584000003</v>
      </c>
      <c r="D905">
        <v>71.600348870999994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68.605717143000007</v>
      </c>
      <c r="L905">
        <v>86.650910988000007</v>
      </c>
      <c r="M905">
        <v>78.693442212999997</v>
      </c>
      <c r="N905">
        <v>97.710081424999998</v>
      </c>
      <c r="O905"/>
      <c r="P905"/>
      <c r="Q905">
        <v>71.427630285999996</v>
      </c>
      <c r="R905">
        <v>89.64</v>
      </c>
      <c r="S905">
        <v>77.298147224999994</v>
      </c>
      <c r="T905">
        <v>85.001768659000007</v>
      </c>
      <c r="U905"/>
      <c r="V905">
        <v>120.180187715</v>
      </c>
      <c r="W905">
        <v>32.251927684999998</v>
      </c>
      <c r="X905">
        <v>26.953364530999998</v>
      </c>
      <c r="Y905"/>
      <c r="Z905">
        <v>18.482021335999999</v>
      </c>
      <c r="AA905"/>
      <c r="AB905">
        <v>51.900595936000002</v>
      </c>
      <c r="AC905">
        <v>111.09074243800001</v>
      </c>
      <c r="AD905">
        <v>97.252384051999996</v>
      </c>
      <c r="AE905">
        <v>27.356999999999999</v>
      </c>
      <c r="AF905">
        <v>74.651534476999998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68.890697798000005</v>
      </c>
      <c r="AM905">
        <v>29.545951809000002</v>
      </c>
      <c r="AN905">
        <v>102.870073625</v>
      </c>
      <c r="AO905">
        <v>60.671438850000001</v>
      </c>
      <c r="AP905">
        <v>32.500825124000002</v>
      </c>
      <c r="AQ905">
        <v>67.434381451999997</v>
      </c>
      <c r="AR905">
        <v>73.979562454000003</v>
      </c>
      <c r="AS905">
        <v>32.097325222999999</v>
      </c>
      <c r="AT905">
        <v>67.460870833000001</v>
      </c>
      <c r="AU905"/>
    </row>
    <row r="906" spans="1:47" x14ac:dyDescent="0.35">
      <c r="A906" s="84">
        <v>34455</v>
      </c>
      <c r="B906">
        <v>52.139420219000002</v>
      </c>
      <c r="C906">
        <v>59.751754650000002</v>
      </c>
      <c r="D906">
        <v>73.443230752000005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68.305692140999994</v>
      </c>
      <c r="L906">
        <v>92.311523262999998</v>
      </c>
      <c r="M906">
        <v>78.493458877999998</v>
      </c>
      <c r="N906">
        <v>97.021080850999994</v>
      </c>
      <c r="O906"/>
      <c r="P906"/>
      <c r="Q906">
        <v>72.143584606000005</v>
      </c>
      <c r="R906">
        <v>89.57</v>
      </c>
      <c r="S906">
        <v>77.468844341999997</v>
      </c>
      <c r="T906">
        <v>85.532366465999999</v>
      </c>
      <c r="U906"/>
      <c r="V906">
        <v>118.705720415</v>
      </c>
      <c r="W906">
        <v>32.662033940999997</v>
      </c>
      <c r="X906">
        <v>27.388823624</v>
      </c>
      <c r="Y906"/>
      <c r="Z906">
        <v>18.303738171999999</v>
      </c>
      <c r="AA906"/>
      <c r="AB906">
        <v>52.110719805999999</v>
      </c>
      <c r="AC906">
        <v>111.490709108</v>
      </c>
      <c r="AD906">
        <v>97.150973848999996</v>
      </c>
      <c r="AE906">
        <v>28.225999999999999</v>
      </c>
      <c r="AF906">
        <v>75.474986397999999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69.092725552999994</v>
      </c>
      <c r="AM906">
        <v>29.849884993</v>
      </c>
      <c r="AN906">
        <v>103.77448814</v>
      </c>
      <c r="AO906">
        <v>59.543222030000003</v>
      </c>
      <c r="AP906">
        <v>33.809721035999999</v>
      </c>
      <c r="AQ906">
        <v>69.544147731999999</v>
      </c>
      <c r="AR906">
        <v>74.687985076000004</v>
      </c>
      <c r="AS906">
        <v>31.897341888</v>
      </c>
      <c r="AT906">
        <v>67.777880425000006</v>
      </c>
      <c r="AU906"/>
    </row>
    <row r="907" spans="1:47" x14ac:dyDescent="0.35">
      <c r="A907" s="84">
        <v>34486</v>
      </c>
      <c r="B907">
        <v>50.783820468000002</v>
      </c>
      <c r="C907">
        <v>60.129899715999997</v>
      </c>
      <c r="D907">
        <v>73.732826476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68.805733810999996</v>
      </c>
      <c r="L907">
        <v>92.093807405999996</v>
      </c>
      <c r="M907">
        <v>79.093408882999995</v>
      </c>
      <c r="N907">
        <v>98.582082151999998</v>
      </c>
      <c r="O907"/>
      <c r="P907"/>
      <c r="Q907">
        <v>72.691737133000004</v>
      </c>
      <c r="R907">
        <v>90.04</v>
      </c>
      <c r="S907">
        <v>78.088163756</v>
      </c>
      <c r="T907">
        <v>85.638486028000003</v>
      </c>
      <c r="U907"/>
      <c r="V907">
        <v>119.10799502899999</v>
      </c>
      <c r="W907">
        <v>33.013553588999997</v>
      </c>
      <c r="X907">
        <v>28.108768780999998</v>
      </c>
      <c r="Y907"/>
      <c r="Z907">
        <v>19.016870827999998</v>
      </c>
      <c r="AA907"/>
      <c r="AB907">
        <v>52.530967545999999</v>
      </c>
      <c r="AC907">
        <v>112.59061744900001</v>
      </c>
      <c r="AD907">
        <v>98.367896277</v>
      </c>
      <c r="AE907">
        <v>28.623000000000001</v>
      </c>
      <c r="AF907">
        <v>73.280577437000005</v>
      </c>
      <c r="AG907"/>
      <c r="AH907">
        <v>76.999232479</v>
      </c>
      <c r="AI907">
        <v>80.183036014999999</v>
      </c>
      <c r="AJ907">
        <v>106.597820435</v>
      </c>
      <c r="AK907"/>
      <c r="AL907">
        <v>69.546881567</v>
      </c>
      <c r="AM907">
        <v>30.139531168000001</v>
      </c>
      <c r="AN907">
        <v>102.79545830000001</v>
      </c>
      <c r="AO907">
        <v>59.099679858999998</v>
      </c>
      <c r="AP907">
        <v>34.199372171</v>
      </c>
      <c r="AQ907">
        <v>71.575774519000007</v>
      </c>
      <c r="AR907">
        <v>75.801220626000003</v>
      </c>
      <c r="AS907">
        <v>30.197483543000001</v>
      </c>
      <c r="AT907">
        <v>68.221217894000006</v>
      </c>
      <c r="AU907"/>
    </row>
    <row r="908" spans="1:47" x14ac:dyDescent="0.35">
      <c r="A908" s="84">
        <v>34516</v>
      </c>
      <c r="B908">
        <v>51.036101891999998</v>
      </c>
      <c r="C908">
        <v>55.010369787999998</v>
      </c>
      <c r="D908">
        <v>74.075075967999993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68.505708808999998</v>
      </c>
      <c r="L908">
        <v>91.005228122999995</v>
      </c>
      <c r="M908">
        <v>79.293392217000005</v>
      </c>
      <c r="N908">
        <v>99.850083208000001</v>
      </c>
      <c r="O908"/>
      <c r="P908"/>
      <c r="Q908">
        <v>73.407691454000002</v>
      </c>
      <c r="R908">
        <v>90.87</v>
      </c>
      <c r="S908">
        <v>78.320626520000005</v>
      </c>
      <c r="T908">
        <v>85.744605589000003</v>
      </c>
      <c r="U908"/>
      <c r="V908">
        <v>120.811452937</v>
      </c>
      <c r="W908">
        <v>33.39436654</v>
      </c>
      <c r="X908">
        <v>28.346069775</v>
      </c>
      <c r="Y908"/>
      <c r="Z908">
        <v>18.422593615</v>
      </c>
      <c r="AA908"/>
      <c r="AB908">
        <v>53.161339157</v>
      </c>
      <c r="AC908">
        <v>112.790600783</v>
      </c>
      <c r="AD908">
        <v>99.381998300999996</v>
      </c>
      <c r="AE908">
        <v>27.56</v>
      </c>
      <c r="AF908">
        <v>71.891638920000005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69.661011224999996</v>
      </c>
      <c r="AM908">
        <v>30.641432097999999</v>
      </c>
      <c r="AN908">
        <v>103.036233447</v>
      </c>
      <c r="AO908">
        <v>58.464274523</v>
      </c>
      <c r="AP908">
        <v>35.587536098000001</v>
      </c>
      <c r="AQ908">
        <v>70.247403157999997</v>
      </c>
      <c r="AR908">
        <v>73.878359222</v>
      </c>
      <c r="AS908">
        <v>31.197400216999998</v>
      </c>
      <c r="AT908">
        <v>68.306593327000002</v>
      </c>
      <c r="AU908"/>
    </row>
    <row r="909" spans="1:47" x14ac:dyDescent="0.35">
      <c r="A909" s="84">
        <v>34547</v>
      </c>
      <c r="B909">
        <v>51.018054417999998</v>
      </c>
      <c r="C909">
        <v>61.842340579999998</v>
      </c>
      <c r="D909">
        <v>77.480019632999998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68.505708808999998</v>
      </c>
      <c r="L909">
        <v>87.195200628999999</v>
      </c>
      <c r="M909">
        <v>79.493375552000003</v>
      </c>
      <c r="N909">
        <v>99.964083302999995</v>
      </c>
      <c r="O909"/>
      <c r="P909"/>
      <c r="Q909">
        <v>73.407691454000002</v>
      </c>
      <c r="R909">
        <v>91.37</v>
      </c>
      <c r="S909">
        <v>78.754116409000005</v>
      </c>
      <c r="T909">
        <v>85.850725150000002</v>
      </c>
      <c r="U909"/>
      <c r="V909">
        <v>121.82367906899999</v>
      </c>
      <c r="W909">
        <v>33.921646011999997</v>
      </c>
      <c r="X909">
        <v>28.530002554999999</v>
      </c>
      <c r="Y909"/>
      <c r="Z909">
        <v>19.195153992000002</v>
      </c>
      <c r="AA909"/>
      <c r="AB909">
        <v>54.352041088</v>
      </c>
      <c r="AC909">
        <v>113.190567453</v>
      </c>
      <c r="AD909">
        <v>100.19327991999999</v>
      </c>
      <c r="AE909">
        <v>28.29</v>
      </c>
      <c r="AF909">
        <v>77.780522141999995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70.270277892999999</v>
      </c>
      <c r="AM909">
        <v>31.655065779000001</v>
      </c>
      <c r="AN909">
        <v>103.302822386</v>
      </c>
      <c r="AO909">
        <v>59.237692549999998</v>
      </c>
      <c r="AP909">
        <v>33.712804022</v>
      </c>
      <c r="AQ909">
        <v>70.091124175000004</v>
      </c>
      <c r="AR909">
        <v>75.396407698999994</v>
      </c>
      <c r="AS909">
        <v>33.397216899</v>
      </c>
      <c r="AT909">
        <v>68.757665154999998</v>
      </c>
      <c r="AU909"/>
    </row>
    <row r="910" spans="1:47" x14ac:dyDescent="0.35">
      <c r="A910" s="84">
        <v>34578</v>
      </c>
      <c r="B910">
        <v>50.937019202000002</v>
      </c>
      <c r="C910">
        <v>61.068409936000002</v>
      </c>
      <c r="D910">
        <v>77.910025404999999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69.505792149000001</v>
      </c>
      <c r="L910">
        <v>88.936927483000005</v>
      </c>
      <c r="M910">
        <v>79.993333888999999</v>
      </c>
      <c r="N910">
        <v>100.02008334999999</v>
      </c>
      <c r="O910"/>
      <c r="P910"/>
      <c r="Q910">
        <v>75.152830111</v>
      </c>
      <c r="R910">
        <v>91.09</v>
      </c>
      <c r="S910">
        <v>78.900075239000003</v>
      </c>
      <c r="T910">
        <v>86.381322956999995</v>
      </c>
      <c r="U910"/>
      <c r="V910">
        <v>126.658390471</v>
      </c>
      <c r="W910">
        <v>34.273165659999997</v>
      </c>
      <c r="X910">
        <v>28.745241678999999</v>
      </c>
      <c r="Y910"/>
      <c r="Z910">
        <v>18.244310451</v>
      </c>
      <c r="AA910"/>
      <c r="AB910">
        <v>53.371463026999997</v>
      </c>
      <c r="AC910">
        <v>113.79051745700001</v>
      </c>
      <c r="AD910">
        <v>99.179177895999999</v>
      </c>
      <c r="AE910">
        <v>29.224</v>
      </c>
      <c r="AF910">
        <v>71.742547220000006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70.487995753000007</v>
      </c>
      <c r="AM910">
        <v>31.207643285</v>
      </c>
      <c r="AN910">
        <v>106.245196721</v>
      </c>
      <c r="AO910">
        <v>58.443565499000002</v>
      </c>
      <c r="AP910">
        <v>32.652168330999999</v>
      </c>
      <c r="AQ910">
        <v>68.059497386999993</v>
      </c>
      <c r="AR910">
        <v>78.837317580000004</v>
      </c>
      <c r="AS910">
        <v>33.997166903</v>
      </c>
      <c r="AT910">
        <v>68.972045742999995</v>
      </c>
      <c r="AU910"/>
    </row>
    <row r="911" spans="1:47" x14ac:dyDescent="0.35">
      <c r="A911" s="84">
        <v>34608</v>
      </c>
      <c r="B911">
        <v>52.860266477000003</v>
      </c>
      <c r="C911">
        <v>60.650435238</v>
      </c>
      <c r="D911">
        <v>77.962679172999998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70.805900492000006</v>
      </c>
      <c r="L911">
        <v>90.243222623999998</v>
      </c>
      <c r="M911">
        <v>80.893258895000002</v>
      </c>
      <c r="N911">
        <v>101.017084181</v>
      </c>
      <c r="O911"/>
      <c r="P911"/>
      <c r="Q911">
        <v>75.477246913000002</v>
      </c>
      <c r="R911">
        <v>91.97</v>
      </c>
      <c r="S911">
        <v>79.580634185999997</v>
      </c>
      <c r="T911">
        <v>87.018040325000001</v>
      </c>
      <c r="U911"/>
      <c r="V911">
        <v>122.38531061499999</v>
      </c>
      <c r="W911">
        <v>34.185285747999998</v>
      </c>
      <c r="X911">
        <v>29.144117398999999</v>
      </c>
      <c r="Y911"/>
      <c r="Z911">
        <v>19.373437156000001</v>
      </c>
      <c r="AA911"/>
      <c r="AB911">
        <v>54.702247538000002</v>
      </c>
      <c r="AC911">
        <v>113.490542455</v>
      </c>
      <c r="AD911">
        <v>100.19327991999999</v>
      </c>
      <c r="AE911">
        <v>29.620999999999999</v>
      </c>
      <c r="AF911">
        <v>72.730295232000003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71.073505300999997</v>
      </c>
      <c r="AM911">
        <v>30.556084162000001</v>
      </c>
      <c r="AN911">
        <v>102.28036701400001</v>
      </c>
      <c r="AO911">
        <v>59.464008274000001</v>
      </c>
      <c r="AP911">
        <v>33.643442284000002</v>
      </c>
      <c r="AQ911">
        <v>67.512520944000002</v>
      </c>
      <c r="AR911">
        <v>79.646943434999997</v>
      </c>
      <c r="AS911">
        <v>34.797100241999999</v>
      </c>
      <c r="AT911">
        <v>69.528919646999995</v>
      </c>
      <c r="AU911"/>
    </row>
    <row r="912" spans="1:47" x14ac:dyDescent="0.35">
      <c r="A912" s="84">
        <v>34639</v>
      </c>
      <c r="B912">
        <v>52.775434519999997</v>
      </c>
      <c r="C912">
        <v>62.638334127</v>
      </c>
      <c r="D912">
        <v>79.208818348999998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71.205933827999999</v>
      </c>
      <c r="L912">
        <v>92.964670833</v>
      </c>
      <c r="M912">
        <v>81.393217231999998</v>
      </c>
      <c r="N912">
        <v>102.60008550000001</v>
      </c>
      <c r="O912"/>
      <c r="P912"/>
      <c r="Q912">
        <v>75.857597644999998</v>
      </c>
      <c r="R912">
        <v>92.76</v>
      </c>
      <c r="S912">
        <v>80.156366808000001</v>
      </c>
      <c r="T912">
        <v>87.230279448000005</v>
      </c>
      <c r="U912"/>
      <c r="V912">
        <v>121.8088104</v>
      </c>
      <c r="W912">
        <v>34.302458964000003</v>
      </c>
      <c r="X912">
        <v>29.578670864999999</v>
      </c>
      <c r="Y912"/>
      <c r="Z912">
        <v>19.314009434999999</v>
      </c>
      <c r="AA912"/>
      <c r="AB912">
        <v>55.332619149000003</v>
      </c>
      <c r="AC912">
        <v>115.39038413500001</v>
      </c>
      <c r="AD912">
        <v>100.801741134</v>
      </c>
      <c r="AE912">
        <v>30.222000000000001</v>
      </c>
      <c r="AF912">
        <v>74.052085160999994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71.543421265000006</v>
      </c>
      <c r="AM912">
        <v>31.228628531999998</v>
      </c>
      <c r="AN912">
        <v>103.953790289</v>
      </c>
      <c r="AO912">
        <v>60.365998470999997</v>
      </c>
      <c r="AP912">
        <v>33.788648641999998</v>
      </c>
      <c r="AQ912">
        <v>70.012984682999999</v>
      </c>
      <c r="AR912">
        <v>80.355366058000001</v>
      </c>
      <c r="AS912">
        <v>34.697108573999998</v>
      </c>
      <c r="AT912">
        <v>70.000120643000002</v>
      </c>
      <c r="AU912"/>
    </row>
    <row r="913" spans="1:47" x14ac:dyDescent="0.35">
      <c r="A913" s="84">
        <v>34669</v>
      </c>
      <c r="B913">
        <v>53.125935509000001</v>
      </c>
      <c r="C913">
        <v>57.084180076000003</v>
      </c>
      <c r="D913">
        <v>83.552754210000003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71.205933827999999</v>
      </c>
      <c r="L913">
        <v>98.625283108999994</v>
      </c>
      <c r="M913">
        <v>82.293142238000001</v>
      </c>
      <c r="N913">
        <v>105.30008775</v>
      </c>
      <c r="O913"/>
      <c r="P913"/>
      <c r="Q913">
        <v>76.461684104</v>
      </c>
      <c r="R913">
        <v>92.66</v>
      </c>
      <c r="S913">
        <v>80.772725315000002</v>
      </c>
      <c r="T913">
        <v>86.911920764000001</v>
      </c>
      <c r="U913"/>
      <c r="V913">
        <v>122.084943268</v>
      </c>
      <c r="W913">
        <v>35.415604514999998</v>
      </c>
      <c r="X913">
        <v>29.994609476000001</v>
      </c>
      <c r="Y913"/>
      <c r="Z913">
        <v>20.383708419000001</v>
      </c>
      <c r="AA913"/>
      <c r="AB913">
        <v>55.332619149000003</v>
      </c>
      <c r="AC913">
        <v>118.190150821</v>
      </c>
      <c r="AD913">
        <v>101.51161255</v>
      </c>
      <c r="AE913">
        <v>30.018000000000001</v>
      </c>
      <c r="AF913">
        <v>74.962247583000007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72.066090313999993</v>
      </c>
      <c r="AM913">
        <v>32.836617287000003</v>
      </c>
      <c r="AN913">
        <v>104.718806363</v>
      </c>
      <c r="AO913">
        <v>60.714616210999999</v>
      </c>
      <c r="AP913">
        <v>35.759611626999998</v>
      </c>
      <c r="AQ913">
        <v>69.856705699000003</v>
      </c>
      <c r="AR913">
        <v>80.861382216999999</v>
      </c>
      <c r="AS913">
        <v>33.997166903</v>
      </c>
      <c r="AT913">
        <v>70.681537571000007</v>
      </c>
      <c r="AU913"/>
    </row>
    <row r="914" spans="1:47" x14ac:dyDescent="0.35">
      <c r="A914" s="84">
        <v>34700</v>
      </c>
      <c r="B914">
        <v>54.656796937999999</v>
      </c>
      <c r="C914">
        <v>62.790572758000003</v>
      </c>
      <c r="D914">
        <v>82.201307498000006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69.805817150999999</v>
      </c>
      <c r="L914">
        <v>97.210130039999996</v>
      </c>
      <c r="M914">
        <v>81.693192233999994</v>
      </c>
      <c r="N914">
        <v>104.824087353</v>
      </c>
      <c r="O914"/>
      <c r="P914"/>
      <c r="Q914">
        <v>80.213368895000002</v>
      </c>
      <c r="R914">
        <v>93.32</v>
      </c>
      <c r="S914">
        <v>80.305162991000003</v>
      </c>
      <c r="T914">
        <v>86.381322956999995</v>
      </c>
      <c r="U914"/>
      <c r="V914">
        <v>124.42722027000001</v>
      </c>
      <c r="W914">
        <v>34.741858524000001</v>
      </c>
      <c r="X914">
        <v>30.542578905999999</v>
      </c>
      <c r="Y914"/>
      <c r="Z914">
        <v>19.967714368999999</v>
      </c>
      <c r="AA914"/>
      <c r="AB914">
        <v>55.402660439000002</v>
      </c>
      <c r="AC914">
        <v>117.79018415100001</v>
      </c>
      <c r="AD914">
        <v>99.483408503000007</v>
      </c>
      <c r="AE914">
        <v>30.684000000000001</v>
      </c>
      <c r="AF914">
        <v>74.475413266000004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71.878008781000005</v>
      </c>
      <c r="AM914">
        <v>32.171238254000002</v>
      </c>
      <c r="AN914">
        <v>105.11284450399999</v>
      </c>
      <c r="AO914">
        <v>60.176069288999997</v>
      </c>
      <c r="AP914">
        <v>33.209033310999999</v>
      </c>
      <c r="AQ914">
        <v>73.372982832000005</v>
      </c>
      <c r="AR914">
        <v>82.075820997999998</v>
      </c>
      <c r="AS914">
        <v>34.497125240000003</v>
      </c>
      <c r="AT914">
        <v>70.829184515999998</v>
      </c>
      <c r="AU914"/>
    </row>
    <row r="915" spans="1:47" x14ac:dyDescent="0.35">
      <c r="A915" s="84">
        <v>34731</v>
      </c>
      <c r="B915">
        <v>54.515568948999999</v>
      </c>
      <c r="C915">
        <v>63.955603279000002</v>
      </c>
      <c r="D915">
        <v>81.876609262000002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70.805900492000006</v>
      </c>
      <c r="L915">
        <v>94.488681830999994</v>
      </c>
      <c r="M915">
        <v>81.893175568999993</v>
      </c>
      <c r="N915">
        <v>103.76408647</v>
      </c>
      <c r="O915"/>
      <c r="P915"/>
      <c r="Q915">
        <v>79.013168860999997</v>
      </c>
      <c r="R915">
        <v>92.68</v>
      </c>
      <c r="S915">
        <v>80.546146707999995</v>
      </c>
      <c r="T915">
        <v>86.062964273000006</v>
      </c>
      <c r="U915"/>
      <c r="V915">
        <v>123.953949545</v>
      </c>
      <c r="W915">
        <v>34.859031739000002</v>
      </c>
      <c r="X915">
        <v>30.320362863</v>
      </c>
      <c r="Y915"/>
      <c r="Z915">
        <v>20.621419304</v>
      </c>
      <c r="AA915"/>
      <c r="AB915">
        <v>55.542743019</v>
      </c>
      <c r="AC915">
        <v>117.09024248</v>
      </c>
      <c r="AD915">
        <v>100.90315133599999</v>
      </c>
      <c r="AE915">
        <v>30.498999999999999</v>
      </c>
      <c r="AF915">
        <v>74.60279749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71.733042171999998</v>
      </c>
      <c r="AM915">
        <v>32.876261948</v>
      </c>
      <c r="AN915">
        <v>106.260125002</v>
      </c>
      <c r="AO915">
        <v>60.420359069</v>
      </c>
      <c r="AP915">
        <v>34.783290917000002</v>
      </c>
      <c r="AQ915">
        <v>73.138564356000003</v>
      </c>
      <c r="AR915">
        <v>82.278227462000004</v>
      </c>
      <c r="AS915">
        <v>33.597200233000002</v>
      </c>
      <c r="AT915">
        <v>70.733992396000005</v>
      </c>
      <c r="AU915"/>
    </row>
    <row r="916" spans="1:47" x14ac:dyDescent="0.35">
      <c r="A916" s="84">
        <v>34759</v>
      </c>
      <c r="B916">
        <v>51.331550725</v>
      </c>
      <c r="C916">
        <v>64.309892895999994</v>
      </c>
      <c r="D916">
        <v>81.876609262000002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70.005833819000003</v>
      </c>
      <c r="L916">
        <v>94.815255616000002</v>
      </c>
      <c r="M916">
        <v>81.793183901000006</v>
      </c>
      <c r="N916">
        <v>103.601086334</v>
      </c>
      <c r="O916"/>
      <c r="P916"/>
      <c r="Q916">
        <v>78.813135523</v>
      </c>
      <c r="R916">
        <v>93.47</v>
      </c>
      <c r="S916">
        <v>80.691396225000005</v>
      </c>
      <c r="T916">
        <v>86.169083834000006</v>
      </c>
      <c r="U916"/>
      <c r="V916">
        <v>123.47910127999999</v>
      </c>
      <c r="W916">
        <v>35.005498258999999</v>
      </c>
      <c r="X916">
        <v>30.547608079</v>
      </c>
      <c r="Y916"/>
      <c r="Z916">
        <v>21.156268795999999</v>
      </c>
      <c r="AA916"/>
      <c r="AB916">
        <v>55.682825598999997</v>
      </c>
      <c r="AC916">
        <v>117.390217482</v>
      </c>
      <c r="AD916">
        <v>101.91725336</v>
      </c>
      <c r="AE916">
        <v>31.422999999999998</v>
      </c>
      <c r="AF916">
        <v>73.973476781000002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71.832089503000006</v>
      </c>
      <c r="AM916">
        <v>32.093558406</v>
      </c>
      <c r="AN916">
        <v>100.780790368</v>
      </c>
      <c r="AO916">
        <v>58.061886786000002</v>
      </c>
      <c r="AP916">
        <v>35.186559901000003</v>
      </c>
      <c r="AQ916">
        <v>70.481821633999999</v>
      </c>
      <c r="AR916">
        <v>83.593869475999995</v>
      </c>
      <c r="AS916">
        <v>33.497208565999998</v>
      </c>
      <c r="AT916">
        <v>70.843859968000004</v>
      </c>
      <c r="AU916"/>
    </row>
    <row r="917" spans="1:47" x14ac:dyDescent="0.35">
      <c r="A917" s="84">
        <v>34790</v>
      </c>
      <c r="B917">
        <v>54.475583669999999</v>
      </c>
      <c r="C917">
        <v>63.163701232999998</v>
      </c>
      <c r="D917">
        <v>80.639245713999998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70.405867155999999</v>
      </c>
      <c r="L917">
        <v>94.924113543999994</v>
      </c>
      <c r="M917">
        <v>82.093158903000003</v>
      </c>
      <c r="N917">
        <v>104.067086723</v>
      </c>
      <c r="O917"/>
      <c r="P917"/>
      <c r="Q917">
        <v>78.513085513999997</v>
      </c>
      <c r="R917">
        <v>93.48</v>
      </c>
      <c r="S917">
        <v>80.921243445000002</v>
      </c>
      <c r="T917">
        <v>86.593562079999998</v>
      </c>
      <c r="U917"/>
      <c r="V917">
        <v>122.69581097299999</v>
      </c>
      <c r="W917">
        <v>35.005498258999999</v>
      </c>
      <c r="X917">
        <v>31.194686541999999</v>
      </c>
      <c r="Y917"/>
      <c r="Z917">
        <v>21.512835123999999</v>
      </c>
      <c r="AA917"/>
      <c r="AB917">
        <v>56.943568820000003</v>
      </c>
      <c r="AC917">
        <v>117.49020914899999</v>
      </c>
      <c r="AD917">
        <v>103.13417578799999</v>
      </c>
      <c r="AE917">
        <v>31.515999999999998</v>
      </c>
      <c r="AF917">
        <v>74.799263147999994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72.214864145999996</v>
      </c>
      <c r="AM917">
        <v>32.284414611000003</v>
      </c>
      <c r="AN917">
        <v>110.040935217</v>
      </c>
      <c r="AO917">
        <v>56.964794572000002</v>
      </c>
      <c r="AP917">
        <v>36.328514296000002</v>
      </c>
      <c r="AQ917">
        <v>69.466008239999994</v>
      </c>
      <c r="AR917">
        <v>84.201088866000006</v>
      </c>
      <c r="AS917">
        <v>36.296975252000003</v>
      </c>
      <c r="AT917">
        <v>70.728637839000001</v>
      </c>
      <c r="AU917"/>
    </row>
    <row r="918" spans="1:47" x14ac:dyDescent="0.35">
      <c r="A918" s="84">
        <v>34820</v>
      </c>
      <c r="B918">
        <v>54.479564947999997</v>
      </c>
      <c r="C918">
        <v>65.793216072999996</v>
      </c>
      <c r="D918">
        <v>71.600348870999994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70.805900492000006</v>
      </c>
      <c r="L918">
        <v>94.379823901999998</v>
      </c>
      <c r="M918">
        <v>82.393133906000003</v>
      </c>
      <c r="N918">
        <v>104.89808741500001</v>
      </c>
      <c r="O918"/>
      <c r="P918"/>
      <c r="Q918">
        <v>77.312885480999995</v>
      </c>
      <c r="R918">
        <v>93.03</v>
      </c>
      <c r="S918">
        <v>80.889201881000005</v>
      </c>
      <c r="T918">
        <v>87.018040325000001</v>
      </c>
      <c r="U918"/>
      <c r="V918">
        <v>121.95703057599999</v>
      </c>
      <c r="W918">
        <v>36.118643810999998</v>
      </c>
      <c r="X918">
        <v>30.962541484999999</v>
      </c>
      <c r="Y918"/>
      <c r="Z918">
        <v>22.166540058999999</v>
      </c>
      <c r="AA918"/>
      <c r="AB918">
        <v>57.714023011000002</v>
      </c>
      <c r="AC918">
        <v>118.190150821</v>
      </c>
      <c r="AD918">
        <v>101.410202348</v>
      </c>
      <c r="AE918">
        <v>31.053999999999998</v>
      </c>
      <c r="AF918">
        <v>73.977459512999999</v>
      </c>
      <c r="AG918"/>
      <c r="AH918">
        <v>67.465062094999993</v>
      </c>
      <c r="AI918">
        <v>83.030998935</v>
      </c>
      <c r="AJ918">
        <v>109.112435686</v>
      </c>
      <c r="AK918"/>
      <c r="AL918">
        <v>72.210974320999995</v>
      </c>
      <c r="AM918">
        <v>33.315496510000003</v>
      </c>
      <c r="AN918">
        <v>106.662245915</v>
      </c>
      <c r="AO918">
        <v>59.553289952</v>
      </c>
      <c r="AP918">
        <v>36.864646440999998</v>
      </c>
      <c r="AQ918">
        <v>70.012984682999999</v>
      </c>
      <c r="AR918">
        <v>84.201088866000006</v>
      </c>
      <c r="AS918">
        <v>35.997000249999999</v>
      </c>
      <c r="AT918">
        <v>71.056951495000007</v>
      </c>
      <c r="AU918"/>
    </row>
    <row r="919" spans="1:47" x14ac:dyDescent="0.35">
      <c r="A919" s="84">
        <v>34851</v>
      </c>
      <c r="B919">
        <v>55.169439132000001</v>
      </c>
      <c r="C919">
        <v>65.192242481999997</v>
      </c>
      <c r="D919">
        <v>76.497149296000003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70.005833819000003</v>
      </c>
      <c r="L919">
        <v>93.182386690000001</v>
      </c>
      <c r="M919">
        <v>82.093158903000003</v>
      </c>
      <c r="N919">
        <v>104.167086806</v>
      </c>
      <c r="O919"/>
      <c r="P919"/>
      <c r="Q919">
        <v>76.712785464000007</v>
      </c>
      <c r="R919">
        <v>93.66</v>
      </c>
      <c r="S919">
        <v>80.901824265000002</v>
      </c>
      <c r="T919">
        <v>87.230279448000005</v>
      </c>
      <c r="U919"/>
      <c r="V919">
        <v>120.991898166</v>
      </c>
      <c r="W919">
        <v>34.683271916000002</v>
      </c>
      <c r="X919">
        <v>31.238693272999999</v>
      </c>
      <c r="Y919"/>
      <c r="Z919">
        <v>21.631690567</v>
      </c>
      <c r="AA919"/>
      <c r="AB919">
        <v>56.453279790000003</v>
      </c>
      <c r="AC919">
        <v>117.990167486</v>
      </c>
      <c r="AD919">
        <v>101.308792145</v>
      </c>
      <c r="AE919">
        <v>32.162999999999997</v>
      </c>
      <c r="AF919">
        <v>74.962380381000003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72.296556495000004</v>
      </c>
      <c r="AM919">
        <v>33.291987231</v>
      </c>
      <c r="AN919">
        <v>103.319929591</v>
      </c>
      <c r="AO919">
        <v>59.735765178999998</v>
      </c>
      <c r="AP919">
        <v>36.905415945999998</v>
      </c>
      <c r="AQ919">
        <v>74.466935716999998</v>
      </c>
      <c r="AR919">
        <v>84.504698562000002</v>
      </c>
      <c r="AS919">
        <v>37.196900257999999</v>
      </c>
      <c r="AT919">
        <v>71.291659566999996</v>
      </c>
      <c r="AU919"/>
    </row>
    <row r="920" spans="1:47" x14ac:dyDescent="0.35">
      <c r="A920" s="84">
        <v>34881</v>
      </c>
      <c r="B920">
        <v>54.023640129</v>
      </c>
      <c r="C920">
        <v>63.147700516</v>
      </c>
      <c r="D920">
        <v>74.601613647999997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69.805817150999999</v>
      </c>
      <c r="L920">
        <v>88.719211627000007</v>
      </c>
      <c r="M920">
        <v>81.993167236000005</v>
      </c>
      <c r="N920">
        <v>103.706086422</v>
      </c>
      <c r="O920"/>
      <c r="P920"/>
      <c r="Q920">
        <v>78.013002166999996</v>
      </c>
      <c r="R920">
        <v>94.09</v>
      </c>
      <c r="S920">
        <v>80.506208642999994</v>
      </c>
      <c r="T920">
        <v>87.336399009999994</v>
      </c>
      <c r="U920"/>
      <c r="V920">
        <v>121.231066715</v>
      </c>
      <c r="W920">
        <v>35.210551387000002</v>
      </c>
      <c r="X920">
        <v>31.968566407000001</v>
      </c>
      <c r="Y920"/>
      <c r="Z920">
        <v>22.64196183</v>
      </c>
      <c r="AA920"/>
      <c r="AB920">
        <v>58.134270751000003</v>
      </c>
      <c r="AC920">
        <v>117.89017581900001</v>
      </c>
      <c r="AD920">
        <v>99.889049313000001</v>
      </c>
      <c r="AE920">
        <v>32.162999999999997</v>
      </c>
      <c r="AF920">
        <v>70.851843465000002</v>
      </c>
      <c r="AG920"/>
      <c r="AH920">
        <v>67.344309099</v>
      </c>
      <c r="AI920">
        <v>82.748580571000005</v>
      </c>
      <c r="AJ920">
        <v>111.189726546</v>
      </c>
      <c r="AK920"/>
      <c r="AL920">
        <v>72.043454780999994</v>
      </c>
      <c r="AM920">
        <v>33.911132035000001</v>
      </c>
      <c r="AN920">
        <v>109.88459979700001</v>
      </c>
      <c r="AO920">
        <v>59.961764946999999</v>
      </c>
      <c r="AP920">
        <v>36.957169763000003</v>
      </c>
      <c r="AQ920">
        <v>70.012984682999999</v>
      </c>
      <c r="AR920">
        <v>84.504698562000002</v>
      </c>
      <c r="AS920">
        <v>37.196900257999999</v>
      </c>
      <c r="AT920">
        <v>70.989920377000004</v>
      </c>
      <c r="AU920"/>
    </row>
    <row r="921" spans="1:47" x14ac:dyDescent="0.35">
      <c r="A921" s="84">
        <v>34912</v>
      </c>
      <c r="B921">
        <v>53.641844949000003</v>
      </c>
      <c r="C921">
        <v>64.276274138999995</v>
      </c>
      <c r="D921">
        <v>72.899141814999993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69.005750479</v>
      </c>
      <c r="L921">
        <v>91.222943978999993</v>
      </c>
      <c r="M921">
        <v>81.993167236000005</v>
      </c>
      <c r="N921">
        <v>103.227086023</v>
      </c>
      <c r="O921"/>
      <c r="P921"/>
      <c r="Q921">
        <v>78.513085513999997</v>
      </c>
      <c r="R921">
        <v>93.5</v>
      </c>
      <c r="S921">
        <v>81.173198103999994</v>
      </c>
      <c r="T921">
        <v>87.230279448000005</v>
      </c>
      <c r="U921"/>
      <c r="V921">
        <v>122.034687706</v>
      </c>
      <c r="W921">
        <v>35.474191122999997</v>
      </c>
      <c r="X921">
        <v>32.075046866999998</v>
      </c>
      <c r="Y921"/>
      <c r="Z921">
        <v>23.176811321999999</v>
      </c>
      <c r="AA921"/>
      <c r="AB921">
        <v>58.484477200999997</v>
      </c>
      <c r="AC921">
        <v>119.990000833</v>
      </c>
      <c r="AD921">
        <v>101.410202348</v>
      </c>
      <c r="AE921">
        <v>32.347999999999999</v>
      </c>
      <c r="AF921">
        <v>78.226757311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72.587835397000006</v>
      </c>
      <c r="AM921">
        <v>33.499898098999999</v>
      </c>
      <c r="AN921">
        <v>110.31835282199999</v>
      </c>
      <c r="AO921">
        <v>59.462383879000001</v>
      </c>
      <c r="AP921">
        <v>37.450232171000003</v>
      </c>
      <c r="AQ921">
        <v>67.668799927999999</v>
      </c>
      <c r="AR921">
        <v>84.605901794000005</v>
      </c>
      <c r="AS921">
        <v>37.796850262</v>
      </c>
      <c r="AT921">
        <v>71.923497265999998</v>
      </c>
      <c r="AU921"/>
    </row>
    <row r="922" spans="1:47" x14ac:dyDescent="0.35">
      <c r="A922" s="84">
        <v>34943</v>
      </c>
      <c r="B922">
        <v>53.229576162000001</v>
      </c>
      <c r="C922">
        <v>63.321689266</v>
      </c>
      <c r="D922">
        <v>73.557313915999998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70.405867155999999</v>
      </c>
      <c r="L922">
        <v>91.767233621000003</v>
      </c>
      <c r="M922">
        <v>82.493125573</v>
      </c>
      <c r="N922">
        <v>103.75208646</v>
      </c>
      <c r="O922"/>
      <c r="P922"/>
      <c r="Q922">
        <v>76.312718786000005</v>
      </c>
      <c r="R922">
        <v>93.63</v>
      </c>
      <c r="S922">
        <v>81.194052821</v>
      </c>
      <c r="T922">
        <v>87.230279448000005</v>
      </c>
      <c r="U922"/>
      <c r="V922">
        <v>122.745714546</v>
      </c>
      <c r="W922">
        <v>35.357017906999999</v>
      </c>
      <c r="X922">
        <v>33.356320543999999</v>
      </c>
      <c r="Y922"/>
      <c r="Z922">
        <v>23.057955879000001</v>
      </c>
      <c r="AA922"/>
      <c r="AB922">
        <v>57.994188170999998</v>
      </c>
      <c r="AC922">
        <v>119.190067494</v>
      </c>
      <c r="AD922">
        <v>99.787639110000001</v>
      </c>
      <c r="AE922">
        <v>32.07</v>
      </c>
      <c r="AF922">
        <v>76.260693892000006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72.521074362999997</v>
      </c>
      <c r="AM922">
        <v>34.023829051</v>
      </c>
      <c r="AN922">
        <v>107.693450527</v>
      </c>
      <c r="AO922">
        <v>58.993782187000001</v>
      </c>
      <c r="AP922">
        <v>37.204534211000002</v>
      </c>
      <c r="AQ922">
        <v>69.075310780999999</v>
      </c>
      <c r="AR922">
        <v>84.201088866000006</v>
      </c>
      <c r="AS922">
        <v>36.096991916999997</v>
      </c>
      <c r="AT922">
        <v>72.211850064000004</v>
      </c>
      <c r="AU922"/>
    </row>
    <row r="923" spans="1:47" x14ac:dyDescent="0.35">
      <c r="A923" s="84">
        <v>34973</v>
      </c>
      <c r="B923">
        <v>52.328262938999998</v>
      </c>
      <c r="C923">
        <v>64.390923185999995</v>
      </c>
      <c r="D923">
        <v>74.496306111999999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68.605717143000007</v>
      </c>
      <c r="L923">
        <v>93.508960474999995</v>
      </c>
      <c r="M923">
        <v>81.393217231999998</v>
      </c>
      <c r="N923">
        <v>103.003085836</v>
      </c>
      <c r="O923"/>
      <c r="P923"/>
      <c r="Q923">
        <v>75.612602100000004</v>
      </c>
      <c r="R923">
        <v>91.83</v>
      </c>
      <c r="S923">
        <v>81.098487089000002</v>
      </c>
      <c r="T923">
        <v>87.336399009999994</v>
      </c>
      <c r="U923"/>
      <c r="V923">
        <v>123.878419267</v>
      </c>
      <c r="W923">
        <v>35.298431299000001</v>
      </c>
      <c r="X923">
        <v>32.393630641999998</v>
      </c>
      <c r="Y923"/>
      <c r="Z923">
        <v>23.711660813999998</v>
      </c>
      <c r="AA923"/>
      <c r="AB923">
        <v>58.414435910999998</v>
      </c>
      <c r="AC923">
        <v>119.990000833</v>
      </c>
      <c r="AD923">
        <v>101.308792145</v>
      </c>
      <c r="AE923">
        <v>32.255000000000003</v>
      </c>
      <c r="AF923">
        <v>76.457452434000004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72.285527333999994</v>
      </c>
      <c r="AM923">
        <v>33.746548969999999</v>
      </c>
      <c r="AN923">
        <v>114.26439501599999</v>
      </c>
      <c r="AO923">
        <v>58.345470194000001</v>
      </c>
      <c r="AP923">
        <v>37.408948856999999</v>
      </c>
      <c r="AQ923">
        <v>66.574847042000002</v>
      </c>
      <c r="AR923">
        <v>84.909511488999996</v>
      </c>
      <c r="AS923">
        <v>35.097075244000003</v>
      </c>
      <c r="AT923">
        <v>72.101090064999994</v>
      </c>
      <c r="AU923"/>
    </row>
    <row r="924" spans="1:47" x14ac:dyDescent="0.35">
      <c r="A924" s="84">
        <v>35004</v>
      </c>
      <c r="B924">
        <v>53.941419308</v>
      </c>
      <c r="C924">
        <v>64.071509513999999</v>
      </c>
      <c r="D924">
        <v>74.978965651999999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69.005750479</v>
      </c>
      <c r="L924">
        <v>95.903834900000007</v>
      </c>
      <c r="M924">
        <v>81.693192233999994</v>
      </c>
      <c r="N924">
        <v>103.526086272</v>
      </c>
      <c r="O924"/>
      <c r="P924"/>
      <c r="Q924">
        <v>75.712618770000006</v>
      </c>
      <c r="R924">
        <v>91.84</v>
      </c>
      <c r="S924">
        <v>81.396242302000005</v>
      </c>
      <c r="T924">
        <v>87.548638131999994</v>
      </c>
      <c r="U924"/>
      <c r="V924">
        <v>122.78269844499999</v>
      </c>
      <c r="W924">
        <v>34.419632180000001</v>
      </c>
      <c r="X924">
        <v>33.184100751999999</v>
      </c>
      <c r="Y924"/>
      <c r="Z924">
        <v>23.592805371000001</v>
      </c>
      <c r="AA924"/>
      <c r="AB924">
        <v>58.344394620999999</v>
      </c>
      <c r="AC924">
        <v>119.990000833</v>
      </c>
      <c r="AD924">
        <v>102.120073764</v>
      </c>
      <c r="AE924">
        <v>32.44</v>
      </c>
      <c r="AF924">
        <v>74.774814367999994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72.945732460000002</v>
      </c>
      <c r="AM924">
        <v>34.995412575000003</v>
      </c>
      <c r="AN924">
        <v>110.178191372</v>
      </c>
      <c r="AO924">
        <v>56.759541712000001</v>
      </c>
      <c r="AP924">
        <v>37.265297365999999</v>
      </c>
      <c r="AQ924">
        <v>68.762752813000006</v>
      </c>
      <c r="AR924">
        <v>85.010714720999999</v>
      </c>
      <c r="AS924">
        <v>38.596783600999998</v>
      </c>
      <c r="AT924">
        <v>72.275014002000006</v>
      </c>
      <c r="AU924"/>
    </row>
    <row r="925" spans="1:47" x14ac:dyDescent="0.35">
      <c r="A925" s="84">
        <v>35034</v>
      </c>
      <c r="B925">
        <v>53.727631778000003</v>
      </c>
      <c r="C925">
        <v>64.028077143000004</v>
      </c>
      <c r="D925">
        <v>75.812650312000002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69.005750479</v>
      </c>
      <c r="L925">
        <v>99.278430678999996</v>
      </c>
      <c r="M925">
        <v>82.693108907999999</v>
      </c>
      <c r="N925">
        <v>104.417087014</v>
      </c>
      <c r="O925"/>
      <c r="P925"/>
      <c r="Q925">
        <v>76.512752125000006</v>
      </c>
      <c r="R925">
        <v>93.76</v>
      </c>
      <c r="S925">
        <v>81.938430081000007</v>
      </c>
      <c r="T925">
        <v>87.866996815999997</v>
      </c>
      <c r="U925"/>
      <c r="V925">
        <v>124.90174648599999</v>
      </c>
      <c r="W925">
        <v>35.444897818999998</v>
      </c>
      <c r="X925">
        <v>33.737570335999997</v>
      </c>
      <c r="Y925"/>
      <c r="Z925">
        <v>24.365365747999999</v>
      </c>
      <c r="AA925"/>
      <c r="AB925">
        <v>59.605137841999998</v>
      </c>
      <c r="AC925">
        <v>121.98983418</v>
      </c>
      <c r="AD925">
        <v>103.438406395</v>
      </c>
      <c r="AE925">
        <v>33.179000000000002</v>
      </c>
      <c r="AF925">
        <v>74.671167639999993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73.728747862000006</v>
      </c>
      <c r="AM925">
        <v>34.674355800000001</v>
      </c>
      <c r="AN925">
        <v>116.86543511799999</v>
      </c>
      <c r="AO925">
        <v>56.370704154000002</v>
      </c>
      <c r="AP925">
        <v>37.367677858</v>
      </c>
      <c r="AQ925">
        <v>67.434381451999997</v>
      </c>
      <c r="AR925">
        <v>83.998682403000004</v>
      </c>
      <c r="AS925">
        <v>40.196650279000004</v>
      </c>
      <c r="AT925">
        <v>72.527372279000005</v>
      </c>
      <c r="AU925"/>
    </row>
    <row r="926" spans="1:47" x14ac:dyDescent="0.35">
      <c r="A926" s="84">
        <v>35065</v>
      </c>
      <c r="B926">
        <v>52.786454409999997</v>
      </c>
      <c r="C926">
        <v>63.955808595999997</v>
      </c>
      <c r="D926">
        <v>74.935087511999996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69.305775480999998</v>
      </c>
      <c r="L926">
        <v>89.698932982000002</v>
      </c>
      <c r="M926">
        <v>81.893175568999993</v>
      </c>
      <c r="N926">
        <v>101.04708420599999</v>
      </c>
      <c r="O926"/>
      <c r="P926"/>
      <c r="Q926">
        <v>76.812802133999995</v>
      </c>
      <c r="R926">
        <v>92.93</v>
      </c>
      <c r="S926">
        <v>81.462077066999996</v>
      </c>
      <c r="T926">
        <v>88.185355501000004</v>
      </c>
      <c r="U926"/>
      <c r="V926">
        <v>123.286443861</v>
      </c>
      <c r="W926">
        <v>35.151964778999996</v>
      </c>
      <c r="X926">
        <v>34.137267037000001</v>
      </c>
      <c r="Y926"/>
      <c r="Z926">
        <v>23.889943978000002</v>
      </c>
      <c r="AA926"/>
      <c r="AB926">
        <v>59.254931392000003</v>
      </c>
      <c r="AC926">
        <v>120.189984168</v>
      </c>
      <c r="AD926">
        <v>101.91725336</v>
      </c>
      <c r="AE926">
        <v>33.087000000000003</v>
      </c>
      <c r="AF926">
        <v>75.063131955000003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73.286468911</v>
      </c>
      <c r="AM926">
        <v>35.072563827000003</v>
      </c>
      <c r="AN926">
        <v>112.53225911600001</v>
      </c>
      <c r="AO926">
        <v>56.462678537999999</v>
      </c>
      <c r="AP926">
        <v>36.710732554000003</v>
      </c>
      <c r="AQ926">
        <v>68.762752813000006</v>
      </c>
      <c r="AR926">
        <v>84.201088866000006</v>
      </c>
      <c r="AS926">
        <v>38.896758603000002</v>
      </c>
      <c r="AT926">
        <v>72.134903100000002</v>
      </c>
      <c r="AU926"/>
    </row>
    <row r="927" spans="1:47" x14ac:dyDescent="0.35">
      <c r="A927" s="84">
        <v>35096</v>
      </c>
      <c r="B927">
        <v>53.715496010000003</v>
      </c>
      <c r="C927">
        <v>63.037444792999999</v>
      </c>
      <c r="D927">
        <v>74.540184252000003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68.705725477000001</v>
      </c>
      <c r="L927">
        <v>94.706397687000006</v>
      </c>
      <c r="M927">
        <v>81.593200566999997</v>
      </c>
      <c r="N927">
        <v>101.146084288</v>
      </c>
      <c r="O927"/>
      <c r="P927"/>
      <c r="Q927">
        <v>78.013002166999996</v>
      </c>
      <c r="R927">
        <v>93.19</v>
      </c>
      <c r="S927">
        <v>81.808979883000006</v>
      </c>
      <c r="T927">
        <v>88.291475062000004</v>
      </c>
      <c r="U927"/>
      <c r="V927">
        <v>122.665972774</v>
      </c>
      <c r="W927">
        <v>35.532777731000003</v>
      </c>
      <c r="X927">
        <v>33.472686988</v>
      </c>
      <c r="Y927"/>
      <c r="Z927">
        <v>22.939100436</v>
      </c>
      <c r="AA927"/>
      <c r="AB927">
        <v>59.675179131999997</v>
      </c>
      <c r="AC927">
        <v>118.89009249199999</v>
      </c>
      <c r="AD927">
        <v>101.815843157</v>
      </c>
      <c r="AE927">
        <v>33.826000000000001</v>
      </c>
      <c r="AF927">
        <v>73.350349984999994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73.465584837999998</v>
      </c>
      <c r="AM927">
        <v>34.606778677999998</v>
      </c>
      <c r="AN927">
        <v>112.442334464</v>
      </c>
      <c r="AO927">
        <v>55.584212186999999</v>
      </c>
      <c r="AP927">
        <v>36.520217789999997</v>
      </c>
      <c r="AQ927">
        <v>67.434381451999997</v>
      </c>
      <c r="AR927">
        <v>84.909511488999996</v>
      </c>
      <c r="AS927">
        <v>36.196983584999998</v>
      </c>
      <c r="AT927">
        <v>73.166151069999998</v>
      </c>
      <c r="AU927"/>
    </row>
    <row r="928" spans="1:47" x14ac:dyDescent="0.35">
      <c r="A928" s="84">
        <v>35125</v>
      </c>
      <c r="B928">
        <v>53.208746040000001</v>
      </c>
      <c r="C928">
        <v>63.046283133999999</v>
      </c>
      <c r="D928">
        <v>74.417325460000001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68.805733810999996</v>
      </c>
      <c r="L928">
        <v>96.121550756000005</v>
      </c>
      <c r="M928">
        <v>81.693192233999994</v>
      </c>
      <c r="N928">
        <v>101.410084508</v>
      </c>
      <c r="O928"/>
      <c r="P928"/>
      <c r="Q928">
        <v>76.812802133999995</v>
      </c>
      <c r="R928">
        <v>93.85</v>
      </c>
      <c r="S928">
        <v>81.686639396000004</v>
      </c>
      <c r="T928">
        <v>88.079235939</v>
      </c>
      <c r="U928"/>
      <c r="V928">
        <v>123.13543857400001</v>
      </c>
      <c r="W928">
        <v>36.089350506999999</v>
      </c>
      <c r="X928">
        <v>34.924246680000003</v>
      </c>
      <c r="Y928"/>
      <c r="Z928">
        <v>23.236239043000001</v>
      </c>
      <c r="AA928"/>
      <c r="AB928">
        <v>60.025385583000002</v>
      </c>
      <c r="AC928">
        <v>117.69019248399999</v>
      </c>
      <c r="AD928">
        <v>101.71443295500001</v>
      </c>
      <c r="AE928">
        <v>33.826000000000001</v>
      </c>
      <c r="AF928">
        <v>78.832578002000005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73.424715319000001</v>
      </c>
      <c r="AM928">
        <v>35.930636196000002</v>
      </c>
      <c r="AN928">
        <v>113.179739138</v>
      </c>
      <c r="AO928">
        <v>56.280133954</v>
      </c>
      <c r="AP928">
        <v>36.320237569</v>
      </c>
      <c r="AQ928">
        <v>68.606473829999999</v>
      </c>
      <c r="AR928">
        <v>83.391463012000003</v>
      </c>
      <c r="AS928">
        <v>36.296975252000003</v>
      </c>
      <c r="AT928">
        <v>73.054895279999997</v>
      </c>
      <c r="AU928"/>
    </row>
    <row r="929" spans="1:47" x14ac:dyDescent="0.35">
      <c r="A929" s="84">
        <v>35156</v>
      </c>
      <c r="B929">
        <v>53.124287709999997</v>
      </c>
      <c r="C929">
        <v>64.601729331000001</v>
      </c>
      <c r="D929">
        <v>76.356739247999997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68.805733810999996</v>
      </c>
      <c r="L929">
        <v>98.298709324000001</v>
      </c>
      <c r="M929">
        <v>80.993250562</v>
      </c>
      <c r="N929">
        <v>100.697083914</v>
      </c>
      <c r="O929"/>
      <c r="P929"/>
      <c r="Q929">
        <v>75.712618770000006</v>
      </c>
      <c r="R929">
        <v>92.9</v>
      </c>
      <c r="S929">
        <v>81.970249464000005</v>
      </c>
      <c r="T929">
        <v>87.760877254999997</v>
      </c>
      <c r="U929"/>
      <c r="V929">
        <v>122.487386</v>
      </c>
      <c r="W929">
        <v>35.239844691000002</v>
      </c>
      <c r="X929">
        <v>34.584132852000003</v>
      </c>
      <c r="Y929"/>
      <c r="Z929">
        <v>23.355094485999999</v>
      </c>
      <c r="AA929"/>
      <c r="AB929">
        <v>60.025385583000002</v>
      </c>
      <c r="AC929">
        <v>116.39030080800001</v>
      </c>
      <c r="AD929">
        <v>102.018663562</v>
      </c>
      <c r="AE929">
        <v>34.843000000000004</v>
      </c>
      <c r="AF929">
        <v>73.906720273000005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73.760139304000006</v>
      </c>
      <c r="AM929">
        <v>35.901238997999997</v>
      </c>
      <c r="AN929">
        <v>113.238941883</v>
      </c>
      <c r="AO929">
        <v>56.609720828999997</v>
      </c>
      <c r="AP929">
        <v>36.038331667000001</v>
      </c>
      <c r="AQ929">
        <v>75.013912160000004</v>
      </c>
      <c r="AR929">
        <v>83.391463012000003</v>
      </c>
      <c r="AS929">
        <v>37.896841930000001</v>
      </c>
      <c r="AT929">
        <v>73.789064507999996</v>
      </c>
      <c r="AU929"/>
    </row>
    <row r="930" spans="1:47" x14ac:dyDescent="0.35">
      <c r="A930" s="84">
        <v>35186</v>
      </c>
      <c r="B930">
        <v>53.799954329999998</v>
      </c>
      <c r="C930">
        <v>64.538489747</v>
      </c>
      <c r="D930">
        <v>76.374290504000001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69.405783815000007</v>
      </c>
      <c r="L930">
        <v>95.141829400999995</v>
      </c>
      <c r="M930">
        <v>81.893175568999993</v>
      </c>
      <c r="N930">
        <v>101.97008497500001</v>
      </c>
      <c r="O930"/>
      <c r="P930"/>
      <c r="Q930">
        <v>78.113018835999995</v>
      </c>
      <c r="R930">
        <v>94.75</v>
      </c>
      <c r="S930">
        <v>82.501967153999999</v>
      </c>
      <c r="T930">
        <v>87.442518570999994</v>
      </c>
      <c r="U930"/>
      <c r="V930">
        <v>124.158938259</v>
      </c>
      <c r="W930">
        <v>36.323696939000001</v>
      </c>
      <c r="X930">
        <v>34.956088766000001</v>
      </c>
      <c r="Y930"/>
      <c r="Z930">
        <v>24.543648911999998</v>
      </c>
      <c r="AA930"/>
      <c r="AB930">
        <v>59.535096551999999</v>
      </c>
      <c r="AC930">
        <v>116.29030914099999</v>
      </c>
      <c r="AD930">
        <v>102.627124776</v>
      </c>
      <c r="AE930">
        <v>34.935000000000002</v>
      </c>
      <c r="AF930">
        <v>73.398861245999996</v>
      </c>
      <c r="AG930"/>
      <c r="AH930">
        <v>76.272087847999998</v>
      </c>
      <c r="AI930">
        <v>85.19620639</v>
      </c>
      <c r="AJ930">
        <v>111.627050938</v>
      </c>
      <c r="AK930"/>
      <c r="AL930">
        <v>74.196796703000004</v>
      </c>
      <c r="AM930">
        <v>36.098325565000003</v>
      </c>
      <c r="AN930">
        <v>114.873806767</v>
      </c>
      <c r="AO930">
        <v>56.674443412000002</v>
      </c>
      <c r="AP930">
        <v>36.874563217000002</v>
      </c>
      <c r="AQ930">
        <v>69.466008239999994</v>
      </c>
      <c r="AR930">
        <v>84.909511488999996</v>
      </c>
      <c r="AS930">
        <v>37.596866927999997</v>
      </c>
      <c r="AT930">
        <v>74.340881330000002</v>
      </c>
      <c r="AU930"/>
    </row>
    <row r="931" spans="1:47" x14ac:dyDescent="0.35">
      <c r="A931" s="84">
        <v>35217</v>
      </c>
      <c r="B931">
        <v>54.306704289999999</v>
      </c>
      <c r="C931">
        <v>63.311529948999997</v>
      </c>
      <c r="D931">
        <v>76.163675432000005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69.805817150999999</v>
      </c>
      <c r="L931">
        <v>96.230408685</v>
      </c>
      <c r="M931">
        <v>81.893175568999993</v>
      </c>
      <c r="N931">
        <v>103.280086067</v>
      </c>
      <c r="O931"/>
      <c r="P931"/>
      <c r="Q931">
        <v>78.813135523</v>
      </c>
      <c r="R931">
        <v>94.02</v>
      </c>
      <c r="S931">
        <v>82.839810661000001</v>
      </c>
      <c r="T931">
        <v>87.442518570999994</v>
      </c>
      <c r="U931"/>
      <c r="V931">
        <v>125.025487802</v>
      </c>
      <c r="W931">
        <v>35.649950947000001</v>
      </c>
      <c r="X931">
        <v>34.513567424999998</v>
      </c>
      <c r="Y931"/>
      <c r="Z931">
        <v>24.543648911999998</v>
      </c>
      <c r="AA931"/>
      <c r="AB931">
        <v>60.655757192999999</v>
      </c>
      <c r="AC931">
        <v>116.49029247599999</v>
      </c>
      <c r="AD931">
        <v>102.829945181</v>
      </c>
      <c r="AE931">
        <v>33.918999999999997</v>
      </c>
      <c r="AF931">
        <v>74.910367588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74.467976469999996</v>
      </c>
      <c r="AM931">
        <v>35.745353717</v>
      </c>
      <c r="AN931">
        <v>117.985692113</v>
      </c>
      <c r="AO931">
        <v>56.528089702999999</v>
      </c>
      <c r="AP931">
        <v>36.990045418000001</v>
      </c>
      <c r="AQ931">
        <v>68.606473829999999</v>
      </c>
      <c r="AR931">
        <v>85.111917953000003</v>
      </c>
      <c r="AS931">
        <v>38.596783600999998</v>
      </c>
      <c r="AT931">
        <v>74.896069539999999</v>
      </c>
      <c r="AU931"/>
    </row>
    <row r="932" spans="1:47" x14ac:dyDescent="0.35">
      <c r="A932" s="84">
        <v>35247</v>
      </c>
      <c r="B932">
        <v>54.391162620000003</v>
      </c>
      <c r="C932">
        <v>64.732224450000004</v>
      </c>
      <c r="D932">
        <v>80.411079384999994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69.005750479</v>
      </c>
      <c r="L932">
        <v>95.794976970999997</v>
      </c>
      <c r="M932">
        <v>81.193233896999999</v>
      </c>
      <c r="N932">
        <v>102.089085074</v>
      </c>
      <c r="O932"/>
      <c r="P932"/>
      <c r="Q932">
        <v>75.912652109000007</v>
      </c>
      <c r="R932">
        <v>92.34</v>
      </c>
      <c r="S932">
        <v>82.790158461000004</v>
      </c>
      <c r="T932">
        <v>87.654757693999997</v>
      </c>
      <c r="U932"/>
      <c r="V932">
        <v>124.927920443</v>
      </c>
      <c r="W932">
        <v>36.060057203</v>
      </c>
      <c r="X932">
        <v>34.114211470999997</v>
      </c>
      <c r="Y932"/>
      <c r="Z932">
        <v>24.484221191</v>
      </c>
      <c r="AA932"/>
      <c r="AB932">
        <v>59.114848811999998</v>
      </c>
      <c r="AC932">
        <v>116.39030080800001</v>
      </c>
      <c r="AD932">
        <v>103.438406395</v>
      </c>
      <c r="AE932">
        <v>34.658000000000001</v>
      </c>
      <c r="AF932">
        <v>74.288249371000006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74.516143718999999</v>
      </c>
      <c r="AM932">
        <v>36.696888903999998</v>
      </c>
      <c r="AN932">
        <v>114.65208724</v>
      </c>
      <c r="AO932">
        <v>56.289448057999998</v>
      </c>
      <c r="AP932">
        <v>37.433888750000001</v>
      </c>
      <c r="AQ932">
        <v>71.575774519000007</v>
      </c>
      <c r="AR932">
        <v>85.921543807000006</v>
      </c>
      <c r="AS932">
        <v>38.196816931999997</v>
      </c>
      <c r="AT932">
        <v>74.896664490999996</v>
      </c>
      <c r="AU932"/>
    </row>
    <row r="933" spans="1:47" x14ac:dyDescent="0.35">
      <c r="A933" s="84">
        <v>35278</v>
      </c>
      <c r="B933">
        <v>54.560079270000003</v>
      </c>
      <c r="C933">
        <v>63.500106011</v>
      </c>
      <c r="D933">
        <v>78.734934437000007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69.905825484999994</v>
      </c>
      <c r="L933">
        <v>98.298709324000001</v>
      </c>
      <c r="M933">
        <v>82.193150571000004</v>
      </c>
      <c r="N933">
        <v>102.776085647</v>
      </c>
      <c r="O933"/>
      <c r="P933"/>
      <c r="Q933">
        <v>79.113185530999999</v>
      </c>
      <c r="R933">
        <v>94.35</v>
      </c>
      <c r="S933">
        <v>83.279693571999999</v>
      </c>
      <c r="T933">
        <v>87.973116378</v>
      </c>
      <c r="U933"/>
      <c r="V933">
        <v>122.44718464100001</v>
      </c>
      <c r="W933">
        <v>35.942883987000002</v>
      </c>
      <c r="X933">
        <v>34.920562799999999</v>
      </c>
      <c r="Y933"/>
      <c r="Z933">
        <v>23.533377649999998</v>
      </c>
      <c r="AA933"/>
      <c r="AB933">
        <v>60.375592032999997</v>
      </c>
      <c r="AC933">
        <v>116.990250812</v>
      </c>
      <c r="AD933">
        <v>103.539816597</v>
      </c>
      <c r="AE933">
        <v>34.472999999999999</v>
      </c>
      <c r="AF933">
        <v>72.867074117000001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74.833799299999995</v>
      </c>
      <c r="AM933">
        <v>36.844299161999999</v>
      </c>
      <c r="AN933">
        <v>116.062908087</v>
      </c>
      <c r="AO933">
        <v>56.215106096</v>
      </c>
      <c r="AP933">
        <v>37.342012038</v>
      </c>
      <c r="AQ933">
        <v>68.137636878999999</v>
      </c>
      <c r="AR933">
        <v>86.427559966000004</v>
      </c>
      <c r="AS933">
        <v>38.096825265</v>
      </c>
      <c r="AT933">
        <v>75.274061584999998</v>
      </c>
      <c r="AU933"/>
    </row>
    <row r="934" spans="1:47" x14ac:dyDescent="0.35">
      <c r="A934" s="84">
        <v>35309</v>
      </c>
      <c r="B934">
        <v>55.404662539999997</v>
      </c>
      <c r="C934">
        <v>65.552645916000003</v>
      </c>
      <c r="D934">
        <v>79.682702261000003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70.505875489999994</v>
      </c>
      <c r="L934">
        <v>97.427845896999997</v>
      </c>
      <c r="M934">
        <v>82.193150571000004</v>
      </c>
      <c r="N934">
        <v>103.173085978</v>
      </c>
      <c r="O934"/>
      <c r="P934"/>
      <c r="Q934">
        <v>81.013502250000002</v>
      </c>
      <c r="R934">
        <v>94.49</v>
      </c>
      <c r="S934">
        <v>83.731255184999995</v>
      </c>
      <c r="T934">
        <v>88.397594623000003</v>
      </c>
      <c r="U934"/>
      <c r="V934">
        <v>123.915056412</v>
      </c>
      <c r="W934">
        <v>36.118643810999998</v>
      </c>
      <c r="X934">
        <v>34.590071575000003</v>
      </c>
      <c r="Y934"/>
      <c r="Z934">
        <v>23.057955879000001</v>
      </c>
      <c r="AA934"/>
      <c r="AB934">
        <v>61.286128804000001</v>
      </c>
      <c r="AC934">
        <v>115.39038413500001</v>
      </c>
      <c r="AD934">
        <v>104.655328823</v>
      </c>
      <c r="AE934">
        <v>34.935000000000002</v>
      </c>
      <c r="AF934">
        <v>75.141394492000003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75.237894691999998</v>
      </c>
      <c r="AM934">
        <v>36.805034098</v>
      </c>
      <c r="AN934">
        <v>115.544725251</v>
      </c>
      <c r="AO934">
        <v>56.50074111</v>
      </c>
      <c r="AP934">
        <v>38.522027293000001</v>
      </c>
      <c r="AQ934">
        <v>71.653914010999998</v>
      </c>
      <c r="AR934">
        <v>85.111917953000003</v>
      </c>
      <c r="AS934">
        <v>37.696858595000002</v>
      </c>
      <c r="AT934">
        <v>75.760235507999994</v>
      </c>
      <c r="AU934"/>
    </row>
    <row r="935" spans="1:47" x14ac:dyDescent="0.35">
      <c r="A935" s="84">
        <v>35339</v>
      </c>
      <c r="B935">
        <v>54.6445376</v>
      </c>
      <c r="C935">
        <v>65.805648634999997</v>
      </c>
      <c r="D935">
        <v>80.226791196999997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69.505792149000001</v>
      </c>
      <c r="L935">
        <v>94.924113543999994</v>
      </c>
      <c r="M935">
        <v>81.793183901000006</v>
      </c>
      <c r="N935">
        <v>103.271086059</v>
      </c>
      <c r="O935"/>
      <c r="P935"/>
      <c r="Q935">
        <v>81.113518920000004</v>
      </c>
      <c r="R935">
        <v>93.53</v>
      </c>
      <c r="S935">
        <v>83.673739519999998</v>
      </c>
      <c r="T935">
        <v>88.715953307000007</v>
      </c>
      <c r="U935"/>
      <c r="V935">
        <v>122.784800371</v>
      </c>
      <c r="W935">
        <v>36.470163458999998</v>
      </c>
      <c r="X935">
        <v>35.122800898999998</v>
      </c>
      <c r="Y935"/>
      <c r="Z935">
        <v>24.246510306000001</v>
      </c>
      <c r="AA935"/>
      <c r="AB935">
        <v>60.165468163</v>
      </c>
      <c r="AC935">
        <v>115.890342471</v>
      </c>
      <c r="AD935">
        <v>105.26379003700001</v>
      </c>
      <c r="AE935">
        <v>34.472999999999999</v>
      </c>
      <c r="AF935">
        <v>75.085550030999997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75.353556206999997</v>
      </c>
      <c r="AM935">
        <v>37.673570196999997</v>
      </c>
      <c r="AN935">
        <v>113.389589239</v>
      </c>
      <c r="AO935">
        <v>56.269764154999997</v>
      </c>
      <c r="AP935">
        <v>38.253871125000003</v>
      </c>
      <c r="AQ935">
        <v>72.122750961999998</v>
      </c>
      <c r="AR935">
        <v>84.707105025000004</v>
      </c>
      <c r="AS935">
        <v>40.696608615999999</v>
      </c>
      <c r="AT935">
        <v>75.750220503999998</v>
      </c>
      <c r="AU935"/>
    </row>
    <row r="936" spans="1:47" x14ac:dyDescent="0.35">
      <c r="A936" s="84">
        <v>35370</v>
      </c>
      <c r="B936">
        <v>55.235745889999997</v>
      </c>
      <c r="C936">
        <v>65.899722568000001</v>
      </c>
      <c r="D936">
        <v>80.727001994000005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70.505875489999994</v>
      </c>
      <c r="L936">
        <v>93.182386690000001</v>
      </c>
      <c r="M936">
        <v>82.493125573</v>
      </c>
      <c r="N936">
        <v>104.71808726499999</v>
      </c>
      <c r="O936"/>
      <c r="P936"/>
      <c r="Q936">
        <v>81.013502250000002</v>
      </c>
      <c r="R936">
        <v>94.67</v>
      </c>
      <c r="S936">
        <v>84.320783767999998</v>
      </c>
      <c r="T936">
        <v>88.928192429999996</v>
      </c>
      <c r="U936"/>
      <c r="V936">
        <v>125.033899076</v>
      </c>
      <c r="W936">
        <v>37.173202754000002</v>
      </c>
      <c r="X936">
        <v>33.959303130999999</v>
      </c>
      <c r="Y936"/>
      <c r="Z936">
        <v>25.910486503000001</v>
      </c>
      <c r="AA936"/>
      <c r="AB936">
        <v>59.745220422999999</v>
      </c>
      <c r="AC936">
        <v>115.39038413500001</v>
      </c>
      <c r="AD936">
        <v>105.770841049</v>
      </c>
      <c r="AE936">
        <v>34.935000000000002</v>
      </c>
      <c r="AF936">
        <v>75.715053772999994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75.917365937</v>
      </c>
      <c r="AM936">
        <v>37.344419911999999</v>
      </c>
      <c r="AN936">
        <v>115.188251419</v>
      </c>
      <c r="AO936">
        <v>55.798469740999998</v>
      </c>
      <c r="AP936">
        <v>37.705541369000002</v>
      </c>
      <c r="AQ936">
        <v>72.122750961999998</v>
      </c>
      <c r="AR936">
        <v>85.820340575000003</v>
      </c>
      <c r="AS936">
        <v>40.896591950999998</v>
      </c>
      <c r="AT936">
        <v>76.418647673999999</v>
      </c>
      <c r="AU936"/>
    </row>
    <row r="937" spans="1:47" x14ac:dyDescent="0.35">
      <c r="A937" s="84">
        <v>35400</v>
      </c>
      <c r="B937">
        <v>56.164787490000002</v>
      </c>
      <c r="C937">
        <v>66.307110492000007</v>
      </c>
      <c r="D937">
        <v>80.007400497000006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70.505875489999994</v>
      </c>
      <c r="L937">
        <v>95.250687329000002</v>
      </c>
      <c r="M937">
        <v>82.393133906000003</v>
      </c>
      <c r="N937">
        <v>103.17408597799999</v>
      </c>
      <c r="O937"/>
      <c r="P937"/>
      <c r="Q937">
        <v>78.413068844999998</v>
      </c>
      <c r="R937">
        <v>94.83</v>
      </c>
      <c r="S937">
        <v>84.661754919000003</v>
      </c>
      <c r="T937">
        <v>89.140431552999999</v>
      </c>
      <c r="U937"/>
      <c r="V937">
        <v>124.13088043400001</v>
      </c>
      <c r="W937">
        <v>37.319669273999999</v>
      </c>
      <c r="X937">
        <v>34.996567974999998</v>
      </c>
      <c r="Y937"/>
      <c r="Z937">
        <v>25.137926126</v>
      </c>
      <c r="AA937"/>
      <c r="AB937">
        <v>60.165468163</v>
      </c>
      <c r="AC937">
        <v>115.09040913299999</v>
      </c>
      <c r="AD937">
        <v>106.784943072</v>
      </c>
      <c r="AE937">
        <v>35.86</v>
      </c>
      <c r="AF937">
        <v>74.791568671999997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76.235173836000001</v>
      </c>
      <c r="AM937">
        <v>37.694462661999999</v>
      </c>
      <c r="AN937">
        <v>109.82854363</v>
      </c>
      <c r="AO937">
        <v>54.900188239999999</v>
      </c>
      <c r="AP937">
        <v>37.599973308999999</v>
      </c>
      <c r="AQ937">
        <v>71.888332487</v>
      </c>
      <c r="AR937">
        <v>88.148014907000004</v>
      </c>
      <c r="AS937">
        <v>40.296641946999998</v>
      </c>
      <c r="AT937">
        <v>76.901648526000002</v>
      </c>
      <c r="AU937"/>
    </row>
    <row r="938" spans="1:47" x14ac:dyDescent="0.35">
      <c r="A938" s="84">
        <v>35431</v>
      </c>
      <c r="B938">
        <v>57.685037370000003</v>
      </c>
      <c r="C938">
        <v>65.072093826</v>
      </c>
      <c r="D938">
        <v>80.068829893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69.605800482999996</v>
      </c>
      <c r="L938">
        <v>98.080993466999999</v>
      </c>
      <c r="M938">
        <v>82.593117239999998</v>
      </c>
      <c r="N938">
        <v>105.953088294</v>
      </c>
      <c r="O938"/>
      <c r="P938"/>
      <c r="Q938">
        <v>80.613435573000004</v>
      </c>
      <c r="R938">
        <v>93.98</v>
      </c>
      <c r="S938">
        <v>84.954993665999993</v>
      </c>
      <c r="T938">
        <v>89.034311991999999</v>
      </c>
      <c r="U938"/>
      <c r="V938">
        <v>126.189214143</v>
      </c>
      <c r="W938">
        <v>37.934828658000001</v>
      </c>
      <c r="X938">
        <v>34.689358104999997</v>
      </c>
      <c r="Y938"/>
      <c r="Z938">
        <v>27.217896372999999</v>
      </c>
      <c r="AA938"/>
      <c r="AB938">
        <v>61.005963643999998</v>
      </c>
      <c r="AC938">
        <v>115.990334139</v>
      </c>
      <c r="AD938">
        <v>108.40750631</v>
      </c>
      <c r="AE938">
        <v>33.918999999999997</v>
      </c>
      <c r="AF938">
        <v>72.967932216999998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76.363929704</v>
      </c>
      <c r="AM938">
        <v>38.481657374999998</v>
      </c>
      <c r="AN938">
        <v>113.70311970100001</v>
      </c>
      <c r="AO938">
        <v>55.918929646000002</v>
      </c>
      <c r="AP938">
        <v>36.244989566999998</v>
      </c>
      <c r="AQ938">
        <v>66.106010091000002</v>
      </c>
      <c r="AR938">
        <v>88.451624601999995</v>
      </c>
      <c r="AS938">
        <v>38.896758603000002</v>
      </c>
      <c r="AT938">
        <v>77.040668685</v>
      </c>
      <c r="AU938"/>
    </row>
    <row r="939" spans="1:47" x14ac:dyDescent="0.35">
      <c r="A939" s="84">
        <v>35462</v>
      </c>
      <c r="B939">
        <v>56.924912429999999</v>
      </c>
      <c r="C939">
        <v>66.507448135999994</v>
      </c>
      <c r="D939">
        <v>80.437406268999993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70.605883824000003</v>
      </c>
      <c r="L939">
        <v>98.189851395000005</v>
      </c>
      <c r="M939">
        <v>83.093075576999993</v>
      </c>
      <c r="N939">
        <v>105.09508757899999</v>
      </c>
      <c r="O939"/>
      <c r="P939"/>
      <c r="Q939">
        <v>80.313385564000001</v>
      </c>
      <c r="R939">
        <v>94.8</v>
      </c>
      <c r="S939">
        <v>85.755045859000006</v>
      </c>
      <c r="T939">
        <v>89.564909798000002</v>
      </c>
      <c r="U939"/>
      <c r="V939">
        <v>126.76000678299999</v>
      </c>
      <c r="W939">
        <v>38.637867952999997</v>
      </c>
      <c r="X939">
        <v>35.479948798000002</v>
      </c>
      <c r="Y939"/>
      <c r="Z939">
        <v>25.79163106</v>
      </c>
      <c r="AA939"/>
      <c r="AB939">
        <v>60.375592032999997</v>
      </c>
      <c r="AC939">
        <v>117.990167486</v>
      </c>
      <c r="AD939">
        <v>108.40750631</v>
      </c>
      <c r="AE939">
        <v>35.396999999999998</v>
      </c>
      <c r="AF939">
        <v>80.457842502999995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77.068687208</v>
      </c>
      <c r="AM939">
        <v>39.312288342000002</v>
      </c>
      <c r="AN939">
        <v>116.648450641</v>
      </c>
      <c r="AO939">
        <v>58.441180711999998</v>
      </c>
      <c r="AP939">
        <v>38.072272556000001</v>
      </c>
      <c r="AQ939">
        <v>70.091124175000004</v>
      </c>
      <c r="AR939">
        <v>87.540795516000003</v>
      </c>
      <c r="AS939">
        <v>39.696691942000001</v>
      </c>
      <c r="AT939">
        <v>77.950447542999996</v>
      </c>
      <c r="AU939"/>
    </row>
    <row r="940" spans="1:47" x14ac:dyDescent="0.35">
      <c r="A940" s="84">
        <v>35490</v>
      </c>
      <c r="B940">
        <v>56.924912429999999</v>
      </c>
      <c r="C940">
        <v>66.463687965000005</v>
      </c>
      <c r="D940">
        <v>81.437827862000006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71.405950496000003</v>
      </c>
      <c r="L940">
        <v>97.536703825000004</v>
      </c>
      <c r="M940">
        <v>83.993000582999997</v>
      </c>
      <c r="N940">
        <v>109.31209109300001</v>
      </c>
      <c r="O940"/>
      <c r="P940"/>
      <c r="Q940">
        <v>80.913485581000003</v>
      </c>
      <c r="R940">
        <v>95.13</v>
      </c>
      <c r="S940">
        <v>86.133771097999997</v>
      </c>
      <c r="T940">
        <v>88.822072868999996</v>
      </c>
      <c r="U940"/>
      <c r="V940">
        <v>127.048714969</v>
      </c>
      <c r="W940">
        <v>37.671188921999999</v>
      </c>
      <c r="X940">
        <v>36.056657569999999</v>
      </c>
      <c r="Y940"/>
      <c r="Z940">
        <v>27.277324094000001</v>
      </c>
      <c r="AA940"/>
      <c r="AB940">
        <v>61.426211383999998</v>
      </c>
      <c r="AC940">
        <v>118.59011749</v>
      </c>
      <c r="AD940">
        <v>108.81314711900001</v>
      </c>
      <c r="AE940">
        <v>35.951999999999998</v>
      </c>
      <c r="AF940">
        <v>75.784821737000001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77.515582222000006</v>
      </c>
      <c r="AM940">
        <v>38.047916530999998</v>
      </c>
      <c r="AN940">
        <v>116.41729726200001</v>
      </c>
      <c r="AO940">
        <v>56.352621096999997</v>
      </c>
      <c r="AP940">
        <v>37.163880745999997</v>
      </c>
      <c r="AQ940">
        <v>69.778566206999997</v>
      </c>
      <c r="AR940">
        <v>87.641998748000006</v>
      </c>
      <c r="AS940">
        <v>41.396550286999997</v>
      </c>
      <c r="AT940">
        <v>78.436423149000007</v>
      </c>
      <c r="AU940"/>
    </row>
    <row r="941" spans="1:47" x14ac:dyDescent="0.35">
      <c r="A941" s="84">
        <v>35521</v>
      </c>
      <c r="B941">
        <v>57.7694957</v>
      </c>
      <c r="C941">
        <v>66.902564428999995</v>
      </c>
      <c r="D941">
        <v>79.858214821000004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71.105925494000005</v>
      </c>
      <c r="L941">
        <v>98.625283108999994</v>
      </c>
      <c r="M941">
        <v>84.992917257000002</v>
      </c>
      <c r="N941">
        <v>108.699090583</v>
      </c>
      <c r="O941"/>
      <c r="P941"/>
      <c r="Q941">
        <v>83.413902316999994</v>
      </c>
      <c r="R941">
        <v>98.46</v>
      </c>
      <c r="S941">
        <v>86.022759886000003</v>
      </c>
      <c r="T941">
        <v>88.928192429999996</v>
      </c>
      <c r="U941"/>
      <c r="V941">
        <v>126.06932333</v>
      </c>
      <c r="W941">
        <v>38.930800992999998</v>
      </c>
      <c r="X941">
        <v>36.085259547</v>
      </c>
      <c r="Y941"/>
      <c r="Z941">
        <v>27.396179536999998</v>
      </c>
      <c r="AA941"/>
      <c r="AB941">
        <v>61.636335254000002</v>
      </c>
      <c r="AC941">
        <v>120.689942505</v>
      </c>
      <c r="AD941">
        <v>106.07507165600001</v>
      </c>
      <c r="AE941">
        <v>36.598999999999997</v>
      </c>
      <c r="AF941">
        <v>77.836530397999994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77.815319775000006</v>
      </c>
      <c r="AM941">
        <v>41.304470172999999</v>
      </c>
      <c r="AN941">
        <v>117.034727582</v>
      </c>
      <c r="AO941">
        <v>56.221265981999998</v>
      </c>
      <c r="AP941">
        <v>37.233996486999999</v>
      </c>
      <c r="AQ941">
        <v>76.967399455999995</v>
      </c>
      <c r="AR941">
        <v>89.362453689000006</v>
      </c>
      <c r="AS941">
        <v>41.796516957000001</v>
      </c>
      <c r="AT941">
        <v>78.502066049000007</v>
      </c>
      <c r="AU941"/>
    </row>
    <row r="942" spans="1:47" x14ac:dyDescent="0.35">
      <c r="A942" s="84">
        <v>35551</v>
      </c>
      <c r="B942">
        <v>55.995870830000001</v>
      </c>
      <c r="C942">
        <v>66.804546067999993</v>
      </c>
      <c r="D942">
        <v>79.393106536999994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70.205850487999996</v>
      </c>
      <c r="L942">
        <v>99.605004464000004</v>
      </c>
      <c r="M942">
        <v>84.192983917999996</v>
      </c>
      <c r="N942">
        <v>108.033090028</v>
      </c>
      <c r="O942"/>
      <c r="P942"/>
      <c r="Q942">
        <v>81.613602267000005</v>
      </c>
      <c r="R942">
        <v>96.64</v>
      </c>
      <c r="S942">
        <v>86.506213239000004</v>
      </c>
      <c r="T942">
        <v>88.928192429999996</v>
      </c>
      <c r="U942"/>
      <c r="V942">
        <v>127.359751229</v>
      </c>
      <c r="W942">
        <v>38.110588481999997</v>
      </c>
      <c r="X942">
        <v>36.334921307999998</v>
      </c>
      <c r="Y942"/>
      <c r="Z942">
        <v>27.039613208999999</v>
      </c>
      <c r="AA942"/>
      <c r="AB942">
        <v>62.126624284999998</v>
      </c>
      <c r="AC942">
        <v>120.38996750299999</v>
      </c>
      <c r="AD942">
        <v>109.218787929</v>
      </c>
      <c r="AE942">
        <v>36.322000000000003</v>
      </c>
      <c r="AF942">
        <v>77.036816926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77.974982679999997</v>
      </c>
      <c r="AM942">
        <v>39.438778501000002</v>
      </c>
      <c r="AN942">
        <v>115.085160898</v>
      </c>
      <c r="AO942">
        <v>57.308600081999998</v>
      </c>
      <c r="AP942">
        <v>36.998515345999998</v>
      </c>
      <c r="AQ942">
        <v>70.403682141999994</v>
      </c>
      <c r="AR942">
        <v>88.957640760999993</v>
      </c>
      <c r="AS942">
        <v>41.696525289999997</v>
      </c>
      <c r="AT942">
        <v>78.938462426000001</v>
      </c>
      <c r="AU942"/>
    </row>
    <row r="943" spans="1:47" x14ac:dyDescent="0.35">
      <c r="A943" s="84">
        <v>35582</v>
      </c>
      <c r="B943">
        <v>57.347204060000003</v>
      </c>
      <c r="C943">
        <v>67.154852613000003</v>
      </c>
      <c r="D943">
        <v>82.297839405999994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73.006083840000002</v>
      </c>
      <c r="L943">
        <v>100.47586789099999</v>
      </c>
      <c r="M943">
        <v>85.592867260999995</v>
      </c>
      <c r="N943">
        <v>109.08609090500001</v>
      </c>
      <c r="O943"/>
      <c r="P943"/>
      <c r="Q943">
        <v>85.314219037000001</v>
      </c>
      <c r="R943">
        <v>97.35</v>
      </c>
      <c r="S943">
        <v>87.051183064</v>
      </c>
      <c r="T943">
        <v>89.140431552999999</v>
      </c>
      <c r="U943"/>
      <c r="V943">
        <v>126.27115471400001</v>
      </c>
      <c r="W943">
        <v>40.219706367999997</v>
      </c>
      <c r="X943">
        <v>36.654279832</v>
      </c>
      <c r="Y943"/>
      <c r="Z943">
        <v>28.287595357000001</v>
      </c>
      <c r="AA943"/>
      <c r="AB943">
        <v>61.846459123999999</v>
      </c>
      <c r="AC943">
        <v>121.389884176</v>
      </c>
      <c r="AD943">
        <v>108.610326715</v>
      </c>
      <c r="AE943">
        <v>37.152999999999999</v>
      </c>
      <c r="AF943">
        <v>76.981271660000004</v>
      </c>
      <c r="AG943"/>
      <c r="AH943">
        <v>83.178719027</v>
      </c>
      <c r="AI943">
        <v>84.725509117000001</v>
      </c>
      <c r="AJ943">
        <v>118.405579006</v>
      </c>
      <c r="AK943"/>
      <c r="AL943">
        <v>78.676649165000001</v>
      </c>
      <c r="AM943">
        <v>42.042958314000003</v>
      </c>
      <c r="AN943">
        <v>118.764937299</v>
      </c>
      <c r="AO943">
        <v>57.760360667</v>
      </c>
      <c r="AP943">
        <v>38.844668743</v>
      </c>
      <c r="AQ943">
        <v>70.872519092999994</v>
      </c>
      <c r="AR943">
        <v>88.350421370999996</v>
      </c>
      <c r="AS943">
        <v>42.196483626000003</v>
      </c>
      <c r="AT943">
        <v>79.307133574999995</v>
      </c>
      <c r="AU943"/>
    </row>
    <row r="944" spans="1:47" x14ac:dyDescent="0.35">
      <c r="A944" s="84">
        <v>35612</v>
      </c>
      <c r="B944">
        <v>57.7694957</v>
      </c>
      <c r="C944">
        <v>69.423138231999999</v>
      </c>
      <c r="D944">
        <v>81.262315302000005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73.806150513000006</v>
      </c>
      <c r="L944">
        <v>99.169572751000004</v>
      </c>
      <c r="M944">
        <v>86.292808933000003</v>
      </c>
      <c r="N944">
        <v>110.20409183699999</v>
      </c>
      <c r="O944"/>
      <c r="P944"/>
      <c r="Q944">
        <v>85.014169027999998</v>
      </c>
      <c r="R944">
        <v>97.56</v>
      </c>
      <c r="S944">
        <v>87.791970406999994</v>
      </c>
      <c r="T944">
        <v>90.732224973000001</v>
      </c>
      <c r="U944"/>
      <c r="V944">
        <v>124.940248028</v>
      </c>
      <c r="W944">
        <v>39.487373769000001</v>
      </c>
      <c r="X944">
        <v>36.927031722000002</v>
      </c>
      <c r="Y944"/>
      <c r="Z944">
        <v>28.763017127000001</v>
      </c>
      <c r="AA944"/>
      <c r="AB944">
        <v>61.846459123999999</v>
      </c>
      <c r="AC944">
        <v>122.189817515</v>
      </c>
      <c r="AD944">
        <v>108.91455732199999</v>
      </c>
      <c r="AE944">
        <v>36.322000000000003</v>
      </c>
      <c r="AF944">
        <v>81.148133917999999</v>
      </c>
      <c r="AG944"/>
      <c r="AH944">
        <v>83.077461060000005</v>
      </c>
      <c r="AI944">
        <v>85.19620639</v>
      </c>
      <c r="AJ944">
        <v>121.904174138</v>
      </c>
      <c r="AK944"/>
      <c r="AL944">
        <v>79.102934579999996</v>
      </c>
      <c r="AM944">
        <v>40.273092018</v>
      </c>
      <c r="AN944">
        <v>116.503269956</v>
      </c>
      <c r="AO944">
        <v>58.148404929000002</v>
      </c>
      <c r="AP944">
        <v>37.823696699000003</v>
      </c>
      <c r="AQ944">
        <v>72.669727405000003</v>
      </c>
      <c r="AR944">
        <v>90.070876311000006</v>
      </c>
      <c r="AS944">
        <v>41.996500292</v>
      </c>
      <c r="AT944">
        <v>79.970503664000006</v>
      </c>
      <c r="AU944"/>
    </row>
    <row r="945" spans="1:47" x14ac:dyDescent="0.35">
      <c r="A945" s="84">
        <v>35643</v>
      </c>
      <c r="B945">
        <v>59.289745580000002</v>
      </c>
      <c r="C945">
        <v>68.607620741000005</v>
      </c>
      <c r="D945">
        <v>81.929263030000001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71.405950496000003</v>
      </c>
      <c r="L945">
        <v>96.665840398</v>
      </c>
      <c r="M945">
        <v>86.392800600000001</v>
      </c>
      <c r="N945">
        <v>112.15109345899999</v>
      </c>
      <c r="O945"/>
      <c r="P945"/>
      <c r="Q945">
        <v>83.913985663999995</v>
      </c>
      <c r="R945">
        <v>101.28</v>
      </c>
      <c r="S945">
        <v>87.889713248000007</v>
      </c>
      <c r="T945">
        <v>89.777148921000006</v>
      </c>
      <c r="U945"/>
      <c r="V945">
        <v>120.337612451</v>
      </c>
      <c r="W945">
        <v>40.922745663999997</v>
      </c>
      <c r="X945">
        <v>36.814905975000002</v>
      </c>
      <c r="Y945"/>
      <c r="Z945">
        <v>29.119583455000001</v>
      </c>
      <c r="AA945"/>
      <c r="AB945">
        <v>60.935922353999999</v>
      </c>
      <c r="AC945">
        <v>122.889759187</v>
      </c>
      <c r="AD945">
        <v>108.40750631</v>
      </c>
      <c r="AE945">
        <v>37.430999999999997</v>
      </c>
      <c r="AF945">
        <v>78.738165232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79.3720778</v>
      </c>
      <c r="AM945">
        <v>40.325313432000002</v>
      </c>
      <c r="AN945">
        <v>116.288685324</v>
      </c>
      <c r="AO945">
        <v>58.647171077000003</v>
      </c>
      <c r="AP945">
        <v>36.774140091</v>
      </c>
      <c r="AQ945">
        <v>69.153450273000004</v>
      </c>
      <c r="AR945">
        <v>89.564860151999994</v>
      </c>
      <c r="AS945">
        <v>43.396383634999999</v>
      </c>
      <c r="AT945">
        <v>80.769324206999997</v>
      </c>
      <c r="AU945"/>
    </row>
    <row r="946" spans="1:47" x14ac:dyDescent="0.35">
      <c r="A946" s="84">
        <v>35674</v>
      </c>
      <c r="B946">
        <v>58.360703989999998</v>
      </c>
      <c r="C946">
        <v>68.699972302999996</v>
      </c>
      <c r="D946">
        <v>83.938881842000001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72.006000499999999</v>
      </c>
      <c r="L946">
        <v>99.169572751000004</v>
      </c>
      <c r="M946">
        <v>86.192817265000002</v>
      </c>
      <c r="N946">
        <v>111.75009312500001</v>
      </c>
      <c r="O946"/>
      <c r="P946"/>
      <c r="Q946">
        <v>83.913985663999995</v>
      </c>
      <c r="R946">
        <v>98.92</v>
      </c>
      <c r="S946">
        <v>88.134233217000002</v>
      </c>
      <c r="T946">
        <v>90.519985851000001</v>
      </c>
      <c r="U946"/>
      <c r="V946">
        <v>126.014449998</v>
      </c>
      <c r="W946">
        <v>41.127798792</v>
      </c>
      <c r="X946">
        <v>37.372970148</v>
      </c>
      <c r="Y946"/>
      <c r="Z946">
        <v>29.238438897999998</v>
      </c>
      <c r="AA946"/>
      <c r="AB946">
        <v>61.356170093999999</v>
      </c>
      <c r="AC946">
        <v>122.78976751899999</v>
      </c>
      <c r="AD946">
        <v>107.697634893</v>
      </c>
      <c r="AE946">
        <v>37.616</v>
      </c>
      <c r="AF946">
        <v>81.179320994999998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79.655451748000004</v>
      </c>
      <c r="AM946">
        <v>41.713990684000002</v>
      </c>
      <c r="AN946">
        <v>115.847620482</v>
      </c>
      <c r="AO946">
        <v>58.015414182999997</v>
      </c>
      <c r="AP946">
        <v>37.411951899000002</v>
      </c>
      <c r="AQ946">
        <v>71.653914010999998</v>
      </c>
      <c r="AR946">
        <v>89.868469848000004</v>
      </c>
      <c r="AS946">
        <v>43.296391966999998</v>
      </c>
      <c r="AT946">
        <v>81.520152056000001</v>
      </c>
      <c r="AU946"/>
    </row>
    <row r="947" spans="1:47" x14ac:dyDescent="0.35">
      <c r="A947" s="84">
        <v>35704</v>
      </c>
      <c r="B947">
        <v>58.698537299999998</v>
      </c>
      <c r="C947">
        <v>68.435183366000004</v>
      </c>
      <c r="D947">
        <v>84.377663243000001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73.006083840000002</v>
      </c>
      <c r="L947">
        <v>103.088458172</v>
      </c>
      <c r="M947">
        <v>87.392717274000006</v>
      </c>
      <c r="N947">
        <v>112.672093893</v>
      </c>
      <c r="O947"/>
      <c r="P947"/>
      <c r="Q947">
        <v>85.314219037000001</v>
      </c>
      <c r="R947">
        <v>101.37</v>
      </c>
      <c r="S947">
        <v>88.824894865000005</v>
      </c>
      <c r="T947">
        <v>91.581181463999997</v>
      </c>
      <c r="U947"/>
      <c r="V947">
        <v>126.89887550100001</v>
      </c>
      <c r="W947">
        <v>41.655078263</v>
      </c>
      <c r="X947">
        <v>37.550275958999997</v>
      </c>
      <c r="Y947"/>
      <c r="Z947">
        <v>29.179011177</v>
      </c>
      <c r="AA947"/>
      <c r="AB947">
        <v>61.776417834</v>
      </c>
      <c r="AC947">
        <v>124.28964252999999</v>
      </c>
      <c r="AD947">
        <v>106.987763477</v>
      </c>
      <c r="AE947">
        <v>36.783999999999999</v>
      </c>
      <c r="AF947">
        <v>81.713654026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80.160928401999996</v>
      </c>
      <c r="AM947">
        <v>41.442289670999997</v>
      </c>
      <c r="AN947">
        <v>119.016554814</v>
      </c>
      <c r="AO947">
        <v>57.541597136999997</v>
      </c>
      <c r="AP947">
        <v>38.808879928000003</v>
      </c>
      <c r="AQ947">
        <v>72.122750961999998</v>
      </c>
      <c r="AR947">
        <v>91.285315092999994</v>
      </c>
      <c r="AS947">
        <v>42.896425297999997</v>
      </c>
      <c r="AT947">
        <v>82.233002216000003</v>
      </c>
      <c r="AU947"/>
    </row>
    <row r="948" spans="1:47" x14ac:dyDescent="0.35">
      <c r="A948" s="84">
        <v>35735</v>
      </c>
      <c r="B948">
        <v>59.289745580000002</v>
      </c>
      <c r="C948">
        <v>66.807602243999995</v>
      </c>
      <c r="D948">
        <v>80.604143202000003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73.406117175999995</v>
      </c>
      <c r="L948">
        <v>105.701048453</v>
      </c>
      <c r="M948">
        <v>87.092742271000006</v>
      </c>
      <c r="N948">
        <v>111.614093012</v>
      </c>
      <c r="O948"/>
      <c r="P948"/>
      <c r="Q948">
        <v>87.214535756000004</v>
      </c>
      <c r="R948">
        <v>99.07</v>
      </c>
      <c r="S948">
        <v>88.886943224000007</v>
      </c>
      <c r="T948">
        <v>92.430137955000006</v>
      </c>
      <c r="U948"/>
      <c r="V948">
        <v>128.07554443000001</v>
      </c>
      <c r="W948">
        <v>43.031863551000001</v>
      </c>
      <c r="X948">
        <v>37.583575709000002</v>
      </c>
      <c r="Y948"/>
      <c r="Z948">
        <v>30.308137882</v>
      </c>
      <c r="AA948"/>
      <c r="AB948">
        <v>63.317326215999998</v>
      </c>
      <c r="AC948">
        <v>123.589700858</v>
      </c>
      <c r="AD948">
        <v>105.669430846</v>
      </c>
      <c r="AE948">
        <v>36.322000000000003</v>
      </c>
      <c r="AF948">
        <v>83.598559872999999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80.208088868000004</v>
      </c>
      <c r="AM948">
        <v>42.402655887000002</v>
      </c>
      <c r="AN948">
        <v>119.83683888</v>
      </c>
      <c r="AO948">
        <v>58.163992845999999</v>
      </c>
      <c r="AP948">
        <v>39.077974609999998</v>
      </c>
      <c r="AQ948">
        <v>73.060424863999998</v>
      </c>
      <c r="AR948">
        <v>90.981705398000003</v>
      </c>
      <c r="AS948">
        <v>42.296475293999997</v>
      </c>
      <c r="AT948">
        <v>82.888439628</v>
      </c>
      <c r="AU948"/>
    </row>
    <row r="949" spans="1:47" x14ac:dyDescent="0.35">
      <c r="A949" s="84">
        <v>35765</v>
      </c>
      <c r="B949">
        <v>60.978912129999998</v>
      </c>
      <c r="C949">
        <v>70.141204944999998</v>
      </c>
      <c r="D949">
        <v>77.076340744999996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74.106175515000004</v>
      </c>
      <c r="L949">
        <v>105.15675881200001</v>
      </c>
      <c r="M949">
        <v>87.992667277999999</v>
      </c>
      <c r="N949">
        <v>111.81909318300001</v>
      </c>
      <c r="O949"/>
      <c r="P949"/>
      <c r="Q949">
        <v>88.414735789000005</v>
      </c>
      <c r="R949">
        <v>101</v>
      </c>
      <c r="S949">
        <v>89.211508365</v>
      </c>
      <c r="T949">
        <v>93.172974885000002</v>
      </c>
      <c r="U949"/>
      <c r="V949">
        <v>128.85755087999999</v>
      </c>
      <c r="W949">
        <v>42.065184518999999</v>
      </c>
      <c r="X949">
        <v>37.427395263000001</v>
      </c>
      <c r="Y949"/>
      <c r="Z949">
        <v>29.832716111</v>
      </c>
      <c r="AA949"/>
      <c r="AB949">
        <v>61.076004933999997</v>
      </c>
      <c r="AC949">
        <v>124.48962586499999</v>
      </c>
      <c r="AD949">
        <v>104.655328823</v>
      </c>
      <c r="AE949">
        <v>35.767000000000003</v>
      </c>
      <c r="AF949">
        <v>82.562550981000001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80.353573166999993</v>
      </c>
      <c r="AM949">
        <v>42.224690379000002</v>
      </c>
      <c r="AN949">
        <v>118.375391913</v>
      </c>
      <c r="AO949">
        <v>56.010993661999997</v>
      </c>
      <c r="AP949">
        <v>38.938355405000003</v>
      </c>
      <c r="AQ949">
        <v>73.138564356000003</v>
      </c>
      <c r="AR949">
        <v>92.600957106999999</v>
      </c>
      <c r="AS949">
        <v>42.896425297999997</v>
      </c>
      <c r="AT949">
        <v>83.262961125999993</v>
      </c>
      <c r="AU949"/>
    </row>
    <row r="950" spans="1:47" x14ac:dyDescent="0.35">
      <c r="A950" s="84">
        <v>35796</v>
      </c>
      <c r="B950">
        <v>61.823495399999999</v>
      </c>
      <c r="C950">
        <v>69.437356966999999</v>
      </c>
      <c r="D950">
        <v>78.489216853000002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74.906242187000004</v>
      </c>
      <c r="L950">
        <v>102.435310602</v>
      </c>
      <c r="M950">
        <v>88.292642279999995</v>
      </c>
      <c r="N950">
        <v>113.395094496</v>
      </c>
      <c r="O950">
        <v>44.409918415</v>
      </c>
      <c r="P950"/>
      <c r="Q950">
        <v>86.614435739000001</v>
      </c>
      <c r="R950">
        <v>101.03</v>
      </c>
      <c r="S950">
        <v>89.733703946999995</v>
      </c>
      <c r="T950">
        <v>94.021931375999998</v>
      </c>
      <c r="U950"/>
      <c r="V950">
        <v>132.16931226400001</v>
      </c>
      <c r="W950">
        <v>41.901429049999997</v>
      </c>
      <c r="X950">
        <v>37.610598940000003</v>
      </c>
      <c r="Y950"/>
      <c r="Z950">
        <v>31.674975473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33.734000000000002</v>
      </c>
      <c r="AF950">
        <v>82.038969629999997</v>
      </c>
      <c r="AG950"/>
      <c r="AH950">
        <v>84.657493922</v>
      </c>
      <c r="AI950">
        <v>86.702437662999998</v>
      </c>
      <c r="AJ950">
        <v>119.170896691</v>
      </c>
      <c r="AK950"/>
      <c r="AL950">
        <v>80.737601146000003</v>
      </c>
      <c r="AM950">
        <v>43.034645865000002</v>
      </c>
      <c r="AN950">
        <v>118.833028187</v>
      </c>
      <c r="AO950">
        <v>53.752983145999998</v>
      </c>
      <c r="AP950">
        <v>40.618210857999998</v>
      </c>
      <c r="AQ950">
        <v>73.743091155000002</v>
      </c>
      <c r="AR950">
        <v>91.386518324999997</v>
      </c>
      <c r="AS950">
        <v>43.396383634999999</v>
      </c>
      <c r="AT950">
        <v>83.636887673999993</v>
      </c>
      <c r="AU950"/>
    </row>
    <row r="951" spans="1:47" x14ac:dyDescent="0.35">
      <c r="A951" s="84">
        <v>35827</v>
      </c>
      <c r="B951">
        <v>62.752536999999997</v>
      </c>
      <c r="C951">
        <v>70.232932434000006</v>
      </c>
      <c r="D951">
        <v>79.954746728999993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74.706225519</v>
      </c>
      <c r="L951">
        <v>101.45558924700001</v>
      </c>
      <c r="M951">
        <v>88.692608949000004</v>
      </c>
      <c r="N951">
        <v>115.84909654099999</v>
      </c>
      <c r="O951">
        <v>43.725905253000001</v>
      </c>
      <c r="P951"/>
      <c r="Q951">
        <v>88.114685781000006</v>
      </c>
      <c r="R951">
        <v>101.73</v>
      </c>
      <c r="S951">
        <v>89.424999256999996</v>
      </c>
      <c r="T951">
        <v>94.764768305999993</v>
      </c>
      <c r="U951"/>
      <c r="V951">
        <v>134.078120383</v>
      </c>
      <c r="W951">
        <v>43.368565920999998</v>
      </c>
      <c r="X951">
        <v>37.982966828999999</v>
      </c>
      <c r="Y951"/>
      <c r="Z951">
        <v>32.982385342000001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34.011000000000003</v>
      </c>
      <c r="AF951">
        <v>85.488768665999999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80.784718484999999</v>
      </c>
      <c r="AM951">
        <v>43.610115215</v>
      </c>
      <c r="AN951">
        <v>124.427500166</v>
      </c>
      <c r="AO951">
        <v>56.253887304000003</v>
      </c>
      <c r="AP951">
        <v>40.336780691999998</v>
      </c>
      <c r="AQ951">
        <v>74.583202319999998</v>
      </c>
      <c r="AR951">
        <v>91.285315092999994</v>
      </c>
      <c r="AS951">
        <v>43.496375301999997</v>
      </c>
      <c r="AT951">
        <v>83.775511198999993</v>
      </c>
      <c r="AU951"/>
    </row>
    <row r="952" spans="1:47" x14ac:dyDescent="0.35">
      <c r="A952" s="84">
        <v>35855</v>
      </c>
      <c r="B952">
        <v>63.17482863</v>
      </c>
      <c r="C952">
        <v>69.698798554999996</v>
      </c>
      <c r="D952">
        <v>79.621272864999995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75.706308859000004</v>
      </c>
      <c r="L952">
        <v>103.415031957</v>
      </c>
      <c r="M952">
        <v>88.692608949000004</v>
      </c>
      <c r="N952">
        <v>114.64709553900001</v>
      </c>
      <c r="O952">
        <v>43.543986859</v>
      </c>
      <c r="P952"/>
      <c r="Q952">
        <v>89.314885813999993</v>
      </c>
      <c r="R952">
        <v>100.54</v>
      </c>
      <c r="S952">
        <v>89.165158171000002</v>
      </c>
      <c r="T952">
        <v>95.083126989999997</v>
      </c>
      <c r="U952"/>
      <c r="V952">
        <v>143.674911834</v>
      </c>
      <c r="W952">
        <v>43.485936871</v>
      </c>
      <c r="X952">
        <v>37.465762986000001</v>
      </c>
      <c r="Y952"/>
      <c r="Z952">
        <v>33.279523949000001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32.625</v>
      </c>
      <c r="AF952">
        <v>82.746247741999994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80.608006240999998</v>
      </c>
      <c r="AM952">
        <v>42.465262105000001</v>
      </c>
      <c r="AN952">
        <v>123.649369863</v>
      </c>
      <c r="AO952">
        <v>55.465830375000003</v>
      </c>
      <c r="AP952">
        <v>41.829894570999997</v>
      </c>
      <c r="AQ952">
        <v>73.929782524999993</v>
      </c>
      <c r="AR952">
        <v>91.993737715999998</v>
      </c>
      <c r="AS952">
        <v>44.196316973999998</v>
      </c>
      <c r="AT952">
        <v>83.809919183999995</v>
      </c>
      <c r="AU952"/>
    </row>
    <row r="953" spans="1:47" x14ac:dyDescent="0.35">
      <c r="A953" s="84">
        <v>35886</v>
      </c>
      <c r="B953">
        <v>62.66807867</v>
      </c>
      <c r="C953">
        <v>69.875011365000006</v>
      </c>
      <c r="D953">
        <v>80.279444964999996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75.006250520999998</v>
      </c>
      <c r="L953">
        <v>97.863277609999997</v>
      </c>
      <c r="M953">
        <v>88.992583951</v>
      </c>
      <c r="N953">
        <v>115.35609613</v>
      </c>
      <c r="O953">
        <v>42.859973695999997</v>
      </c>
      <c r="P953"/>
      <c r="Q953">
        <v>90.115019169999997</v>
      </c>
      <c r="R953">
        <v>101.82</v>
      </c>
      <c r="S953">
        <v>89.254215932999998</v>
      </c>
      <c r="T953">
        <v>94.870887866999993</v>
      </c>
      <c r="U953"/>
      <c r="V953">
        <v>138.51211753999999</v>
      </c>
      <c r="W953">
        <v>43.955420670000002</v>
      </c>
      <c r="X953">
        <v>37.934927154999997</v>
      </c>
      <c r="Y953"/>
      <c r="Z953">
        <v>32.447535850000001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32.255000000000003</v>
      </c>
      <c r="AF953">
        <v>81.154774771999996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80.559159455</v>
      </c>
      <c r="AM953">
        <v>43.194680865000002</v>
      </c>
      <c r="AN953">
        <v>124.86102071099999</v>
      </c>
      <c r="AO953">
        <v>54.761041419000001</v>
      </c>
      <c r="AP953">
        <v>41.650159699</v>
      </c>
      <c r="AQ953">
        <v>74.396510950000007</v>
      </c>
      <c r="AR953">
        <v>93.106973265999997</v>
      </c>
      <c r="AS953">
        <v>43.296391966999998</v>
      </c>
      <c r="AT953">
        <v>84.113641543</v>
      </c>
      <c r="AU953"/>
    </row>
    <row r="954" spans="1:47" x14ac:dyDescent="0.35">
      <c r="A954" s="84">
        <v>35916</v>
      </c>
      <c r="B954">
        <v>63.259286959999997</v>
      </c>
      <c r="C954">
        <v>69.847766618999998</v>
      </c>
      <c r="D954">
        <v>81.859058005999998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75.406283857000005</v>
      </c>
      <c r="L954">
        <v>98.298709324000001</v>
      </c>
      <c r="M954">
        <v>89.392550620999998</v>
      </c>
      <c r="N954">
        <v>115.792096493</v>
      </c>
      <c r="O954">
        <v>41.906721310000002</v>
      </c>
      <c r="P954"/>
      <c r="Q954">
        <v>89.614935822999996</v>
      </c>
      <c r="R954">
        <v>103.13</v>
      </c>
      <c r="S954">
        <v>89.335301603000005</v>
      </c>
      <c r="T954">
        <v>93.385214008000005</v>
      </c>
      <c r="U954"/>
      <c r="V954">
        <v>134.33257378100001</v>
      </c>
      <c r="W954">
        <v>45.070444692000002</v>
      </c>
      <c r="X954">
        <v>37.959184866999998</v>
      </c>
      <c r="Y954"/>
      <c r="Z954">
        <v>32.804102178000001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32.625</v>
      </c>
      <c r="AF954">
        <v>82.122396522000003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80.703586826000006</v>
      </c>
      <c r="AM954">
        <v>43.474401708999999</v>
      </c>
      <c r="AN954">
        <v>125.566798374</v>
      </c>
      <c r="AO954">
        <v>52.366240449999999</v>
      </c>
      <c r="AP954">
        <v>39.954764803000003</v>
      </c>
      <c r="AQ954">
        <v>74.209819580000001</v>
      </c>
      <c r="AR954">
        <v>91.588924789000004</v>
      </c>
      <c r="AS954">
        <v>44.296308641000003</v>
      </c>
      <c r="AT954">
        <v>84.641263702000003</v>
      </c>
      <c r="AU954"/>
    </row>
    <row r="955" spans="1:47" x14ac:dyDescent="0.35">
      <c r="A955" s="84">
        <v>35947</v>
      </c>
      <c r="B955">
        <v>63.766036919999998</v>
      </c>
      <c r="C955">
        <v>71.105479540999994</v>
      </c>
      <c r="D955">
        <v>80.691899481999997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74.806233852999995</v>
      </c>
      <c r="L955">
        <v>110.381939374</v>
      </c>
      <c r="M955">
        <v>88.892592284000003</v>
      </c>
      <c r="N955">
        <v>115.601096334</v>
      </c>
      <c r="O955">
        <v>41.404626542000003</v>
      </c>
      <c r="P955"/>
      <c r="Q955">
        <v>88.414735789000005</v>
      </c>
      <c r="R955">
        <v>102.46</v>
      </c>
      <c r="S955">
        <v>88.941497714999997</v>
      </c>
      <c r="T955">
        <v>92.960735761999999</v>
      </c>
      <c r="U955"/>
      <c r="V955">
        <v>135.94027097700001</v>
      </c>
      <c r="W955">
        <v>45.363872067000003</v>
      </c>
      <c r="X955">
        <v>38.540717981999997</v>
      </c>
      <c r="Y955"/>
      <c r="Z955">
        <v>32.863529900000003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32.162999999999997</v>
      </c>
      <c r="AF955">
        <v>85.026428228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80.300810366999997</v>
      </c>
      <c r="AM955">
        <v>43.144676799000003</v>
      </c>
      <c r="AN955">
        <v>122.290961938</v>
      </c>
      <c r="AO955">
        <v>51.205833990999999</v>
      </c>
      <c r="AP955">
        <v>39.328058552999998</v>
      </c>
      <c r="AQ955">
        <v>72.249560195000001</v>
      </c>
      <c r="AR955">
        <v>93.714192656999998</v>
      </c>
      <c r="AS955">
        <v>42.296475293999997</v>
      </c>
      <c r="AT955">
        <v>84.132580809000004</v>
      </c>
      <c r="AU955"/>
    </row>
    <row r="956" spans="1:47" x14ac:dyDescent="0.35">
      <c r="A956" s="84">
        <v>35977</v>
      </c>
      <c r="B956">
        <v>63.850495250000002</v>
      </c>
      <c r="C956">
        <v>70.694713194000002</v>
      </c>
      <c r="D956">
        <v>81.385174094000007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76.406367196999994</v>
      </c>
      <c r="L956">
        <v>115.06283029399999</v>
      </c>
      <c r="M956">
        <v>89.892508957999993</v>
      </c>
      <c r="N956">
        <v>115.41009617500001</v>
      </c>
      <c r="O956">
        <v>40.218518611</v>
      </c>
      <c r="P956"/>
      <c r="Q956">
        <v>89.314885813999993</v>
      </c>
      <c r="R956">
        <v>103.07</v>
      </c>
      <c r="S956">
        <v>88.872971742999994</v>
      </c>
      <c r="T956">
        <v>92.217898833000007</v>
      </c>
      <c r="U956"/>
      <c r="V956">
        <v>136.918469738</v>
      </c>
      <c r="W956">
        <v>45.539928490999998</v>
      </c>
      <c r="X956">
        <v>38.330911008000001</v>
      </c>
      <c r="Y956"/>
      <c r="Z956">
        <v>34.052084325999999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31.515999999999998</v>
      </c>
      <c r="AF956">
        <v>70.640914721000001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80.316514514000005</v>
      </c>
      <c r="AM956">
        <v>42.556857323999999</v>
      </c>
      <c r="AN956">
        <v>124.252449179</v>
      </c>
      <c r="AO956">
        <v>49.786380968000003</v>
      </c>
      <c r="AP956">
        <v>39.988033023</v>
      </c>
      <c r="AQ956">
        <v>73.089671359999997</v>
      </c>
      <c r="AR956">
        <v>94.422615278999999</v>
      </c>
      <c r="AS956">
        <v>42.696441962999998</v>
      </c>
      <c r="AT956">
        <v>83.794946257000007</v>
      </c>
      <c r="AU956"/>
    </row>
    <row r="957" spans="1:47" x14ac:dyDescent="0.35">
      <c r="A957" s="84">
        <v>36008</v>
      </c>
      <c r="B957">
        <v>63.259286959999997</v>
      </c>
      <c r="C957">
        <v>69.564049889000003</v>
      </c>
      <c r="D957">
        <v>80.033727381000006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74.706225519</v>
      </c>
      <c r="L957">
        <v>109.837649732</v>
      </c>
      <c r="M957">
        <v>88.492625614999994</v>
      </c>
      <c r="N957">
        <v>115.467096223</v>
      </c>
      <c r="O957">
        <v>40.720613379</v>
      </c>
      <c r="P957"/>
      <c r="Q957">
        <v>88.814802467000007</v>
      </c>
      <c r="R957">
        <v>100.46</v>
      </c>
      <c r="S957">
        <v>88.9811239</v>
      </c>
      <c r="T957">
        <v>92.005659710000003</v>
      </c>
      <c r="U957"/>
      <c r="V957">
        <v>139.92488131799999</v>
      </c>
      <c r="W957">
        <v>45.833355865000001</v>
      </c>
      <c r="X957">
        <v>38.487657429999999</v>
      </c>
      <c r="Y957"/>
      <c r="Z957">
        <v>35.656632801999997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32.81</v>
      </c>
      <c r="AF957">
        <v>77.243890605999994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80.451499080999994</v>
      </c>
      <c r="AM957">
        <v>43.099738833000004</v>
      </c>
      <c r="AN957">
        <v>122.063509899</v>
      </c>
      <c r="AO957">
        <v>49.291151096</v>
      </c>
      <c r="AP957">
        <v>39.766876701999998</v>
      </c>
      <c r="AQ957">
        <v>74.116473894999999</v>
      </c>
      <c r="AR957">
        <v>95.535850828999997</v>
      </c>
      <c r="AS957">
        <v>42.996416965000002</v>
      </c>
      <c r="AT957">
        <v>85.520600912999996</v>
      </c>
      <c r="AU957"/>
    </row>
    <row r="958" spans="1:47" x14ac:dyDescent="0.35">
      <c r="A958" s="84">
        <v>36039</v>
      </c>
      <c r="B958">
        <v>65.201828480000003</v>
      </c>
      <c r="C958">
        <v>69.524042152999996</v>
      </c>
      <c r="D958">
        <v>79.682702261000003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74.206183848999999</v>
      </c>
      <c r="L958">
        <v>108.857928376</v>
      </c>
      <c r="M958">
        <v>88.892592284000003</v>
      </c>
      <c r="N958">
        <v>115.703096419</v>
      </c>
      <c r="O958">
        <v>38.442995083</v>
      </c>
      <c r="P958"/>
      <c r="Q958">
        <v>88.314719120000007</v>
      </c>
      <c r="R958">
        <v>102.28</v>
      </c>
      <c r="S958">
        <v>89.244065238999994</v>
      </c>
      <c r="T958">
        <v>91.262822779999993</v>
      </c>
      <c r="U958"/>
      <c r="V958">
        <v>135.39262877799999</v>
      </c>
      <c r="W958">
        <v>45.892041339999999</v>
      </c>
      <c r="X958">
        <v>38.415714569000002</v>
      </c>
      <c r="Y958"/>
      <c r="Z958">
        <v>35.240638752999999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34.658000000000001</v>
      </c>
      <c r="AF958">
        <v>76.333352896999997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80.768903761000004</v>
      </c>
      <c r="AM958">
        <v>41.747515997000001</v>
      </c>
      <c r="AN958">
        <v>124.66823266</v>
      </c>
      <c r="AO958">
        <v>46.867131446999998</v>
      </c>
      <c r="AP958">
        <v>39.205875865000003</v>
      </c>
      <c r="AQ958">
        <v>73.183017045</v>
      </c>
      <c r="AR958">
        <v>94.220208815999996</v>
      </c>
      <c r="AS958">
        <v>43.496375301999997</v>
      </c>
      <c r="AT958">
        <v>85.445537959999996</v>
      </c>
      <c r="AU958"/>
    </row>
    <row r="959" spans="1:47" x14ac:dyDescent="0.35">
      <c r="A959" s="84">
        <v>36069</v>
      </c>
      <c r="B959">
        <v>64.948453499999999</v>
      </c>
      <c r="C959">
        <v>69.743366038999994</v>
      </c>
      <c r="D959">
        <v>77.304507072999996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74.706225519</v>
      </c>
      <c r="L959">
        <v>97.210130039999996</v>
      </c>
      <c r="M959">
        <v>89.092575619000002</v>
      </c>
      <c r="N959">
        <v>117.009097508</v>
      </c>
      <c r="O959">
        <v>37.897239900000002</v>
      </c>
      <c r="P959"/>
      <c r="Q959">
        <v>89.014835805999994</v>
      </c>
      <c r="R959">
        <v>102.32</v>
      </c>
      <c r="S959">
        <v>89.467142494000001</v>
      </c>
      <c r="T959">
        <v>91.368942341999997</v>
      </c>
      <c r="U959"/>
      <c r="V959">
        <v>139.48374983100001</v>
      </c>
      <c r="W959">
        <v>45.715984915999996</v>
      </c>
      <c r="X959">
        <v>37.607612594000003</v>
      </c>
      <c r="Y959"/>
      <c r="Z959">
        <v>35.656632801999997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35.49</v>
      </c>
      <c r="AF959">
        <v>76.566069002999996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80.887712629999996</v>
      </c>
      <c r="AM959">
        <v>41.945615478000001</v>
      </c>
      <c r="AN959">
        <v>124.70256955000001</v>
      </c>
      <c r="AO959">
        <v>49.628611798999998</v>
      </c>
      <c r="AP959">
        <v>38.725430504000002</v>
      </c>
      <c r="AQ959">
        <v>72.71628862</v>
      </c>
      <c r="AR959">
        <v>94.220208815999996</v>
      </c>
      <c r="AS959">
        <v>41.996500292</v>
      </c>
      <c r="AT959">
        <v>86.036919007999998</v>
      </c>
      <c r="AU959"/>
    </row>
    <row r="960" spans="1:47" x14ac:dyDescent="0.35">
      <c r="A960" s="84">
        <v>36100</v>
      </c>
      <c r="B960">
        <v>64.357245210000002</v>
      </c>
      <c r="C960">
        <v>69.446246197999997</v>
      </c>
      <c r="D960">
        <v>77.980230429000002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73.706142178999997</v>
      </c>
      <c r="L960">
        <v>96.556982469999994</v>
      </c>
      <c r="M960">
        <v>88.592617282000006</v>
      </c>
      <c r="N960">
        <v>116.489097074</v>
      </c>
      <c r="O960">
        <v>40.262179025000002</v>
      </c>
      <c r="P960"/>
      <c r="Q960">
        <v>88.514752458999993</v>
      </c>
      <c r="R960">
        <v>102.93</v>
      </c>
      <c r="S960">
        <v>89.262124095000004</v>
      </c>
      <c r="T960">
        <v>91.899540149000003</v>
      </c>
      <c r="U960"/>
      <c r="V960">
        <v>140.06013814299999</v>
      </c>
      <c r="W960">
        <v>45.833355865000001</v>
      </c>
      <c r="X960">
        <v>39.407883734999999</v>
      </c>
      <c r="Y960"/>
      <c r="Z960">
        <v>34.943500145999998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36.875999999999998</v>
      </c>
      <c r="AF960">
        <v>74.950302398000005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80.788215997999998</v>
      </c>
      <c r="AM960">
        <v>40.88150504</v>
      </c>
      <c r="AN960">
        <v>122.908863326</v>
      </c>
      <c r="AO960">
        <v>50.417691198</v>
      </c>
      <c r="AP960">
        <v>38.523959642999998</v>
      </c>
      <c r="AQ960">
        <v>74.303165265000004</v>
      </c>
      <c r="AR960">
        <v>94.726224974999994</v>
      </c>
      <c r="AS960">
        <v>41.396550286999997</v>
      </c>
      <c r="AT960">
        <v>85.963343432000002</v>
      </c>
      <c r="AU960"/>
    </row>
    <row r="961" spans="1:47" x14ac:dyDescent="0.35">
      <c r="A961" s="84">
        <v>36130</v>
      </c>
      <c r="B961">
        <v>63.17482863</v>
      </c>
      <c r="C961">
        <v>68.979961023000001</v>
      </c>
      <c r="D961">
        <v>75.329990772000002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74.006167180999995</v>
      </c>
      <c r="L961">
        <v>95.577261113999995</v>
      </c>
      <c r="M961">
        <v>88.092658944999997</v>
      </c>
      <c r="N961">
        <v>117.357097798</v>
      </c>
      <c r="O961">
        <v>39.811021408000002</v>
      </c>
      <c r="P961"/>
      <c r="Q961">
        <v>88.214702450000004</v>
      </c>
      <c r="R961">
        <v>102.17</v>
      </c>
      <c r="S961">
        <v>89.441974290000005</v>
      </c>
      <c r="T961">
        <v>93.491333569000005</v>
      </c>
      <c r="U961"/>
      <c r="V961">
        <v>139.75200332</v>
      </c>
      <c r="W961">
        <v>47.065750837000003</v>
      </c>
      <c r="X961">
        <v>39.016208659999997</v>
      </c>
      <c r="Y961"/>
      <c r="Z961">
        <v>35.181211032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37.430999999999997</v>
      </c>
      <c r="AF961">
        <v>73.694801416000004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80.750652298999995</v>
      </c>
      <c r="AM961">
        <v>41.332746145000002</v>
      </c>
      <c r="AN961">
        <v>124.26464278500001</v>
      </c>
      <c r="AO961">
        <v>51.799362922</v>
      </c>
      <c r="AP961">
        <v>38.173525406000003</v>
      </c>
      <c r="AQ961">
        <v>71.596140399999996</v>
      </c>
      <c r="AR961">
        <v>93.714192656999998</v>
      </c>
      <c r="AS961">
        <v>39.096741938000001</v>
      </c>
      <c r="AT961">
        <v>86.330626362000004</v>
      </c>
      <c r="AU961"/>
    </row>
    <row r="962" spans="1:47" x14ac:dyDescent="0.35">
      <c r="A962" s="84">
        <v>36161</v>
      </c>
      <c r="B962">
        <v>63.597120269999998</v>
      </c>
      <c r="C962">
        <v>69.054257245000002</v>
      </c>
      <c r="D962">
        <v>77.655532192999999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75.206267189000002</v>
      </c>
      <c r="L962">
        <v>104.285895385</v>
      </c>
      <c r="M962">
        <v>89.492542287999996</v>
      </c>
      <c r="N962">
        <v>118.294098578</v>
      </c>
      <c r="O962">
        <v>38.304737103000001</v>
      </c>
      <c r="P962"/>
      <c r="Q962">
        <v>89.614935822999996</v>
      </c>
      <c r="R962">
        <v>102.48</v>
      </c>
      <c r="S962">
        <v>90.366513002999994</v>
      </c>
      <c r="T962">
        <v>96.038203042000006</v>
      </c>
      <c r="U962"/>
      <c r="V962">
        <v>139.183799588</v>
      </c>
      <c r="W962">
        <v>47.535234635999998</v>
      </c>
      <c r="X962">
        <v>39.700189631000001</v>
      </c>
      <c r="Y962"/>
      <c r="Z962">
        <v>39.341151525000001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37.152999999999999</v>
      </c>
      <c r="AF962">
        <v>80.378694143000004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81.653979595999999</v>
      </c>
      <c r="AM962">
        <v>41.260112894000002</v>
      </c>
      <c r="AN962">
        <v>125.27882950599999</v>
      </c>
      <c r="AO962">
        <v>52.546812152000001</v>
      </c>
      <c r="AP962">
        <v>38.517630126999997</v>
      </c>
      <c r="AQ962">
        <v>73.463054099999994</v>
      </c>
      <c r="AR962">
        <v>93.106973265999997</v>
      </c>
      <c r="AS962">
        <v>40.796600282999997</v>
      </c>
      <c r="AT962">
        <v>86.689480824</v>
      </c>
      <c r="AU962"/>
    </row>
    <row r="963" spans="1:47" x14ac:dyDescent="0.35">
      <c r="A963" s="84">
        <v>36192</v>
      </c>
      <c r="B963">
        <v>62.83699532</v>
      </c>
      <c r="C963">
        <v>68.351708420999998</v>
      </c>
      <c r="D963">
        <v>76.444495528000004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73.806150513000006</v>
      </c>
      <c r="L963">
        <v>102.326452674</v>
      </c>
      <c r="M963">
        <v>88.392633946999993</v>
      </c>
      <c r="N963">
        <v>116.404097003</v>
      </c>
      <c r="O963">
        <v>38.079158294000003</v>
      </c>
      <c r="P963"/>
      <c r="Q963">
        <v>90.115019169999997</v>
      </c>
      <c r="R963">
        <v>102.15</v>
      </c>
      <c r="S963">
        <v>90.286319445000004</v>
      </c>
      <c r="T963">
        <v>95.507605235</v>
      </c>
      <c r="U963"/>
      <c r="V963">
        <v>137.59396192599999</v>
      </c>
      <c r="W963">
        <v>45.774670391000001</v>
      </c>
      <c r="X963">
        <v>39.336942106999999</v>
      </c>
      <c r="Y963"/>
      <c r="Z963">
        <v>36.964042671999998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38.631999999999998</v>
      </c>
      <c r="AF963">
        <v>82.878102569000006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81.635042701000003</v>
      </c>
      <c r="AM963">
        <v>41.355358246000002</v>
      </c>
      <c r="AN963">
        <v>128.233952614</v>
      </c>
      <c r="AO963">
        <v>50.988406409</v>
      </c>
      <c r="AP963">
        <v>38.233645777</v>
      </c>
      <c r="AQ963">
        <v>71.316103345000002</v>
      </c>
      <c r="AR963">
        <v>94.523818511000002</v>
      </c>
      <c r="AS963">
        <v>41.096575285</v>
      </c>
      <c r="AT963">
        <v>87.186066385999993</v>
      </c>
      <c r="AU963"/>
    </row>
    <row r="964" spans="1:47" x14ac:dyDescent="0.35">
      <c r="A964" s="84">
        <v>36220</v>
      </c>
      <c r="B964">
        <v>64.863995169999995</v>
      </c>
      <c r="C964">
        <v>69.483243963999996</v>
      </c>
      <c r="D964">
        <v>76.549803064000002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74.306192182999993</v>
      </c>
      <c r="L964">
        <v>104.503611241</v>
      </c>
      <c r="M964">
        <v>88.492625614999994</v>
      </c>
      <c r="N964">
        <v>115.134095945</v>
      </c>
      <c r="O964">
        <v>38.035497878999998</v>
      </c>
      <c r="P964"/>
      <c r="Q964">
        <v>90.915152524999996</v>
      </c>
      <c r="R964">
        <v>102.08</v>
      </c>
      <c r="S964">
        <v>90.734268051000001</v>
      </c>
      <c r="T964">
        <v>96.356561725999995</v>
      </c>
      <c r="U964"/>
      <c r="V964">
        <v>135.659906208</v>
      </c>
      <c r="W964">
        <v>47.183121786999997</v>
      </c>
      <c r="X964">
        <v>39.213977673000002</v>
      </c>
      <c r="Y964"/>
      <c r="Z964">
        <v>35.418921916999999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39.279000000000003</v>
      </c>
      <c r="AF964">
        <v>84.242831893000002</v>
      </c>
      <c r="AG964"/>
      <c r="AH964">
        <v>88.834220255000005</v>
      </c>
      <c r="AI964">
        <v>89.150063481999993</v>
      </c>
      <c r="AJ964">
        <v>116.65628144</v>
      </c>
      <c r="AK964"/>
      <c r="AL964">
        <v>82.132715653999995</v>
      </c>
      <c r="AM964">
        <v>43.243332181</v>
      </c>
      <c r="AN964">
        <v>125.243786954</v>
      </c>
      <c r="AO964">
        <v>52.21482159</v>
      </c>
      <c r="AP964">
        <v>38.576336613000002</v>
      </c>
      <c r="AQ964">
        <v>71.969523140000007</v>
      </c>
      <c r="AR964">
        <v>95.434647596999994</v>
      </c>
      <c r="AS964">
        <v>41.996500292</v>
      </c>
      <c r="AT964">
        <v>87.368617107999995</v>
      </c>
      <c r="AU964"/>
    </row>
    <row r="965" spans="1:47" x14ac:dyDescent="0.35">
      <c r="A965" s="84">
        <v>36251</v>
      </c>
      <c r="B965">
        <v>65.370745130000003</v>
      </c>
      <c r="C965">
        <v>69.599578824999995</v>
      </c>
      <c r="D965">
        <v>77.874922893000004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74.806233852999995</v>
      </c>
      <c r="L965">
        <v>98.189851395000005</v>
      </c>
      <c r="M965">
        <v>89.092575619000002</v>
      </c>
      <c r="N965">
        <v>117.076097563</v>
      </c>
      <c r="O965">
        <v>38.668573891000001</v>
      </c>
      <c r="P965"/>
      <c r="Q965">
        <v>91.715285881</v>
      </c>
      <c r="R965">
        <v>102.9</v>
      </c>
      <c r="S965">
        <v>90.578758863000004</v>
      </c>
      <c r="T965">
        <v>96.038203042000006</v>
      </c>
      <c r="U965"/>
      <c r="V965">
        <v>135.51757159600001</v>
      </c>
      <c r="W965">
        <v>47.476549161999998</v>
      </c>
      <c r="X965">
        <v>39.832340465999998</v>
      </c>
      <c r="Y965"/>
      <c r="Z965">
        <v>36.310337736999998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38.908999999999999</v>
      </c>
      <c r="AF965">
        <v>85.977632588999995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81.994997302000002</v>
      </c>
      <c r="AM965">
        <v>43.178701754000002</v>
      </c>
      <c r="AN965">
        <v>128.01288829800001</v>
      </c>
      <c r="AO965">
        <v>51.600683613999998</v>
      </c>
      <c r="AP965">
        <v>38.856494501</v>
      </c>
      <c r="AQ965">
        <v>70.009263755000006</v>
      </c>
      <c r="AR965">
        <v>93.815395887999998</v>
      </c>
      <c r="AS965">
        <v>41.396550286999997</v>
      </c>
      <c r="AT965">
        <v>87.567429817999994</v>
      </c>
      <c r="AU965"/>
    </row>
    <row r="966" spans="1:47" x14ac:dyDescent="0.35">
      <c r="A966" s="84">
        <v>36281</v>
      </c>
      <c r="B966">
        <v>66.299786729999994</v>
      </c>
      <c r="C966">
        <v>69.607146998000005</v>
      </c>
      <c r="D966">
        <v>79.287799000999996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75.306275522999996</v>
      </c>
      <c r="L966">
        <v>101.782163032</v>
      </c>
      <c r="M966">
        <v>89.192567285999999</v>
      </c>
      <c r="N966">
        <v>117.00709750599999</v>
      </c>
      <c r="O966">
        <v>38.122818709000001</v>
      </c>
      <c r="P966"/>
      <c r="Q966">
        <v>91.515252541999999</v>
      </c>
      <c r="R966">
        <v>103.34</v>
      </c>
      <c r="S966">
        <v>91.189629717000003</v>
      </c>
      <c r="T966">
        <v>96.781039972000002</v>
      </c>
      <c r="U966"/>
      <c r="V966">
        <v>139.12391450999999</v>
      </c>
      <c r="W966">
        <v>47.065750837000003</v>
      </c>
      <c r="X966">
        <v>40.783732710999999</v>
      </c>
      <c r="Y966"/>
      <c r="Z966">
        <v>36.726331786999999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41.034999999999997</v>
      </c>
      <c r="AF966">
        <v>87.636793850999993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82.738737086</v>
      </c>
      <c r="AM966">
        <v>44.874423774999997</v>
      </c>
      <c r="AN966">
        <v>125.528123196</v>
      </c>
      <c r="AO966">
        <v>51.770654297999997</v>
      </c>
      <c r="AP966">
        <v>39.900574693999999</v>
      </c>
      <c r="AQ966">
        <v>72.062868824999995</v>
      </c>
      <c r="AR966">
        <v>94.827428206999997</v>
      </c>
      <c r="AS966">
        <v>42.796433630999999</v>
      </c>
      <c r="AT966">
        <v>88.101001483999994</v>
      </c>
      <c r="AU966"/>
    </row>
    <row r="967" spans="1:47" x14ac:dyDescent="0.35">
      <c r="A967" s="84">
        <v>36312</v>
      </c>
      <c r="B967">
        <v>66.722078359999998</v>
      </c>
      <c r="C967">
        <v>69.693647845000001</v>
      </c>
      <c r="D967">
        <v>78.726158808999998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75.306275522999996</v>
      </c>
      <c r="L967">
        <v>101.23787339</v>
      </c>
      <c r="M967">
        <v>89.892508957999993</v>
      </c>
      <c r="N967">
        <v>118.160098467</v>
      </c>
      <c r="O967">
        <v>40.080260631000002</v>
      </c>
      <c r="P967"/>
      <c r="Q967">
        <v>92.115352559000002</v>
      </c>
      <c r="R967">
        <v>104.75</v>
      </c>
      <c r="S967">
        <v>91.237383008999998</v>
      </c>
      <c r="T967">
        <v>96.250442164999995</v>
      </c>
      <c r="U967"/>
      <c r="V967">
        <v>139.17377124999999</v>
      </c>
      <c r="W967">
        <v>48.474202234000003</v>
      </c>
      <c r="X967">
        <v>40.363606830999998</v>
      </c>
      <c r="Y967"/>
      <c r="Z967">
        <v>37.558319885000003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41.311999999999998</v>
      </c>
      <c r="AF967">
        <v>86.765674708000006</v>
      </c>
      <c r="AG967"/>
      <c r="AH967">
        <v>88.500145523</v>
      </c>
      <c r="AI967">
        <v>90.279736936999996</v>
      </c>
      <c r="AJ967">
        <v>116.874943636</v>
      </c>
      <c r="AK967"/>
      <c r="AL967">
        <v>82.824016932999996</v>
      </c>
      <c r="AM967">
        <v>43.197136069999999</v>
      </c>
      <c r="AN967">
        <v>129.50610112800001</v>
      </c>
      <c r="AO967">
        <v>51.412136375999999</v>
      </c>
      <c r="AP967">
        <v>38.497944003000001</v>
      </c>
      <c r="AQ967">
        <v>73.556399784999996</v>
      </c>
      <c r="AR967">
        <v>95.333444365999995</v>
      </c>
      <c r="AS967">
        <v>42.796433630999999</v>
      </c>
      <c r="AT967">
        <v>88.050529827999995</v>
      </c>
      <c r="AU967"/>
    </row>
    <row r="968" spans="1:47" x14ac:dyDescent="0.35">
      <c r="A968" s="84">
        <v>36342</v>
      </c>
      <c r="B968">
        <v>65.877495100000004</v>
      </c>
      <c r="C968">
        <v>70.649339036000001</v>
      </c>
      <c r="D968">
        <v>77.743288473000007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75.906325527000007</v>
      </c>
      <c r="L968">
        <v>99.713862392999999</v>
      </c>
      <c r="M968">
        <v>90.592450628999998</v>
      </c>
      <c r="N968">
        <v>119.775099813</v>
      </c>
      <c r="O968">
        <v>40.080260631000002</v>
      </c>
      <c r="P968"/>
      <c r="Q968">
        <v>91.615269212000001</v>
      </c>
      <c r="R968">
        <v>104.98</v>
      </c>
      <c r="S968">
        <v>91.837728659000007</v>
      </c>
      <c r="T968">
        <v>97.736116023999998</v>
      </c>
      <c r="U968"/>
      <c r="V968">
        <v>142.53666168399999</v>
      </c>
      <c r="W968">
        <v>49.061056983</v>
      </c>
      <c r="X968">
        <v>40.792419488</v>
      </c>
      <c r="Y968"/>
      <c r="Z968">
        <v>39.935428739000002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42.606000000000002</v>
      </c>
      <c r="AF968">
        <v>87.220559058000006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83.424873148000003</v>
      </c>
      <c r="AM968">
        <v>44.276316919999999</v>
      </c>
      <c r="AN968">
        <v>126.503024963</v>
      </c>
      <c r="AO968">
        <v>52.822745302999998</v>
      </c>
      <c r="AP968">
        <v>38.600941185000003</v>
      </c>
      <c r="AQ968">
        <v>72.249560195000001</v>
      </c>
      <c r="AR968">
        <v>95.02983467</v>
      </c>
      <c r="AS968">
        <v>42.096491958999998</v>
      </c>
      <c r="AT968">
        <v>88.560303465000004</v>
      </c>
      <c r="AU968"/>
    </row>
    <row r="969" spans="1:47" x14ac:dyDescent="0.35">
      <c r="A969" s="84">
        <v>36373</v>
      </c>
      <c r="B969">
        <v>66.890995020000005</v>
      </c>
      <c r="C969">
        <v>71.088705133000005</v>
      </c>
      <c r="D969">
        <v>79.042081417000006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76.606383864999998</v>
      </c>
      <c r="L969">
        <v>97.863277609999997</v>
      </c>
      <c r="M969">
        <v>90.492458962000001</v>
      </c>
      <c r="N969">
        <v>118.557098798</v>
      </c>
      <c r="O969">
        <v>40.080260631000002</v>
      </c>
      <c r="P969"/>
      <c r="Q969">
        <v>90.515085847999998</v>
      </c>
      <c r="R969">
        <v>103.04</v>
      </c>
      <c r="S969">
        <v>92.324325246000001</v>
      </c>
      <c r="T969">
        <v>98.478952953999993</v>
      </c>
      <c r="U969"/>
      <c r="V969">
        <v>140.95670962700001</v>
      </c>
      <c r="W969">
        <v>50.704250279</v>
      </c>
      <c r="X969">
        <v>41.117581800000004</v>
      </c>
      <c r="Y969"/>
      <c r="Z969">
        <v>38.568591148000003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42.606000000000002</v>
      </c>
      <c r="AF969">
        <v>93.127531937000001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83.570920419000004</v>
      </c>
      <c r="AM969">
        <v>44.710392589000001</v>
      </c>
      <c r="AN969">
        <v>128.29043375000001</v>
      </c>
      <c r="AO969">
        <v>52.930558767000001</v>
      </c>
      <c r="AP969">
        <v>39.481850717</v>
      </c>
      <c r="AQ969">
        <v>73.183017045</v>
      </c>
      <c r="AR969">
        <v>93.511786193000006</v>
      </c>
      <c r="AS969">
        <v>39.596700275000003</v>
      </c>
      <c r="AT969">
        <v>88.955945714999999</v>
      </c>
      <c r="AU969"/>
    </row>
    <row r="970" spans="1:47" x14ac:dyDescent="0.35">
      <c r="A970" s="84">
        <v>36404</v>
      </c>
      <c r="B970">
        <v>67.566661640000007</v>
      </c>
      <c r="C970">
        <v>71.110724770999994</v>
      </c>
      <c r="D970">
        <v>80.068829893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76.306358863</v>
      </c>
      <c r="L970">
        <v>103.74160574299999</v>
      </c>
      <c r="M970">
        <v>91.292392301000007</v>
      </c>
      <c r="N970">
        <v>119.905099921</v>
      </c>
      <c r="O970">
        <v>39.898342237000001</v>
      </c>
      <c r="P970"/>
      <c r="Q970">
        <v>92.815469245000003</v>
      </c>
      <c r="R970">
        <v>105.84</v>
      </c>
      <c r="S970">
        <v>92.531453311000007</v>
      </c>
      <c r="T970">
        <v>99.115670322</v>
      </c>
      <c r="U970"/>
      <c r="V970">
        <v>141.084018082</v>
      </c>
      <c r="W970">
        <v>51.760588826000003</v>
      </c>
      <c r="X970">
        <v>41.099661292999997</v>
      </c>
      <c r="Y970"/>
      <c r="Z970">
        <v>41.183410887000001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44.731999999999999</v>
      </c>
      <c r="AF970">
        <v>93.985595621000002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84.075124880000004</v>
      </c>
      <c r="AM970">
        <v>45.569434270999999</v>
      </c>
      <c r="AN970">
        <v>125.714692426</v>
      </c>
      <c r="AO970">
        <v>53.557379967000003</v>
      </c>
      <c r="AP970">
        <v>38.869698339000003</v>
      </c>
      <c r="AQ970">
        <v>74.116473894999999</v>
      </c>
      <c r="AR970">
        <v>96.750289610999999</v>
      </c>
      <c r="AS970">
        <v>40.696608615999999</v>
      </c>
      <c r="AT970">
        <v>88.581325058000004</v>
      </c>
      <c r="AU970"/>
    </row>
    <row r="971" spans="1:47" x14ac:dyDescent="0.35">
      <c r="A971" s="84">
        <v>36434</v>
      </c>
      <c r="B971">
        <v>68.242328259999994</v>
      </c>
      <c r="C971">
        <v>71.571746794999996</v>
      </c>
      <c r="D971">
        <v>81.367622838000003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77.106425535</v>
      </c>
      <c r="L971">
        <v>106.680769809</v>
      </c>
      <c r="M971">
        <v>92.292308973999994</v>
      </c>
      <c r="N971">
        <v>120.42010035</v>
      </c>
      <c r="O971">
        <v>41.768463330000003</v>
      </c>
      <c r="P971"/>
      <c r="Q971">
        <v>91.815302549999998</v>
      </c>
      <c r="R971">
        <v>107.18</v>
      </c>
      <c r="S971">
        <v>93.238568392999994</v>
      </c>
      <c r="T971">
        <v>99.009550761</v>
      </c>
      <c r="U971"/>
      <c r="V971">
        <v>143.45887155899999</v>
      </c>
      <c r="W971">
        <v>52.406129049999997</v>
      </c>
      <c r="X971">
        <v>40.789719106</v>
      </c>
      <c r="Y971"/>
      <c r="Z971">
        <v>42.431393034999999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44.823999999999998</v>
      </c>
      <c r="AF971">
        <v>93.079491939999997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84.641876683999996</v>
      </c>
      <c r="AM971">
        <v>45.972554453999997</v>
      </c>
      <c r="AN971">
        <v>127.538312901</v>
      </c>
      <c r="AO971">
        <v>51.903355859999998</v>
      </c>
      <c r="AP971">
        <v>39.167193181999998</v>
      </c>
      <c r="AQ971">
        <v>75.516659169999997</v>
      </c>
      <c r="AR971">
        <v>96.750289610999999</v>
      </c>
      <c r="AS971">
        <v>40.396633614000002</v>
      </c>
      <c r="AT971">
        <v>89.730869068999993</v>
      </c>
      <c r="AU971"/>
    </row>
    <row r="972" spans="1:47" x14ac:dyDescent="0.35">
      <c r="A972" s="84">
        <v>36465</v>
      </c>
      <c r="B972">
        <v>72.211869629999995</v>
      </c>
      <c r="C972">
        <v>73.557604312999999</v>
      </c>
      <c r="D972">
        <v>80.744553249999996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77.006417201000005</v>
      </c>
      <c r="L972">
        <v>108.422496663</v>
      </c>
      <c r="M972">
        <v>92.692275644000006</v>
      </c>
      <c r="N972">
        <v>121.167100973</v>
      </c>
      <c r="O972">
        <v>41.179047732999997</v>
      </c>
      <c r="P972"/>
      <c r="Q972">
        <v>91.715285881</v>
      </c>
      <c r="R972">
        <v>107.27</v>
      </c>
      <c r="S972">
        <v>93.796934601999993</v>
      </c>
      <c r="T972">
        <v>99.964626812999995</v>
      </c>
      <c r="U972"/>
      <c r="V972">
        <v>142.61870461699999</v>
      </c>
      <c r="W972">
        <v>53.169040223000003</v>
      </c>
      <c r="X972">
        <v>40.780961533000003</v>
      </c>
      <c r="Y972"/>
      <c r="Z972">
        <v>41.123983166000002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46.857999999999997</v>
      </c>
      <c r="AF972">
        <v>91.411158908000004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85.398870016999993</v>
      </c>
      <c r="AM972">
        <v>46.423355102999999</v>
      </c>
      <c r="AN972">
        <v>129.37762023799999</v>
      </c>
      <c r="AO972">
        <v>53.394090728000002</v>
      </c>
      <c r="AP972">
        <v>39.724712138999998</v>
      </c>
      <c r="AQ972">
        <v>74.583202319999998</v>
      </c>
      <c r="AR972">
        <v>97.053899306000005</v>
      </c>
      <c r="AS972">
        <v>40.996583618000003</v>
      </c>
      <c r="AT972">
        <v>90.199491945000005</v>
      </c>
      <c r="AU972"/>
    </row>
    <row r="973" spans="1:47" x14ac:dyDescent="0.35">
      <c r="A973" s="84">
        <v>36495</v>
      </c>
      <c r="B973">
        <v>68.749078220000001</v>
      </c>
      <c r="C973">
        <v>72.166079421999996</v>
      </c>
      <c r="D973">
        <v>81.455379117999996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77.106425535</v>
      </c>
      <c r="L973">
        <v>110.926229015</v>
      </c>
      <c r="M973">
        <v>92.392300641999995</v>
      </c>
      <c r="N973">
        <v>121.99810166499999</v>
      </c>
      <c r="O973">
        <v>41.310028977000002</v>
      </c>
      <c r="P973"/>
      <c r="Q973">
        <v>98.916486081000002</v>
      </c>
      <c r="R973">
        <v>106.35</v>
      </c>
      <c r="S973">
        <v>93.943938274999994</v>
      </c>
      <c r="T973">
        <v>98.585072514999993</v>
      </c>
      <c r="U973"/>
      <c r="V973">
        <v>145.21651614199999</v>
      </c>
      <c r="W973">
        <v>51.115048602999998</v>
      </c>
      <c r="X973">
        <v>42.106048651000002</v>
      </c>
      <c r="Y973"/>
      <c r="Z973">
        <v>41.361694051000001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46.673000000000002</v>
      </c>
      <c r="AF973">
        <v>93.37352439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85.600409854000006</v>
      </c>
      <c r="AM973">
        <v>49.153775445999997</v>
      </c>
      <c r="AN973">
        <v>129.29557917400001</v>
      </c>
      <c r="AO973">
        <v>62.033878106000003</v>
      </c>
      <c r="AP973">
        <v>39.230339030000003</v>
      </c>
      <c r="AQ973">
        <v>75.890041909999994</v>
      </c>
      <c r="AR973">
        <v>96.649086378999996</v>
      </c>
      <c r="AS973">
        <v>41.196566953000001</v>
      </c>
      <c r="AT973">
        <v>90.908871559000005</v>
      </c>
      <c r="AU973"/>
    </row>
    <row r="974" spans="1:47" x14ac:dyDescent="0.35">
      <c r="A974" s="84">
        <v>36526</v>
      </c>
      <c r="B974">
        <v>66.553161709999998</v>
      </c>
      <c r="C974">
        <v>64.894592117000002</v>
      </c>
      <c r="D974">
        <v>80.683123854000002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76.506375531000003</v>
      </c>
      <c r="L974">
        <v>107</v>
      </c>
      <c r="M974">
        <v>92.092325639999999</v>
      </c>
      <c r="N974">
        <v>122.481102068</v>
      </c>
      <c r="O974">
        <v>44.303691974000003</v>
      </c>
      <c r="P974"/>
      <c r="Q974">
        <v>96.016002666999995</v>
      </c>
      <c r="R974">
        <v>107.09</v>
      </c>
      <c r="S974">
        <v>93.917648944000007</v>
      </c>
      <c r="T974">
        <v>99.009550761</v>
      </c>
      <c r="U974"/>
      <c r="V974">
        <v>149.13843336400001</v>
      </c>
      <c r="W974">
        <v>53.704475373000001</v>
      </c>
      <c r="X974">
        <v>41.642003639999999</v>
      </c>
      <c r="Y974"/>
      <c r="Z974">
        <v>38.806302033000001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47.732999999999997</v>
      </c>
      <c r="AF974">
        <v>87.007250604000006</v>
      </c>
      <c r="AG974">
        <v>57.2</v>
      </c>
      <c r="AH974">
        <v>91.589313360000006</v>
      </c>
      <c r="AI974">
        <v>92.256665483000006</v>
      </c>
      <c r="AJ974">
        <v>120.09309542299999</v>
      </c>
      <c r="AK974"/>
      <c r="AL974">
        <v>85.429661701000001</v>
      </c>
      <c r="AM974">
        <v>44.8</v>
      </c>
      <c r="AN974">
        <v>127.85472502</v>
      </c>
      <c r="AO974">
        <v>58.041024161999999</v>
      </c>
      <c r="AP974">
        <v>39.906651109000002</v>
      </c>
      <c r="AQ974">
        <v>74.116473894999999</v>
      </c>
      <c r="AR974">
        <v>92.992250646000002</v>
      </c>
      <c r="AS974">
        <v>41.496541954999998</v>
      </c>
      <c r="AT974">
        <v>90.855028515000001</v>
      </c>
      <c r="AU974"/>
    </row>
    <row r="975" spans="1:47" x14ac:dyDescent="0.35">
      <c r="A975" s="84">
        <v>36557</v>
      </c>
      <c r="B975">
        <v>69.678119820000006</v>
      </c>
      <c r="C975">
        <v>67.594367136000002</v>
      </c>
      <c r="D975">
        <v>80.78843139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78.406533878000005</v>
      </c>
      <c r="L975">
        <v>107</v>
      </c>
      <c r="M975">
        <v>93.192233981000001</v>
      </c>
      <c r="N975">
        <v>122.973102478</v>
      </c>
      <c r="O975">
        <v>44.803733643999998</v>
      </c>
      <c r="P975"/>
      <c r="Q975">
        <v>96.316052674999995</v>
      </c>
      <c r="R975">
        <v>107.42</v>
      </c>
      <c r="S975">
        <v>94.370584799</v>
      </c>
      <c r="T975">
        <v>99.221789883</v>
      </c>
      <c r="U975"/>
      <c r="V975">
        <v>149.63789228300001</v>
      </c>
      <c r="W975">
        <v>53.904492040999997</v>
      </c>
      <c r="X975">
        <v>41.090416380000001</v>
      </c>
      <c r="Y975"/>
      <c r="Z975">
        <v>38.806302033000001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47.832999999999998</v>
      </c>
      <c r="AF975">
        <v>89.707475622999993</v>
      </c>
      <c r="AG975">
        <v>57.3</v>
      </c>
      <c r="AH975">
        <v>92.230482996999996</v>
      </c>
      <c r="AI975">
        <v>93.103920575000004</v>
      </c>
      <c r="AJ975">
        <v>121.48952676499999</v>
      </c>
      <c r="AK975"/>
      <c r="AL975">
        <v>86.059005253999999</v>
      </c>
      <c r="AM975">
        <v>46</v>
      </c>
      <c r="AN975">
        <v>128.87858668199999</v>
      </c>
      <c r="AO975">
        <v>56.078170636999999</v>
      </c>
      <c r="AP975">
        <v>40.706784464000002</v>
      </c>
      <c r="AQ975">
        <v>76.356770334999993</v>
      </c>
      <c r="AR975">
        <v>97.691859011999995</v>
      </c>
      <c r="AS975">
        <v>42.996416965000002</v>
      </c>
      <c r="AT975">
        <v>91.188696729</v>
      </c>
      <c r="AU975"/>
    </row>
    <row r="976" spans="1:47" x14ac:dyDescent="0.35">
      <c r="A976" s="84">
        <v>36586</v>
      </c>
      <c r="B976">
        <v>69.424744829999995</v>
      </c>
      <c r="C976">
        <v>68.694275477000005</v>
      </c>
      <c r="D976">
        <v>82.113551217999998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78.506542211999999</v>
      </c>
      <c r="L976">
        <v>108.6</v>
      </c>
      <c r="M976">
        <v>93.592200649999995</v>
      </c>
      <c r="N976">
        <v>124.100103417</v>
      </c>
      <c r="O976">
        <v>44.303691974000003</v>
      </c>
      <c r="P976"/>
      <c r="Q976">
        <v>95.515919319999995</v>
      </c>
      <c r="R976">
        <v>108.13</v>
      </c>
      <c r="S976">
        <v>94.935220787000006</v>
      </c>
      <c r="T976">
        <v>98.903431198999996</v>
      </c>
      <c r="U976"/>
      <c r="V976">
        <v>151.63572796099999</v>
      </c>
      <c r="W976">
        <v>56.304692058000001</v>
      </c>
      <c r="X976">
        <v>42.603802365</v>
      </c>
      <c r="Y976"/>
      <c r="Z976">
        <v>39.994856460000001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48.375</v>
      </c>
      <c r="AF976">
        <v>87.407283939999999</v>
      </c>
      <c r="AG976">
        <v>57.4</v>
      </c>
      <c r="AH976">
        <v>92.316600285999996</v>
      </c>
      <c r="AI976">
        <v>93.386338937999994</v>
      </c>
      <c r="AJ976">
        <v>123.002327386</v>
      </c>
      <c r="AK976"/>
      <c r="AL976">
        <v>86.514922917999996</v>
      </c>
      <c r="AM976">
        <v>45.8</v>
      </c>
      <c r="AN976">
        <v>120.815676095</v>
      </c>
      <c r="AO976">
        <v>56.087961149999998</v>
      </c>
      <c r="AP976">
        <v>40.806801133999997</v>
      </c>
      <c r="AQ976">
        <v>77.383572869999995</v>
      </c>
      <c r="AR976">
        <v>98.291809016000002</v>
      </c>
      <c r="AS976">
        <v>42.196483626000003</v>
      </c>
      <c r="AT976">
        <v>91.534958067000005</v>
      </c>
      <c r="AU976"/>
    </row>
    <row r="977" spans="1:47" x14ac:dyDescent="0.35">
      <c r="A977" s="84">
        <v>36617</v>
      </c>
      <c r="B977">
        <v>70.100411449999996</v>
      </c>
      <c r="C977">
        <v>71.194067161000007</v>
      </c>
      <c r="D977">
        <v>82.877030853999997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79.506625552000003</v>
      </c>
      <c r="L977">
        <v>108.6</v>
      </c>
      <c r="M977">
        <v>94.692108990999998</v>
      </c>
      <c r="N977">
        <v>123.691103076</v>
      </c>
      <c r="O977">
        <v>44.603716976000001</v>
      </c>
      <c r="P977"/>
      <c r="Q977">
        <v>97.016169361999999</v>
      </c>
      <c r="R977">
        <v>108.76</v>
      </c>
      <c r="S977">
        <v>95.691902580999994</v>
      </c>
      <c r="T977">
        <v>98.903431198999996</v>
      </c>
      <c r="U977"/>
      <c r="V977">
        <v>152.13518688100001</v>
      </c>
      <c r="W977">
        <v>55.704642053999997</v>
      </c>
      <c r="X977">
        <v>42.775219329000002</v>
      </c>
      <c r="Y977"/>
      <c r="Z977">
        <v>43.144525690999998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48.095999999999997</v>
      </c>
      <c r="AF977">
        <v>92.707725644000007</v>
      </c>
      <c r="AG977">
        <v>57.1</v>
      </c>
      <c r="AH977">
        <v>92.183907594000004</v>
      </c>
      <c r="AI977">
        <v>93.762896756999993</v>
      </c>
      <c r="AJ977">
        <v>117.882079131</v>
      </c>
      <c r="AK977"/>
      <c r="AL977">
        <v>87.142657865000004</v>
      </c>
      <c r="AM977">
        <v>47</v>
      </c>
      <c r="AN977">
        <v>119.663831726</v>
      </c>
      <c r="AO977">
        <v>61.558842884000001</v>
      </c>
      <c r="AP977">
        <v>41.406901150000003</v>
      </c>
      <c r="AQ977">
        <v>77.383572869999995</v>
      </c>
      <c r="AR977">
        <v>99.391717357000005</v>
      </c>
      <c r="AS977">
        <v>43.296391966999998</v>
      </c>
      <c r="AT977">
        <v>92.105515838000002</v>
      </c>
      <c r="AU977"/>
    </row>
    <row r="978" spans="1:47" x14ac:dyDescent="0.35">
      <c r="A978" s="84">
        <v>36647</v>
      </c>
      <c r="B978">
        <v>71.367286350000001</v>
      </c>
      <c r="C978">
        <v>71.894008833000001</v>
      </c>
      <c r="D978">
        <v>82.640088898000002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81.406783899000004</v>
      </c>
      <c r="L978">
        <v>112.8</v>
      </c>
      <c r="M978">
        <v>95.992000666999999</v>
      </c>
      <c r="N978">
        <v>124.78210398500001</v>
      </c>
      <c r="O978">
        <v>44.903741977999999</v>
      </c>
      <c r="P978"/>
      <c r="Q978">
        <v>101.31688614799999</v>
      </c>
      <c r="R978">
        <v>110.1</v>
      </c>
      <c r="S978">
        <v>96.115391426000002</v>
      </c>
      <c r="T978">
        <v>98.266713831000004</v>
      </c>
      <c r="U978"/>
      <c r="V978">
        <v>148.239407309</v>
      </c>
      <c r="W978">
        <v>57.004750395999999</v>
      </c>
      <c r="X978">
        <v>43.079916124</v>
      </c>
      <c r="Y978"/>
      <c r="Z978">
        <v>43.501092018999998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49.945999999999998</v>
      </c>
      <c r="AF978">
        <v>93.507792316000007</v>
      </c>
      <c r="AG978">
        <v>58.7</v>
      </c>
      <c r="AH978">
        <v>93.181716226999995</v>
      </c>
      <c r="AI978">
        <v>95.080849121</v>
      </c>
      <c r="AJ978">
        <v>122.88595810699999</v>
      </c>
      <c r="AK978"/>
      <c r="AL978">
        <v>87.848990047000001</v>
      </c>
      <c r="AM978">
        <v>48</v>
      </c>
      <c r="AN978">
        <v>128.622621267</v>
      </c>
      <c r="AO978">
        <v>56.746772225000001</v>
      </c>
      <c r="AP978">
        <v>39.506584431</v>
      </c>
      <c r="AQ978">
        <v>79.343832254999995</v>
      </c>
      <c r="AR978">
        <v>101.191567369</v>
      </c>
      <c r="AS978">
        <v>43.896341972000002</v>
      </c>
      <c r="AT978">
        <v>92.378003281999995</v>
      </c>
      <c r="AU978"/>
    </row>
    <row r="979" spans="1:47" x14ac:dyDescent="0.35">
      <c r="A979" s="84">
        <v>36678</v>
      </c>
      <c r="B979">
        <v>70.776078069999997</v>
      </c>
      <c r="C979">
        <v>70.994083825999994</v>
      </c>
      <c r="D979">
        <v>84.658483339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79.606633885999997</v>
      </c>
      <c r="L979">
        <v>110.3</v>
      </c>
      <c r="M979">
        <v>94.692108990999998</v>
      </c>
      <c r="N979">
        <v>123.66210305200001</v>
      </c>
      <c r="O979">
        <v>46.803900325000001</v>
      </c>
      <c r="P979"/>
      <c r="Q979">
        <v>97.016169361999999</v>
      </c>
      <c r="R979">
        <v>108.68</v>
      </c>
      <c r="S979">
        <v>96.097812146999999</v>
      </c>
      <c r="T979">
        <v>98.903431198999996</v>
      </c>
      <c r="U979"/>
      <c r="V979">
        <v>150.237242987</v>
      </c>
      <c r="W979">
        <v>58.704892074</v>
      </c>
      <c r="X979">
        <v>42.751140438</v>
      </c>
      <c r="Y979"/>
      <c r="Z979">
        <v>43.917086068000003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49.426000000000002</v>
      </c>
      <c r="AF979">
        <v>91.307608966999993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87.800467331999997</v>
      </c>
      <c r="AM979">
        <v>48.1</v>
      </c>
      <c r="AN979">
        <v>127.726742313</v>
      </c>
      <c r="AO979">
        <v>57.439453583999999</v>
      </c>
      <c r="AP979">
        <v>38.206367727999996</v>
      </c>
      <c r="AQ979">
        <v>79.437177939999998</v>
      </c>
      <c r="AR979">
        <v>104.091325723</v>
      </c>
      <c r="AS979">
        <v>44.496291976000002</v>
      </c>
      <c r="AT979">
        <v>92.432342117999994</v>
      </c>
      <c r="AU979"/>
    </row>
    <row r="980" spans="1:47" x14ac:dyDescent="0.35">
      <c r="A980" s="84">
        <v>36708</v>
      </c>
      <c r="B980">
        <v>71.705119659999994</v>
      </c>
      <c r="C980">
        <v>70.994083825999994</v>
      </c>
      <c r="D980">
        <v>85.255226042999993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80.906742229000002</v>
      </c>
      <c r="L980">
        <v>107.4</v>
      </c>
      <c r="M980">
        <v>95.792017332</v>
      </c>
      <c r="N980">
        <v>124.645103871</v>
      </c>
      <c r="O980">
        <v>43.403616968000001</v>
      </c>
      <c r="P980"/>
      <c r="Q980">
        <v>100.41673612300001</v>
      </c>
      <c r="R980">
        <v>109.95</v>
      </c>
      <c r="S980">
        <v>96.137195132000002</v>
      </c>
      <c r="T980">
        <v>98.266713831000004</v>
      </c>
      <c r="U980"/>
      <c r="V980">
        <v>148.03962374100001</v>
      </c>
      <c r="W980">
        <v>59.004917075999998</v>
      </c>
      <c r="X980">
        <v>42.847067119999998</v>
      </c>
      <c r="Y980"/>
      <c r="Z980">
        <v>46.056484036999997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51.021000000000001</v>
      </c>
      <c r="AF980">
        <v>93.10775898</v>
      </c>
      <c r="AG980">
        <v>58.4</v>
      </c>
      <c r="AH980">
        <v>92.774040826999993</v>
      </c>
      <c r="AI980">
        <v>95.551546393999999</v>
      </c>
      <c r="AJ980">
        <v>124.049650892</v>
      </c>
      <c r="AK980"/>
      <c r="AL980">
        <v>87.980782390000002</v>
      </c>
      <c r="AM980">
        <v>47.7</v>
      </c>
      <c r="AN980">
        <v>125.55103628099999</v>
      </c>
      <c r="AO980">
        <v>57.457497115000002</v>
      </c>
      <c r="AP980">
        <v>40.106684446999999</v>
      </c>
      <c r="AQ980">
        <v>79.157140885000004</v>
      </c>
      <c r="AR980">
        <v>100.69160903300001</v>
      </c>
      <c r="AS980">
        <v>44.696275309999997</v>
      </c>
      <c r="AT980">
        <v>92.257029962999994</v>
      </c>
      <c r="AU980"/>
    </row>
    <row r="981" spans="1:47" x14ac:dyDescent="0.35">
      <c r="A981" s="84">
        <v>36739</v>
      </c>
      <c r="B981">
        <v>71.958494639999998</v>
      </c>
      <c r="C981">
        <v>72.993917174000003</v>
      </c>
      <c r="D981">
        <v>85.237674787000003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81.706808901000002</v>
      </c>
      <c r="L981">
        <v>111.8</v>
      </c>
      <c r="M981">
        <v>95.892008998999998</v>
      </c>
      <c r="N981">
        <v>123.51110292600001</v>
      </c>
      <c r="O981">
        <v>45.403783648999998</v>
      </c>
      <c r="P981"/>
      <c r="Q981">
        <v>100.8168028</v>
      </c>
      <c r="R981">
        <v>108.97</v>
      </c>
      <c r="S981">
        <v>96.562947455</v>
      </c>
      <c r="T981">
        <v>99.540148567000003</v>
      </c>
      <c r="U981"/>
      <c r="V981">
        <v>153.43378007199999</v>
      </c>
      <c r="W981">
        <v>59.404950413000002</v>
      </c>
      <c r="X981">
        <v>42.928883053</v>
      </c>
      <c r="Y981"/>
      <c r="Z981">
        <v>44.689646445999998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51.81</v>
      </c>
      <c r="AF981">
        <v>94.107842320000003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88.515035583</v>
      </c>
      <c r="AM981">
        <v>48.2</v>
      </c>
      <c r="AN981">
        <v>131.56622354500001</v>
      </c>
      <c r="AO981">
        <v>57.571606521</v>
      </c>
      <c r="AP981">
        <v>40.606767795000003</v>
      </c>
      <c r="AQ981">
        <v>79.063795200000001</v>
      </c>
      <c r="AR981">
        <v>102.791434047</v>
      </c>
      <c r="AS981">
        <v>45.796183651</v>
      </c>
      <c r="AT981">
        <v>92.009133816000002</v>
      </c>
      <c r="AU981"/>
    </row>
    <row r="982" spans="1:47" x14ac:dyDescent="0.35">
      <c r="A982" s="84">
        <v>36770</v>
      </c>
      <c r="B982">
        <v>72.127411300000006</v>
      </c>
      <c r="C982">
        <v>74.193817182000004</v>
      </c>
      <c r="D982">
        <v>84.219701938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81.806817234999997</v>
      </c>
      <c r="L982">
        <v>108.2</v>
      </c>
      <c r="M982">
        <v>95.992000666999999</v>
      </c>
      <c r="N982">
        <v>123.67510306299999</v>
      </c>
      <c r="O982">
        <v>46.303858654999999</v>
      </c>
      <c r="P982"/>
      <c r="Q982">
        <v>102.61710284999999</v>
      </c>
      <c r="R982">
        <v>109.27</v>
      </c>
      <c r="S982">
        <v>96.320780998999993</v>
      </c>
      <c r="T982">
        <v>99.115670322</v>
      </c>
      <c r="U982"/>
      <c r="V982">
        <v>146.64113876600001</v>
      </c>
      <c r="W982">
        <v>61.105092091000003</v>
      </c>
      <c r="X982">
        <v>43.43837679</v>
      </c>
      <c r="Y982"/>
      <c r="Z982">
        <v>45.699917708999998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50.576000000000001</v>
      </c>
      <c r="AF982">
        <v>91.907658971999993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88.190499493000004</v>
      </c>
      <c r="AM982">
        <v>48.3</v>
      </c>
      <c r="AN982">
        <v>132.462102499</v>
      </c>
      <c r="AO982">
        <v>57.409421559999998</v>
      </c>
      <c r="AP982">
        <v>40.706784464000002</v>
      </c>
      <c r="AQ982">
        <v>79.623869310000003</v>
      </c>
      <c r="AR982">
        <v>102.891425715</v>
      </c>
      <c r="AS982">
        <v>43.996333638999999</v>
      </c>
      <c r="AT982">
        <v>92.370764715000007</v>
      </c>
      <c r="AU982"/>
    </row>
    <row r="983" spans="1:47" x14ac:dyDescent="0.35">
      <c r="A983" s="84">
        <v>36800</v>
      </c>
      <c r="B983">
        <v>71.874036309999994</v>
      </c>
      <c r="C983">
        <v>74.393800517000003</v>
      </c>
      <c r="D983">
        <v>86.045032563000007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81.506792232999999</v>
      </c>
      <c r="L983">
        <v>110.9</v>
      </c>
      <c r="M983">
        <v>96.191984000999994</v>
      </c>
      <c r="N983">
        <v>122.33110194299999</v>
      </c>
      <c r="O983">
        <v>45.203766981000001</v>
      </c>
      <c r="P983"/>
      <c r="Q983">
        <v>103.617269545</v>
      </c>
      <c r="R983">
        <v>110.46</v>
      </c>
      <c r="S983">
        <v>96.549900766999997</v>
      </c>
      <c r="T983">
        <v>99.540148567000003</v>
      </c>
      <c r="U983"/>
      <c r="V983">
        <v>149.53800049899999</v>
      </c>
      <c r="W983">
        <v>60.105008751</v>
      </c>
      <c r="X983">
        <v>43.320153249000001</v>
      </c>
      <c r="Y983"/>
      <c r="Z983">
        <v>48.374165169000001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50.222000000000001</v>
      </c>
      <c r="AF983">
        <v>89.307442287000001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88.344785048999995</v>
      </c>
      <c r="AM983">
        <v>48</v>
      </c>
      <c r="AN983">
        <v>130.03043105200001</v>
      </c>
      <c r="AO983">
        <v>57.660253273999999</v>
      </c>
      <c r="AP983">
        <v>41.206867811000002</v>
      </c>
      <c r="AQ983">
        <v>78.783758144999993</v>
      </c>
      <c r="AR983">
        <v>103.391384051</v>
      </c>
      <c r="AS983">
        <v>44.596283643</v>
      </c>
      <c r="AT983">
        <v>92.054845865999994</v>
      </c>
      <c r="AU983"/>
    </row>
    <row r="984" spans="1:47" x14ac:dyDescent="0.35">
      <c r="A984" s="84">
        <v>36831</v>
      </c>
      <c r="B984">
        <v>74.492244459999995</v>
      </c>
      <c r="C984">
        <v>75.093742187999993</v>
      </c>
      <c r="D984">
        <v>85.325431066999997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82.206850571000004</v>
      </c>
      <c r="L984">
        <v>110.2</v>
      </c>
      <c r="M984">
        <v>97.091909008000002</v>
      </c>
      <c r="N984">
        <v>125.369104474</v>
      </c>
      <c r="O984">
        <v>46.503875323000003</v>
      </c>
      <c r="P984"/>
      <c r="Q984">
        <v>103.217202867</v>
      </c>
      <c r="R984">
        <v>110.26</v>
      </c>
      <c r="S984">
        <v>96.874611297000001</v>
      </c>
      <c r="T984">
        <v>100.49522462</v>
      </c>
      <c r="U984"/>
      <c r="V984">
        <v>148.838758012</v>
      </c>
      <c r="W984">
        <v>61.105092091000003</v>
      </c>
      <c r="X984">
        <v>43.770048803999998</v>
      </c>
      <c r="Y984"/>
      <c r="Z984">
        <v>50.394707693999997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49.45</v>
      </c>
      <c r="AF984">
        <v>93.907825652</v>
      </c>
      <c r="AG984">
        <v>61.5</v>
      </c>
      <c r="AH984">
        <v>91.660128877999995</v>
      </c>
      <c r="AI984">
        <v>94.704291302000001</v>
      </c>
      <c r="AJ984">
        <v>119.976726144</v>
      </c>
      <c r="AK984"/>
      <c r="AL984">
        <v>88.619113268999996</v>
      </c>
      <c r="AM984">
        <v>47.7</v>
      </c>
      <c r="AN984">
        <v>131.438240837</v>
      </c>
      <c r="AO984">
        <v>57.660572942000002</v>
      </c>
      <c r="AP984">
        <v>41.406901150000003</v>
      </c>
      <c r="AQ984">
        <v>80.277289104999994</v>
      </c>
      <c r="AR984">
        <v>106.591117407</v>
      </c>
      <c r="AS984">
        <v>45.196233647</v>
      </c>
      <c r="AT984">
        <v>92.058217252999995</v>
      </c>
      <c r="AU984"/>
    </row>
    <row r="985" spans="1:47" x14ac:dyDescent="0.35">
      <c r="A985" s="84">
        <v>36861</v>
      </c>
      <c r="B985">
        <v>75.674661029999996</v>
      </c>
      <c r="C985">
        <v>75.293725523000006</v>
      </c>
      <c r="D985">
        <v>89.160380504000003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82.706892241000006</v>
      </c>
      <c r="L985">
        <v>115.2</v>
      </c>
      <c r="M985">
        <v>97.791850679000007</v>
      </c>
      <c r="N985">
        <v>126.42810535700001</v>
      </c>
      <c r="O985">
        <v>47.903991998999999</v>
      </c>
      <c r="P985"/>
      <c r="Q985">
        <v>102.61710284999999</v>
      </c>
      <c r="R985">
        <v>111.25</v>
      </c>
      <c r="S985">
        <v>97.335176159</v>
      </c>
      <c r="T985">
        <v>103.042094093</v>
      </c>
      <c r="U985"/>
      <c r="V985">
        <v>150.83659369</v>
      </c>
      <c r="W985">
        <v>61.705142094999999</v>
      </c>
      <c r="X985">
        <v>43.688704776000002</v>
      </c>
      <c r="Y985"/>
      <c r="Z985">
        <v>49.978713644999999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48.73</v>
      </c>
      <c r="AF985">
        <v>100.108342362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88.898315132999997</v>
      </c>
      <c r="AM985">
        <v>51.6</v>
      </c>
      <c r="AN985">
        <v>131.05429271400001</v>
      </c>
      <c r="AO985">
        <v>58.723633098000001</v>
      </c>
      <c r="AP985">
        <v>42.607101184000001</v>
      </c>
      <c r="AQ985">
        <v>81.397437324999999</v>
      </c>
      <c r="AR985">
        <v>100.991584035</v>
      </c>
      <c r="AS985">
        <v>43.296391966999998</v>
      </c>
      <c r="AT985">
        <v>91.754693211000003</v>
      </c>
      <c r="AU985"/>
    </row>
    <row r="986" spans="1:47" x14ac:dyDescent="0.35">
      <c r="A986" s="84">
        <v>36892</v>
      </c>
      <c r="B986">
        <v>73.64766118</v>
      </c>
      <c r="C986">
        <v>76.793600533000003</v>
      </c>
      <c r="D986">
        <v>87.001576014999998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82.506875573000002</v>
      </c>
      <c r="L986">
        <v>110.4</v>
      </c>
      <c r="M986">
        <v>96.891925673000003</v>
      </c>
      <c r="N986">
        <v>123.44710287300001</v>
      </c>
      <c r="O986">
        <v>49.504125344000002</v>
      </c>
      <c r="P986"/>
      <c r="Q986">
        <v>103.417236206</v>
      </c>
      <c r="R986">
        <v>110.78</v>
      </c>
      <c r="S986">
        <v>96.063579339</v>
      </c>
      <c r="T986">
        <v>103.78493102199999</v>
      </c>
      <c r="U986"/>
      <c r="V986">
        <v>153.333888288</v>
      </c>
      <c r="W986">
        <v>62.905242104000003</v>
      </c>
      <c r="X986">
        <v>43.247023579</v>
      </c>
      <c r="Y986"/>
      <c r="Z986">
        <v>49.859858201999998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48.23</v>
      </c>
      <c r="AF986">
        <v>93.707808983999996</v>
      </c>
      <c r="AG986">
        <v>63.2</v>
      </c>
      <c r="AH986">
        <v>91.081789442000002</v>
      </c>
      <c r="AI986">
        <v>92.752165661999996</v>
      </c>
      <c r="AJ986">
        <v>122.88595810699999</v>
      </c>
      <c r="AK986"/>
      <c r="AL986">
        <v>87.785945632999997</v>
      </c>
      <c r="AM986">
        <v>48.3</v>
      </c>
      <c r="AN986">
        <v>129.51850022100001</v>
      </c>
      <c r="AO986">
        <v>57.780233426999999</v>
      </c>
      <c r="AP986">
        <v>42.607101184000001</v>
      </c>
      <c r="AQ986">
        <v>80.370634789999997</v>
      </c>
      <c r="AR986">
        <v>102.09149237600001</v>
      </c>
      <c r="AS986">
        <v>41.796516957000001</v>
      </c>
      <c r="AT986">
        <v>91.255926164000002</v>
      </c>
      <c r="AU986"/>
    </row>
    <row r="987" spans="1:47" x14ac:dyDescent="0.35">
      <c r="A987" s="84">
        <v>36923</v>
      </c>
      <c r="B987">
        <v>73.985494500000001</v>
      </c>
      <c r="C987">
        <v>76.193650528999996</v>
      </c>
      <c r="D987">
        <v>87.896690070999995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83.406950578999997</v>
      </c>
      <c r="L987">
        <v>115</v>
      </c>
      <c r="M987">
        <v>97.291892341999997</v>
      </c>
      <c r="N987">
        <v>123.200102667</v>
      </c>
      <c r="O987">
        <v>48.804067005999997</v>
      </c>
      <c r="P987"/>
      <c r="Q987">
        <v>101.71695282500001</v>
      </c>
      <c r="R987">
        <v>111.5</v>
      </c>
      <c r="S987">
        <v>96.066380221000003</v>
      </c>
      <c r="T987">
        <v>103.78493102199999</v>
      </c>
      <c r="U987"/>
      <c r="V987">
        <v>150.53691833799999</v>
      </c>
      <c r="W987">
        <v>61.905158763000003</v>
      </c>
      <c r="X987">
        <v>43.933428026000001</v>
      </c>
      <c r="Y987"/>
      <c r="Z987">
        <v>53.960370974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48.741</v>
      </c>
      <c r="AF987">
        <v>96.208017334999994</v>
      </c>
      <c r="AG987">
        <v>64.7</v>
      </c>
      <c r="AH987">
        <v>90.479028122000003</v>
      </c>
      <c r="AI987">
        <v>90.981710750000005</v>
      </c>
      <c r="AJ987">
        <v>118.580294802</v>
      </c>
      <c r="AK987"/>
      <c r="AL987">
        <v>87.772605486000003</v>
      </c>
      <c r="AM987">
        <v>47.8</v>
      </c>
      <c r="AN987">
        <v>130.41437917499999</v>
      </c>
      <c r="AO987">
        <v>58.485847894999999</v>
      </c>
      <c r="AP987">
        <v>40.606767795000003</v>
      </c>
      <c r="AQ987">
        <v>80.930708899999999</v>
      </c>
      <c r="AR987">
        <v>101.091575702</v>
      </c>
      <c r="AS987">
        <v>42.196483626000003</v>
      </c>
      <c r="AT987">
        <v>90.638664758999994</v>
      </c>
      <c r="AU987"/>
    </row>
    <row r="988" spans="1:47" x14ac:dyDescent="0.35">
      <c r="A988" s="84">
        <v>36951</v>
      </c>
      <c r="B988">
        <v>73.394286210000004</v>
      </c>
      <c r="C988">
        <v>74.493792184</v>
      </c>
      <c r="D988">
        <v>86.659326523000004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82.006833903</v>
      </c>
      <c r="L988">
        <v>114.3</v>
      </c>
      <c r="M988">
        <v>96.791934005000002</v>
      </c>
      <c r="N988">
        <v>122.574102145</v>
      </c>
      <c r="O988">
        <v>49.204100341999997</v>
      </c>
      <c r="P988"/>
      <c r="Q988">
        <v>102.71711952</v>
      </c>
      <c r="R988">
        <v>111.95</v>
      </c>
      <c r="S988">
        <v>95.435036105999998</v>
      </c>
      <c r="T988">
        <v>103.78493102199999</v>
      </c>
      <c r="U988"/>
      <c r="V988">
        <v>142.146008491</v>
      </c>
      <c r="W988">
        <v>58.904908742000003</v>
      </c>
      <c r="X988">
        <v>43.803564158</v>
      </c>
      <c r="Y988"/>
      <c r="Z988">
        <v>50.691846300999998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49.034999999999997</v>
      </c>
      <c r="AF988">
        <v>98.608217350999993</v>
      </c>
      <c r="AG988">
        <v>65.3</v>
      </c>
      <c r="AH988">
        <v>90.653559577999999</v>
      </c>
      <c r="AI988">
        <v>94.817696392000002</v>
      </c>
      <c r="AJ988">
        <v>120.32583398</v>
      </c>
      <c r="AK988"/>
      <c r="AL988">
        <v>87.251250546999998</v>
      </c>
      <c r="AM988">
        <v>48.3</v>
      </c>
      <c r="AN988">
        <v>133.86991228400001</v>
      </c>
      <c r="AO988">
        <v>58.136187366999998</v>
      </c>
      <c r="AP988">
        <v>42.207034505999999</v>
      </c>
      <c r="AQ988">
        <v>81.397437324999999</v>
      </c>
      <c r="AR988">
        <v>101.391550704</v>
      </c>
      <c r="AS988">
        <v>39.796683610000002</v>
      </c>
      <c r="AT988">
        <v>90.407823867000005</v>
      </c>
      <c r="AU988"/>
    </row>
    <row r="989" spans="1:47" x14ac:dyDescent="0.35">
      <c r="A989" s="84">
        <v>36982</v>
      </c>
      <c r="B989">
        <v>72.127411300000006</v>
      </c>
      <c r="C989">
        <v>73.093908841000001</v>
      </c>
      <c r="D989">
        <v>86.360955171000001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80.606717226000001</v>
      </c>
      <c r="L989">
        <v>113.6</v>
      </c>
      <c r="M989">
        <v>95.892008998999998</v>
      </c>
      <c r="N989">
        <v>121.447101206</v>
      </c>
      <c r="O989">
        <v>46.703891990999999</v>
      </c>
      <c r="P989"/>
      <c r="Q989">
        <v>98.316386064</v>
      </c>
      <c r="R989">
        <v>110.12</v>
      </c>
      <c r="S989">
        <v>94.790350458000006</v>
      </c>
      <c r="T989">
        <v>103.254333215</v>
      </c>
      <c r="U989"/>
      <c r="V989">
        <v>140.34795638099999</v>
      </c>
      <c r="W989">
        <v>61.005083757000001</v>
      </c>
      <c r="X989">
        <v>43.933320770999998</v>
      </c>
      <c r="Y989"/>
      <c r="Z989">
        <v>50.810701743999999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49.406999999999996</v>
      </c>
      <c r="AF989">
        <v>93.407783981999998</v>
      </c>
      <c r="AG989">
        <v>65</v>
      </c>
      <c r="AH989">
        <v>88.162622580000004</v>
      </c>
      <c r="AI989">
        <v>95.702923847999998</v>
      </c>
      <c r="AJ989">
        <v>120.907680372</v>
      </c>
      <c r="AK989"/>
      <c r="AL989">
        <v>86.585294978999997</v>
      </c>
      <c r="AM989">
        <v>47.8</v>
      </c>
      <c r="AN989">
        <v>129.134552098</v>
      </c>
      <c r="AO989">
        <v>58.145179810999998</v>
      </c>
      <c r="AP989">
        <v>41.206867811000002</v>
      </c>
      <c r="AQ989">
        <v>81.117400270000005</v>
      </c>
      <c r="AR989">
        <v>96.491959003000005</v>
      </c>
      <c r="AS989">
        <v>39.496708607999999</v>
      </c>
      <c r="AT989">
        <v>90.111935025999998</v>
      </c>
      <c r="AU989"/>
    </row>
    <row r="990" spans="1:47" x14ac:dyDescent="0.35">
      <c r="A990" s="84">
        <v>37012</v>
      </c>
      <c r="B990">
        <v>72.465244609999999</v>
      </c>
      <c r="C990">
        <v>75.793683860000002</v>
      </c>
      <c r="D990">
        <v>87.027902898999997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81.506792232999999</v>
      </c>
      <c r="L990">
        <v>108.3</v>
      </c>
      <c r="M990">
        <v>96.191984000999994</v>
      </c>
      <c r="N990">
        <v>123.086102572</v>
      </c>
      <c r="O990">
        <v>49.104092008000002</v>
      </c>
      <c r="P990"/>
      <c r="Q990">
        <v>99.016502750000001</v>
      </c>
      <c r="R990">
        <v>110.98</v>
      </c>
      <c r="S990">
        <v>94.314275285999997</v>
      </c>
      <c r="T990">
        <v>102.29925716299999</v>
      </c>
      <c r="U990"/>
      <c r="V990">
        <v>144.34362773699999</v>
      </c>
      <c r="W990">
        <v>62.105175430999999</v>
      </c>
      <c r="X990">
        <v>43.814418171</v>
      </c>
      <c r="Y990"/>
      <c r="Z990">
        <v>45.105640495000003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49.823999999999998</v>
      </c>
      <c r="AF990">
        <v>96.408034002999997</v>
      </c>
      <c r="AG990">
        <v>65.5</v>
      </c>
      <c r="AH990">
        <v>89.440941924000001</v>
      </c>
      <c r="AI990">
        <v>96.489792698000002</v>
      </c>
      <c r="AJ990">
        <v>115.55469356099999</v>
      </c>
      <c r="AK990"/>
      <c r="AL990">
        <v>86.415552540999997</v>
      </c>
      <c r="AM990">
        <v>48</v>
      </c>
      <c r="AN990">
        <v>133.22999874499999</v>
      </c>
      <c r="AO990">
        <v>60.540796114000003</v>
      </c>
      <c r="AP990">
        <v>42.007001166999999</v>
      </c>
      <c r="AQ990">
        <v>80.930708899999999</v>
      </c>
      <c r="AR990">
        <v>100.39163403000001</v>
      </c>
      <c r="AS990">
        <v>39.396716939999997</v>
      </c>
      <c r="AT990">
        <v>89.614457039000001</v>
      </c>
      <c r="AU990"/>
    </row>
    <row r="991" spans="1:47" x14ac:dyDescent="0.35">
      <c r="A991" s="84">
        <v>37043</v>
      </c>
      <c r="B991">
        <v>72.549702940000003</v>
      </c>
      <c r="C991">
        <v>76.793600533000003</v>
      </c>
      <c r="D991">
        <v>85.948500655000004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81.906825569000006</v>
      </c>
      <c r="L991">
        <v>108.9</v>
      </c>
      <c r="M991">
        <v>96.191984000999994</v>
      </c>
      <c r="N991">
        <v>123.464102887</v>
      </c>
      <c r="O991">
        <v>48.204017000999997</v>
      </c>
      <c r="P991"/>
      <c r="Q991">
        <v>99.016502750000001</v>
      </c>
      <c r="R991">
        <v>111.01</v>
      </c>
      <c r="S991">
        <v>93.921500358000003</v>
      </c>
      <c r="T991">
        <v>102.40537672400001</v>
      </c>
      <c r="U991"/>
      <c r="V991">
        <v>141.746441355</v>
      </c>
      <c r="W991">
        <v>59.204933744000002</v>
      </c>
      <c r="X991">
        <v>44.039439250999997</v>
      </c>
      <c r="Y991"/>
      <c r="Z991">
        <v>49.622147317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49.924999999999997</v>
      </c>
      <c r="AF991">
        <v>96.508042337000006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86.218695647000004</v>
      </c>
      <c r="AM991">
        <v>47.1</v>
      </c>
      <c r="AN991">
        <v>132.97403333</v>
      </c>
      <c r="AO991">
        <v>59.945871492999999</v>
      </c>
      <c r="AP991">
        <v>43.407234539000001</v>
      </c>
      <c r="AQ991">
        <v>81.024054585000002</v>
      </c>
      <c r="AR991">
        <v>99.591700692000003</v>
      </c>
      <c r="AS991">
        <v>39.696691942000001</v>
      </c>
      <c r="AT991">
        <v>89.106369096999998</v>
      </c>
      <c r="AU991"/>
    </row>
    <row r="992" spans="1:47" x14ac:dyDescent="0.35">
      <c r="A992" s="84">
        <v>37073</v>
      </c>
      <c r="B992">
        <v>73.225369549999996</v>
      </c>
      <c r="C992">
        <v>72.493958836999994</v>
      </c>
      <c r="D992">
        <v>85.737885582999994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79.406617217999994</v>
      </c>
      <c r="L992">
        <v>110.6</v>
      </c>
      <c r="M992">
        <v>94.392133989000001</v>
      </c>
      <c r="N992">
        <v>121.624101353</v>
      </c>
      <c r="O992">
        <v>49.504125344000002</v>
      </c>
      <c r="P992"/>
      <c r="Q992">
        <v>96.916152691999997</v>
      </c>
      <c r="R992">
        <v>109.47</v>
      </c>
      <c r="S992">
        <v>92.753105321999996</v>
      </c>
      <c r="T992">
        <v>101.662539795</v>
      </c>
      <c r="U992"/>
      <c r="V992">
        <v>141.04719886800001</v>
      </c>
      <c r="W992">
        <v>59.004917075999998</v>
      </c>
      <c r="X992">
        <v>43.743223602999997</v>
      </c>
      <c r="Y992"/>
      <c r="Z992">
        <v>47.007327578000002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48.933999999999997</v>
      </c>
      <c r="AF992">
        <v>97.808150678999993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85.266000915000006</v>
      </c>
      <c r="AM992">
        <v>47.3</v>
      </c>
      <c r="AN992">
        <v>128.622621267</v>
      </c>
      <c r="AO992">
        <v>59.852908122000002</v>
      </c>
      <c r="AP992">
        <v>42.107017835999997</v>
      </c>
      <c r="AQ992">
        <v>81.770820064999995</v>
      </c>
      <c r="AR992">
        <v>99.491709024000002</v>
      </c>
      <c r="AS992">
        <v>40.196650279000004</v>
      </c>
      <c r="AT992">
        <v>88.577061244000006</v>
      </c>
      <c r="AU992"/>
    </row>
    <row r="993" spans="1:47" x14ac:dyDescent="0.35">
      <c r="A993" s="84">
        <v>37104</v>
      </c>
      <c r="B993">
        <v>73.47874453</v>
      </c>
      <c r="C993">
        <v>75.893675526999999</v>
      </c>
      <c r="D993">
        <v>85.755436838999998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81.606800566999993</v>
      </c>
      <c r="L993">
        <v>114.6</v>
      </c>
      <c r="M993">
        <v>96.791934005000002</v>
      </c>
      <c r="N993">
        <v>125.305104421</v>
      </c>
      <c r="O993">
        <v>49.104092008000002</v>
      </c>
      <c r="P993"/>
      <c r="Q993">
        <v>100.8168028</v>
      </c>
      <c r="R993">
        <v>112.17</v>
      </c>
      <c r="S993">
        <v>93.149496764000006</v>
      </c>
      <c r="T993">
        <v>103.042094093</v>
      </c>
      <c r="U993"/>
      <c r="V993">
        <v>143.14492633</v>
      </c>
      <c r="W993">
        <v>62.105175430999999</v>
      </c>
      <c r="X993">
        <v>44.149365306999997</v>
      </c>
      <c r="Y993"/>
      <c r="Z993">
        <v>49.622147317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50.073</v>
      </c>
      <c r="AF993">
        <v>96.208017334999994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85.981755301999996</v>
      </c>
      <c r="AM993">
        <v>48.7</v>
      </c>
      <c r="AN993">
        <v>131.82218896000001</v>
      </c>
      <c r="AO993">
        <v>59.529936978000002</v>
      </c>
      <c r="AP993">
        <v>42.207034505999999</v>
      </c>
      <c r="AQ993">
        <v>81.584128695000004</v>
      </c>
      <c r="AR993">
        <v>101.69152570599999</v>
      </c>
      <c r="AS993">
        <v>41.396550286999997</v>
      </c>
      <c r="AT993">
        <v>88.469275999000004</v>
      </c>
      <c r="AU993"/>
    </row>
    <row r="994" spans="1:47" x14ac:dyDescent="0.35">
      <c r="A994" s="84">
        <v>37135</v>
      </c>
      <c r="B994">
        <v>72.971994570000007</v>
      </c>
      <c r="C994">
        <v>74.793767185999997</v>
      </c>
      <c r="D994">
        <v>84.114394402000002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80.506708892000006</v>
      </c>
      <c r="L994">
        <v>112.6</v>
      </c>
      <c r="M994">
        <v>95.492042330000004</v>
      </c>
      <c r="N994">
        <v>122.87010239200001</v>
      </c>
      <c r="O994">
        <v>48.504042003999999</v>
      </c>
      <c r="P994"/>
      <c r="Q994">
        <v>100.116686114</v>
      </c>
      <c r="R994">
        <v>110.51</v>
      </c>
      <c r="S994">
        <v>92.089832295999997</v>
      </c>
      <c r="T994">
        <v>101.556420233</v>
      </c>
      <c r="U994"/>
      <c r="V994">
        <v>141.246982436</v>
      </c>
      <c r="W994">
        <v>58.404867072000002</v>
      </c>
      <c r="X994">
        <v>44.262537612000003</v>
      </c>
      <c r="Y994"/>
      <c r="Z994">
        <v>48.849586938999998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50.082999999999998</v>
      </c>
      <c r="AF994">
        <v>95.907992332999996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85.115316065000002</v>
      </c>
      <c r="AM994">
        <v>47.6</v>
      </c>
      <c r="AN994">
        <v>132.462102499</v>
      </c>
      <c r="AO994">
        <v>60.215301902999997</v>
      </c>
      <c r="AP994">
        <v>42.507084513999999</v>
      </c>
      <c r="AQ994">
        <v>80.650671845000005</v>
      </c>
      <c r="AR994">
        <v>100.49162569800001</v>
      </c>
      <c r="AS994">
        <v>41.196566953000001</v>
      </c>
      <c r="AT994">
        <v>88.000950599000006</v>
      </c>
      <c r="AU994"/>
    </row>
    <row r="995" spans="1:47" x14ac:dyDescent="0.35">
      <c r="A995" s="84">
        <v>37165</v>
      </c>
      <c r="B995">
        <v>73.985494500000001</v>
      </c>
      <c r="C995">
        <v>73.193900507999999</v>
      </c>
      <c r="D995">
        <v>82.183756242000001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79.106592215999996</v>
      </c>
      <c r="L995">
        <v>109.5</v>
      </c>
      <c r="M995">
        <v>94.192150654000002</v>
      </c>
      <c r="N995">
        <v>121.915101596</v>
      </c>
      <c r="O995">
        <v>50.204183682</v>
      </c>
      <c r="P995"/>
      <c r="Q995">
        <v>99.216536089000002</v>
      </c>
      <c r="R995">
        <v>109.76</v>
      </c>
      <c r="S995">
        <v>91.670220221999998</v>
      </c>
      <c r="T995">
        <v>100.919702865</v>
      </c>
      <c r="U995"/>
      <c r="V995">
        <v>142.745359194</v>
      </c>
      <c r="W995">
        <v>61.905158763000003</v>
      </c>
      <c r="X995">
        <v>44.421507808999998</v>
      </c>
      <c r="Y995"/>
      <c r="Z995">
        <v>46.947899857000003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50.387999999999998</v>
      </c>
      <c r="AF995">
        <v>96.108009000999999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84.560833693000006</v>
      </c>
      <c r="AM995">
        <v>47.8</v>
      </c>
      <c r="AN995">
        <v>133.22999874499999</v>
      </c>
      <c r="AO995">
        <v>60.792603554000003</v>
      </c>
      <c r="AP995">
        <v>42.407067845</v>
      </c>
      <c r="AQ995">
        <v>82.050857120000003</v>
      </c>
      <c r="AR995">
        <v>100.69160903300001</v>
      </c>
      <c r="AS995">
        <v>38.896758603000002</v>
      </c>
      <c r="AT995">
        <v>87.730942115999994</v>
      </c>
      <c r="AU995"/>
    </row>
    <row r="996" spans="1:47" x14ac:dyDescent="0.35">
      <c r="A996" s="84">
        <v>37196</v>
      </c>
      <c r="B996">
        <v>71.958494639999998</v>
      </c>
      <c r="C996">
        <v>73.093908841000001</v>
      </c>
      <c r="D996">
        <v>83.140299694000007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78.106508876000007</v>
      </c>
      <c r="L996">
        <v>117.8</v>
      </c>
      <c r="M996">
        <v>93.492208982999998</v>
      </c>
      <c r="N996">
        <v>119.843099869</v>
      </c>
      <c r="O996">
        <v>51.904325360000001</v>
      </c>
      <c r="P996"/>
      <c r="Q996">
        <v>99.216536089000002</v>
      </c>
      <c r="R996">
        <v>108.53</v>
      </c>
      <c r="S996">
        <v>90.865218467000005</v>
      </c>
      <c r="T996">
        <v>100.707463742</v>
      </c>
      <c r="U996"/>
      <c r="V996">
        <v>144.64330308800001</v>
      </c>
      <c r="W996">
        <v>59.804983749000002</v>
      </c>
      <c r="X996">
        <v>44.878170308999998</v>
      </c>
      <c r="Y996"/>
      <c r="Z996">
        <v>47.839315677000002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50.715000000000003</v>
      </c>
      <c r="AF996">
        <v>96.708059004999996</v>
      </c>
      <c r="AG996">
        <v>65.8</v>
      </c>
      <c r="AH996">
        <v>90.667005222</v>
      </c>
      <c r="AI996">
        <v>94.030827541999997</v>
      </c>
      <c r="AJ996">
        <v>122.304111715</v>
      </c>
      <c r="AK996"/>
      <c r="AL996">
        <v>84.191889353999997</v>
      </c>
      <c r="AM996">
        <v>47.2</v>
      </c>
      <c r="AN996">
        <v>134.76579123799999</v>
      </c>
      <c r="AO996">
        <v>61.374591285000001</v>
      </c>
      <c r="AP996">
        <v>41.406901150000003</v>
      </c>
      <c r="AQ996">
        <v>81.024054585000002</v>
      </c>
      <c r="AR996">
        <v>101.191567369</v>
      </c>
      <c r="AS996">
        <v>39.596700275000003</v>
      </c>
      <c r="AT996">
        <v>87.222854174000005</v>
      </c>
      <c r="AU996"/>
    </row>
    <row r="997" spans="1:47" x14ac:dyDescent="0.35">
      <c r="A997" s="84">
        <v>37226</v>
      </c>
      <c r="B997">
        <v>72.634161259999999</v>
      </c>
      <c r="C997">
        <v>72.293975501999995</v>
      </c>
      <c r="D997">
        <v>83.386017277999997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78.606550545999994</v>
      </c>
      <c r="L997">
        <v>113.7</v>
      </c>
      <c r="M997">
        <v>94.192150654000002</v>
      </c>
      <c r="N997">
        <v>119.846099872</v>
      </c>
      <c r="O997">
        <v>52.704392032999998</v>
      </c>
      <c r="P997"/>
      <c r="Q997">
        <v>95.415902650000007</v>
      </c>
      <c r="R997">
        <v>109.2</v>
      </c>
      <c r="S997">
        <v>91.143009770000006</v>
      </c>
      <c r="T997">
        <v>101.02582242699999</v>
      </c>
      <c r="U997"/>
      <c r="V997">
        <v>132.65628902</v>
      </c>
      <c r="W997">
        <v>59.504958747000003</v>
      </c>
      <c r="X997">
        <v>44.919179409999998</v>
      </c>
      <c r="Y997"/>
      <c r="Z997">
        <v>52.534105662000002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49.447000000000003</v>
      </c>
      <c r="AF997">
        <v>98.308192348999995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84.315116778999993</v>
      </c>
      <c r="AM997">
        <v>49</v>
      </c>
      <c r="AN997">
        <v>132.84605062200001</v>
      </c>
      <c r="AO997">
        <v>59.573427916999997</v>
      </c>
      <c r="AP997">
        <v>41.006834472000001</v>
      </c>
      <c r="AQ997">
        <v>81.864165749999998</v>
      </c>
      <c r="AR997">
        <v>100.7916007</v>
      </c>
      <c r="AS997">
        <v>39.496708607999999</v>
      </c>
      <c r="AT997">
        <v>87.192908318999997</v>
      </c>
      <c r="AU997"/>
    </row>
    <row r="998" spans="1:47" x14ac:dyDescent="0.35">
      <c r="A998" s="84">
        <v>37257</v>
      </c>
      <c r="B998">
        <v>72.380786279999995</v>
      </c>
      <c r="C998">
        <v>73.693858844999994</v>
      </c>
      <c r="D998">
        <v>85.737389082999997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79.006583882000001</v>
      </c>
      <c r="L998">
        <v>115.6</v>
      </c>
      <c r="M998">
        <v>94.192150654000002</v>
      </c>
      <c r="N998">
        <v>121.08010090000001</v>
      </c>
      <c r="O998">
        <v>51.204267022000003</v>
      </c>
      <c r="P998"/>
      <c r="Q998">
        <v>98.516419403</v>
      </c>
      <c r="R998">
        <v>109.2</v>
      </c>
      <c r="S998">
        <v>91.524889869000006</v>
      </c>
      <c r="T998">
        <v>101.450300672</v>
      </c>
      <c r="U998"/>
      <c r="V998">
        <v>141.246982436</v>
      </c>
      <c r="W998">
        <v>59.704975415</v>
      </c>
      <c r="X998">
        <v>44.832168041000003</v>
      </c>
      <c r="Y998"/>
      <c r="Z998">
        <v>53.247238318000001</v>
      </c>
      <c r="AA998">
        <v>37.217298605000003</v>
      </c>
      <c r="AB998">
        <v>64.788193307</v>
      </c>
      <c r="AC998">
        <v>122.38980085</v>
      </c>
      <c r="AD998">
        <v>94.501202058999993</v>
      </c>
      <c r="AE998">
        <v>50.993000000000002</v>
      </c>
      <c r="AF998">
        <v>98.008167346999997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84.666270957999998</v>
      </c>
      <c r="AM998">
        <v>48.1</v>
      </c>
      <c r="AN998">
        <v>130.15841376</v>
      </c>
      <c r="AO998">
        <v>60.365356087000002</v>
      </c>
      <c r="AP998">
        <v>41.506917819999998</v>
      </c>
      <c r="AQ998">
        <v>82.984313970000002</v>
      </c>
      <c r="AR998">
        <v>99.391717357000005</v>
      </c>
      <c r="AS998">
        <v>40.796600282999997</v>
      </c>
      <c r="AT998">
        <v>87.800055561999997</v>
      </c>
      <c r="AU998"/>
    </row>
    <row r="999" spans="1:47" x14ac:dyDescent="0.35">
      <c r="A999" s="84">
        <v>37288</v>
      </c>
      <c r="B999">
        <v>72.887536240000003</v>
      </c>
      <c r="C999">
        <v>73.493875509999995</v>
      </c>
      <c r="D999">
        <v>87.862156622000001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79.206600550000005</v>
      </c>
      <c r="L999">
        <v>113.4</v>
      </c>
      <c r="M999">
        <v>94.492125655999999</v>
      </c>
      <c r="N999">
        <v>121.74310145299999</v>
      </c>
      <c r="O999">
        <v>50.904242019999998</v>
      </c>
      <c r="P999"/>
      <c r="Q999">
        <v>97.416236038999998</v>
      </c>
      <c r="R999">
        <v>109.61</v>
      </c>
      <c r="S999">
        <v>92.021174283999997</v>
      </c>
      <c r="T999">
        <v>102.617615847</v>
      </c>
      <c r="U999"/>
      <c r="V999">
        <v>145.04287022400001</v>
      </c>
      <c r="W999">
        <v>63.205267106000001</v>
      </c>
      <c r="X999">
        <v>45.090810783999999</v>
      </c>
      <c r="Y999"/>
      <c r="Z999">
        <v>50.810701743999999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51.975000000000001</v>
      </c>
      <c r="AF999">
        <v>99.108259021999999</v>
      </c>
      <c r="AG999">
        <v>66.8</v>
      </c>
      <c r="AH999">
        <v>87.696883427000003</v>
      </c>
      <c r="AI999">
        <v>90.293200506000005</v>
      </c>
      <c r="AJ999">
        <v>124.63149728499999</v>
      </c>
      <c r="AK999"/>
      <c r="AL999">
        <v>85.139463344999996</v>
      </c>
      <c r="AM999">
        <v>47.9</v>
      </c>
      <c r="AN999">
        <v>128.110690436</v>
      </c>
      <c r="AO999">
        <v>60.373658223</v>
      </c>
      <c r="AP999">
        <v>43.307217870000002</v>
      </c>
      <c r="AQ999">
        <v>82.704276914999994</v>
      </c>
      <c r="AR999">
        <v>101.69152570599999</v>
      </c>
      <c r="AS999">
        <v>43.196400300000001</v>
      </c>
      <c r="AT999">
        <v>87.791131300999993</v>
      </c>
      <c r="AU999"/>
    </row>
    <row r="1000" spans="1:47" x14ac:dyDescent="0.35">
      <c r="A1000" s="84">
        <v>37316</v>
      </c>
      <c r="B1000">
        <v>71.958494639999998</v>
      </c>
      <c r="C1000">
        <v>75.693692192</v>
      </c>
      <c r="D1000">
        <v>87.314505022000006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79.406617217999994</v>
      </c>
      <c r="L1000">
        <v>111.7</v>
      </c>
      <c r="M1000">
        <v>95.292058995000005</v>
      </c>
      <c r="N1000">
        <v>121.43510119600001</v>
      </c>
      <c r="O1000">
        <v>50.604217018</v>
      </c>
      <c r="P1000"/>
      <c r="Q1000">
        <v>102.517086181</v>
      </c>
      <c r="R1000">
        <v>110.12</v>
      </c>
      <c r="S1000">
        <v>92.701458740000007</v>
      </c>
      <c r="T1000">
        <v>105.801202688</v>
      </c>
      <c r="U1000"/>
      <c r="V1000">
        <v>142.64546741000001</v>
      </c>
      <c r="W1000">
        <v>62.505208766999999</v>
      </c>
      <c r="X1000">
        <v>45.362218734999999</v>
      </c>
      <c r="Y1000"/>
      <c r="Z1000">
        <v>55.683774892999999</v>
      </c>
      <c r="AA1000">
        <v>37.826260683000001</v>
      </c>
      <c r="AB1000">
        <v>66.539225557999998</v>
      </c>
      <c r="AC1000">
        <v>124.689609199</v>
      </c>
      <c r="AD1000">
        <v>96.095710530999995</v>
      </c>
      <c r="AE1000">
        <v>53.277999999999999</v>
      </c>
      <c r="AF1000">
        <v>97.108092341000003</v>
      </c>
      <c r="AG1000">
        <v>67.5</v>
      </c>
      <c r="AH1000">
        <v>88.371202154000002</v>
      </c>
      <c r="AI1000">
        <v>94.030827541999997</v>
      </c>
      <c r="AJ1000">
        <v>112.994569434</v>
      </c>
      <c r="AK1000"/>
      <c r="AL1000">
        <v>85.820482197999993</v>
      </c>
      <c r="AM1000">
        <v>48</v>
      </c>
      <c r="AN1000">
        <v>132.84605062200001</v>
      </c>
      <c r="AO1000">
        <v>60.341769245999998</v>
      </c>
      <c r="AP1000">
        <v>42.207034505999999</v>
      </c>
      <c r="AQ1000">
        <v>82.330894174999997</v>
      </c>
      <c r="AR1000">
        <v>102.09149237600001</v>
      </c>
      <c r="AS1000">
        <v>43.696358637000003</v>
      </c>
      <c r="AT1000">
        <v>88.458963519999998</v>
      </c>
      <c r="AU1000"/>
    </row>
    <row r="1001" spans="1:47" x14ac:dyDescent="0.35">
      <c r="A1001" s="84">
        <v>37347</v>
      </c>
      <c r="B1001">
        <v>74.914536089999999</v>
      </c>
      <c r="C1001">
        <v>75.093742187999993</v>
      </c>
      <c r="D1001">
        <v>87.415905674000001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79.506625552000003</v>
      </c>
      <c r="L1001">
        <v>115.5</v>
      </c>
      <c r="M1001">
        <v>95.092075660000006</v>
      </c>
      <c r="N1001">
        <v>122.480102067</v>
      </c>
      <c r="O1001">
        <v>52.904408701000001</v>
      </c>
      <c r="P1001"/>
      <c r="Q1001">
        <v>100.41673612300001</v>
      </c>
      <c r="R1001">
        <v>110.8</v>
      </c>
      <c r="S1001">
        <v>92.562488043000002</v>
      </c>
      <c r="T1001">
        <v>102.82985497</v>
      </c>
      <c r="U1001"/>
      <c r="V1001">
        <v>144.843086656</v>
      </c>
      <c r="W1001">
        <v>62.305192099000003</v>
      </c>
      <c r="X1001">
        <v>45.903366366999997</v>
      </c>
      <c r="Y1001"/>
      <c r="Z1001">
        <v>52.534105662000002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53.734999999999999</v>
      </c>
      <c r="AF1001">
        <v>100.00833402799999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85.975074456000002</v>
      </c>
      <c r="AM1001">
        <v>46.8</v>
      </c>
      <c r="AN1001">
        <v>135.27772206899999</v>
      </c>
      <c r="AO1001">
        <v>60.407801276000001</v>
      </c>
      <c r="AP1001">
        <v>43.607267878000002</v>
      </c>
      <c r="AQ1001">
        <v>84.197807875999999</v>
      </c>
      <c r="AR1001">
        <v>100.69160903300001</v>
      </c>
      <c r="AS1001">
        <v>44.496291976000002</v>
      </c>
      <c r="AT1001">
        <v>88.884551623999997</v>
      </c>
      <c r="AU1001"/>
    </row>
    <row r="1002" spans="1:47" x14ac:dyDescent="0.35">
      <c r="A1002" s="84">
        <v>37377</v>
      </c>
      <c r="B1002">
        <v>74.154411150000001</v>
      </c>
      <c r="C1002">
        <v>75.893675526999999</v>
      </c>
      <c r="D1002">
        <v>87.375873885999994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78.706558880000003</v>
      </c>
      <c r="L1002">
        <v>113.8</v>
      </c>
      <c r="M1002">
        <v>95.492042330000004</v>
      </c>
      <c r="N1002">
        <v>121.429101191</v>
      </c>
      <c r="O1002">
        <v>53.904492040999997</v>
      </c>
      <c r="P1002"/>
      <c r="Q1002">
        <v>100.61676946199999</v>
      </c>
      <c r="R1002">
        <v>109.83</v>
      </c>
      <c r="S1002">
        <v>93.729046745999995</v>
      </c>
      <c r="T1002">
        <v>105.801202688</v>
      </c>
      <c r="U1002"/>
      <c r="V1002">
        <v>139.04936319000001</v>
      </c>
      <c r="W1002">
        <v>61.205100424999998</v>
      </c>
      <c r="X1002">
        <v>45.699662326000002</v>
      </c>
      <c r="Y1002"/>
      <c r="Z1002">
        <v>55.267780844000001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53.146999999999998</v>
      </c>
      <c r="AF1002">
        <v>100.80840070000001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86.640626893000004</v>
      </c>
      <c r="AM1002">
        <v>47.2</v>
      </c>
      <c r="AN1002">
        <v>131.950171668</v>
      </c>
      <c r="AO1002">
        <v>59.873650304000002</v>
      </c>
      <c r="AP1002">
        <v>44.407401233999998</v>
      </c>
      <c r="AQ1002">
        <v>81.864165749999998</v>
      </c>
      <c r="AR1002">
        <v>100.991584035</v>
      </c>
      <c r="AS1002">
        <v>43.096408633000003</v>
      </c>
      <c r="AT1002">
        <v>89.269484761000001</v>
      </c>
      <c r="AU1002"/>
    </row>
    <row r="1003" spans="1:47" x14ac:dyDescent="0.35">
      <c r="A1003" s="84">
        <v>37408</v>
      </c>
      <c r="B1003">
        <v>75.083452739999998</v>
      </c>
      <c r="C1003">
        <v>74.593783850999998</v>
      </c>
      <c r="D1003">
        <v>87.785440037000001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80.906742229000002</v>
      </c>
      <c r="L1003">
        <v>112.7</v>
      </c>
      <c r="M1003">
        <v>95.892008998999998</v>
      </c>
      <c r="N1003">
        <v>121.427101189</v>
      </c>
      <c r="O1003">
        <v>52.804400367</v>
      </c>
      <c r="P1003"/>
      <c r="Q1003">
        <v>103.017169528</v>
      </c>
      <c r="R1003">
        <v>109.67</v>
      </c>
      <c r="S1003">
        <v>93.671444708999999</v>
      </c>
      <c r="T1003">
        <v>100.707463742</v>
      </c>
      <c r="U1003"/>
      <c r="V1003">
        <v>141.64654957100001</v>
      </c>
      <c r="W1003">
        <v>62.105175430999999</v>
      </c>
      <c r="X1003">
        <v>46.105457948999998</v>
      </c>
      <c r="Y1003"/>
      <c r="Z1003">
        <v>56.634618435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52.749000000000002</v>
      </c>
      <c r="AF1003">
        <v>101.508459038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86.625375766000005</v>
      </c>
      <c r="AM1003">
        <v>48.2</v>
      </c>
      <c r="AN1003">
        <v>132.462102499</v>
      </c>
      <c r="AO1003">
        <v>61.182442424000001</v>
      </c>
      <c r="AP1003">
        <v>45.607601267</v>
      </c>
      <c r="AQ1003">
        <v>82.050857120000003</v>
      </c>
      <c r="AR1003">
        <v>99.391717357000005</v>
      </c>
      <c r="AS1003">
        <v>43.496375301999997</v>
      </c>
      <c r="AT1003">
        <v>90.000679235000007</v>
      </c>
      <c r="AU1003"/>
    </row>
    <row r="1004" spans="1:47" x14ac:dyDescent="0.35">
      <c r="A1004" s="84">
        <v>37438</v>
      </c>
      <c r="B1004">
        <v>73.732119510000004</v>
      </c>
      <c r="C1004">
        <v>74.093825515000006</v>
      </c>
      <c r="D1004">
        <v>88.020808455999997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79.406617217999994</v>
      </c>
      <c r="L1004">
        <v>114.1</v>
      </c>
      <c r="M1004">
        <v>95.192067327999993</v>
      </c>
      <c r="N1004">
        <v>121.997101664</v>
      </c>
      <c r="O1004">
        <v>53.104425368999998</v>
      </c>
      <c r="P1004"/>
      <c r="Q1004">
        <v>101.516919487</v>
      </c>
      <c r="R1004">
        <v>108.55</v>
      </c>
      <c r="S1004">
        <v>93.796386861000002</v>
      </c>
      <c r="T1004">
        <v>104.315528829</v>
      </c>
      <c r="U1004"/>
      <c r="V1004">
        <v>141.746441355</v>
      </c>
      <c r="W1004">
        <v>63.205267106000001</v>
      </c>
      <c r="X1004">
        <v>46.658908205000003</v>
      </c>
      <c r="Y1004"/>
      <c r="Z1004">
        <v>53.425521482000001</v>
      </c>
      <c r="AA1004">
        <v>35.151780006999999</v>
      </c>
      <c r="AB1004">
        <v>65.068358466999996</v>
      </c>
      <c r="AC1004">
        <v>123.38971752400001</v>
      </c>
      <c r="AD1004">
        <v>99.391028038000002</v>
      </c>
      <c r="AE1004">
        <v>54.064</v>
      </c>
      <c r="AF1004">
        <v>99.108259021999999</v>
      </c>
      <c r="AG1004">
        <v>70.3</v>
      </c>
      <c r="AH1004">
        <v>89.689664038999993</v>
      </c>
      <c r="AI1004">
        <v>96.194716878999998</v>
      </c>
      <c r="AJ1004">
        <v>120.32583398</v>
      </c>
      <c r="AK1004"/>
      <c r="AL1004">
        <v>86.841238636</v>
      </c>
      <c r="AM1004">
        <v>48.8</v>
      </c>
      <c r="AN1004">
        <v>132.97403333</v>
      </c>
      <c r="AO1004">
        <v>62.190064172</v>
      </c>
      <c r="AP1004">
        <v>45.607601267</v>
      </c>
      <c r="AQ1004">
        <v>83.264351026</v>
      </c>
      <c r="AR1004">
        <v>100.091659028</v>
      </c>
      <c r="AS1004">
        <v>43.996333638999999</v>
      </c>
      <c r="AT1004">
        <v>89.980054276000004</v>
      </c>
      <c r="AU1004"/>
    </row>
    <row r="1005" spans="1:47" x14ac:dyDescent="0.35">
      <c r="A1005" s="84">
        <v>37469</v>
      </c>
      <c r="B1005">
        <v>71.789577989999998</v>
      </c>
      <c r="C1005">
        <v>75.393717190000004</v>
      </c>
      <c r="D1005">
        <v>87.111076156999999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81.306775564999995</v>
      </c>
      <c r="L1005">
        <v>112.9</v>
      </c>
      <c r="M1005">
        <v>95.592033997000001</v>
      </c>
      <c r="N1005">
        <v>122.833102361</v>
      </c>
      <c r="O1005">
        <v>54.904575381000001</v>
      </c>
      <c r="P1005"/>
      <c r="Q1005">
        <v>101.21686947800001</v>
      </c>
      <c r="R1005">
        <v>110.57</v>
      </c>
      <c r="S1005">
        <v>94.011605094999993</v>
      </c>
      <c r="T1005">
        <v>102.935974531</v>
      </c>
      <c r="U1005"/>
      <c r="V1005">
        <v>139.34903854199999</v>
      </c>
      <c r="W1005">
        <v>62.205183765000001</v>
      </c>
      <c r="X1005">
        <v>46.956991453000001</v>
      </c>
      <c r="Y1005"/>
      <c r="Z1005">
        <v>52.950099711999997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54.567999999999998</v>
      </c>
      <c r="AF1005">
        <v>99.608300692</v>
      </c>
      <c r="AG1005">
        <v>72</v>
      </c>
      <c r="AH1005">
        <v>89.887022079000005</v>
      </c>
      <c r="AI1005">
        <v>96.588151303999993</v>
      </c>
      <c r="AJ1005">
        <v>120.558572537</v>
      </c>
      <c r="AK1005"/>
      <c r="AL1005">
        <v>87.002429819</v>
      </c>
      <c r="AM1005">
        <v>49.3</v>
      </c>
      <c r="AN1005">
        <v>129.646482929</v>
      </c>
      <c r="AO1005">
        <v>62.894363312000003</v>
      </c>
      <c r="AP1005">
        <v>46.007667945000001</v>
      </c>
      <c r="AQ1005">
        <v>83.171005340999997</v>
      </c>
      <c r="AR1005">
        <v>99.791684025999999</v>
      </c>
      <c r="AS1005">
        <v>44.096325305999997</v>
      </c>
      <c r="AT1005">
        <v>89.864138037999993</v>
      </c>
      <c r="AU1005"/>
    </row>
    <row r="1006" spans="1:47" x14ac:dyDescent="0.35">
      <c r="A1006" s="84">
        <v>37500</v>
      </c>
      <c r="B1006">
        <v>74.323327809999995</v>
      </c>
      <c r="C1006">
        <v>75.293725523000006</v>
      </c>
      <c r="D1006">
        <v>87.662008689999993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80.206683889999994</v>
      </c>
      <c r="L1006">
        <v>113.8</v>
      </c>
      <c r="M1006">
        <v>95.892008998999998</v>
      </c>
      <c r="N1006">
        <v>123.137102614</v>
      </c>
      <c r="O1006">
        <v>55.204600382999999</v>
      </c>
      <c r="P1006"/>
      <c r="Q1006">
        <v>100.91681946999999</v>
      </c>
      <c r="R1006">
        <v>109.19</v>
      </c>
      <c r="S1006">
        <v>94.136339636000002</v>
      </c>
      <c r="T1006">
        <v>104.42164839100001</v>
      </c>
      <c r="U1006"/>
      <c r="V1006">
        <v>139.44893032499999</v>
      </c>
      <c r="W1006">
        <v>63.505292107999999</v>
      </c>
      <c r="X1006">
        <v>46.82147689</v>
      </c>
      <c r="Y1006"/>
      <c r="Z1006">
        <v>54.851786793999999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53.597000000000001</v>
      </c>
      <c r="AF1006">
        <v>101.008417368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87.127237827000002</v>
      </c>
      <c r="AM1006">
        <v>49.6</v>
      </c>
      <c r="AN1006">
        <v>130.54236188300001</v>
      </c>
      <c r="AO1006">
        <v>62.471403166999998</v>
      </c>
      <c r="AP1006">
        <v>45.607601267</v>
      </c>
      <c r="AQ1006">
        <v>83.544388080999994</v>
      </c>
      <c r="AR1006">
        <v>99.791684025999999</v>
      </c>
      <c r="AS1006">
        <v>45.396216981999999</v>
      </c>
      <c r="AT1006">
        <v>89.960619218000005</v>
      </c>
      <c r="AU1006"/>
    </row>
    <row r="1007" spans="1:47" x14ac:dyDescent="0.35">
      <c r="A1007" s="84">
        <v>37530</v>
      </c>
      <c r="B1007">
        <v>73.394286210000004</v>
      </c>
      <c r="C1007">
        <v>76.393633863999995</v>
      </c>
      <c r="D1007">
        <v>87.956577033000002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79.606633885999997</v>
      </c>
      <c r="L1007">
        <v>117.6</v>
      </c>
      <c r="M1007">
        <v>95.292058995000005</v>
      </c>
      <c r="N1007">
        <v>123.871103226</v>
      </c>
      <c r="O1007">
        <v>56.604717059999999</v>
      </c>
      <c r="P1007"/>
      <c r="Q1007">
        <v>102.61710284999999</v>
      </c>
      <c r="R1007">
        <v>108.34</v>
      </c>
      <c r="S1007">
        <v>93.730480616999998</v>
      </c>
      <c r="T1007">
        <v>102.617615847</v>
      </c>
      <c r="U1007"/>
      <c r="V1007">
        <v>143.14492633</v>
      </c>
      <c r="W1007">
        <v>61.005083757000001</v>
      </c>
      <c r="X1007">
        <v>47.312291485999999</v>
      </c>
      <c r="Y1007"/>
      <c r="Z1007">
        <v>52.831244269000003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54.546999999999997</v>
      </c>
      <c r="AF1007">
        <v>107.30894241199999</v>
      </c>
      <c r="AG1007">
        <v>72.400000000000006</v>
      </c>
      <c r="AH1007">
        <v>90.322029193999995</v>
      </c>
      <c r="AI1007">
        <v>97.079944334999993</v>
      </c>
      <c r="AJ1007">
        <v>119.860356866</v>
      </c>
      <c r="AK1007"/>
      <c r="AL1007">
        <v>86.980067818999999</v>
      </c>
      <c r="AM1007">
        <v>49.2</v>
      </c>
      <c r="AN1007">
        <v>132.71806791399999</v>
      </c>
      <c r="AO1007">
        <v>62.818024076</v>
      </c>
      <c r="AP1007">
        <v>45.707617935999998</v>
      </c>
      <c r="AQ1007">
        <v>82.517585545000003</v>
      </c>
      <c r="AR1007">
        <v>100.49162569800001</v>
      </c>
      <c r="AS1007">
        <v>44.296308641000003</v>
      </c>
      <c r="AT1007">
        <v>89.726406939</v>
      </c>
      <c r="AU1007"/>
    </row>
    <row r="1008" spans="1:47" x14ac:dyDescent="0.35">
      <c r="A1008" s="84">
        <v>37561</v>
      </c>
      <c r="B1008">
        <v>73.563202860000004</v>
      </c>
      <c r="C1008">
        <v>77.193567203000001</v>
      </c>
      <c r="D1008">
        <v>87.963623333000001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81.006750562999997</v>
      </c>
      <c r="L1008">
        <v>114.2</v>
      </c>
      <c r="M1008">
        <v>95.892008998999998</v>
      </c>
      <c r="N1008">
        <v>123.449102874</v>
      </c>
      <c r="O1008">
        <v>56.004667056000002</v>
      </c>
      <c r="P1008"/>
      <c r="Q1008">
        <v>103.717286214</v>
      </c>
      <c r="R1008">
        <v>109.37</v>
      </c>
      <c r="S1008">
        <v>94.329324361000005</v>
      </c>
      <c r="T1008">
        <v>103.46657233800001</v>
      </c>
      <c r="U1008"/>
      <c r="V1008">
        <v>143.244818114</v>
      </c>
      <c r="W1008">
        <v>63.805317109999997</v>
      </c>
      <c r="X1008">
        <v>46.971018112000003</v>
      </c>
      <c r="Y1008"/>
      <c r="Z1008">
        <v>53.78208781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55.334000000000003</v>
      </c>
      <c r="AF1008">
        <v>105.308775731</v>
      </c>
      <c r="AG1008">
        <v>74.5</v>
      </c>
      <c r="AH1008">
        <v>89.872917649000001</v>
      </c>
      <c r="AI1008">
        <v>94.424261967000007</v>
      </c>
      <c r="AJ1008">
        <v>118.69666408099999</v>
      </c>
      <c r="AK1008"/>
      <c r="AL1008">
        <v>87.42477968</v>
      </c>
      <c r="AM1008">
        <v>50.8</v>
      </c>
      <c r="AN1008">
        <v>128.49463855900001</v>
      </c>
      <c r="AO1008">
        <v>62.085272514000003</v>
      </c>
      <c r="AP1008">
        <v>47.707951325000003</v>
      </c>
      <c r="AQ1008">
        <v>82.42423986</v>
      </c>
      <c r="AR1008">
        <v>101.49154237099999</v>
      </c>
      <c r="AS1008">
        <v>43.396383634999999</v>
      </c>
      <c r="AT1008">
        <v>90.216646358000006</v>
      </c>
      <c r="AU1008"/>
    </row>
    <row r="1009" spans="1:47" x14ac:dyDescent="0.35">
      <c r="A1009" s="84">
        <v>37591</v>
      </c>
      <c r="B1009">
        <v>73.47874453</v>
      </c>
      <c r="C1009">
        <v>73.493875509999995</v>
      </c>
      <c r="D1009">
        <v>87.719601177000001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79.606633885999997</v>
      </c>
      <c r="L1009">
        <v>112.7</v>
      </c>
      <c r="M1009">
        <v>94.392133989000001</v>
      </c>
      <c r="N1009">
        <v>122.683102236</v>
      </c>
      <c r="O1009">
        <v>56.104675389999997</v>
      </c>
      <c r="P1009"/>
      <c r="Q1009">
        <v>100.116686114</v>
      </c>
      <c r="R1009">
        <v>106.78</v>
      </c>
      <c r="S1009">
        <v>93.693781246</v>
      </c>
      <c r="T1009">
        <v>104.42164839100001</v>
      </c>
      <c r="U1009"/>
      <c r="V1009">
        <v>143.14492633</v>
      </c>
      <c r="W1009">
        <v>64.705392115999999</v>
      </c>
      <c r="X1009">
        <v>47.510751059</v>
      </c>
      <c r="Y1009"/>
      <c r="Z1009">
        <v>48.968442381999999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55.951000000000001</v>
      </c>
      <c r="AF1009">
        <v>103.108592383</v>
      </c>
      <c r="AG1009">
        <v>72.5</v>
      </c>
      <c r="AH1009">
        <v>90.053802763999997</v>
      </c>
      <c r="AI1009">
        <v>93.047241479999997</v>
      </c>
      <c r="AJ1009">
        <v>117.416602017</v>
      </c>
      <c r="AK1009"/>
      <c r="AL1009">
        <v>87.029181940000001</v>
      </c>
      <c r="AM1009">
        <v>50.4</v>
      </c>
      <c r="AN1009">
        <v>130.41437917499999</v>
      </c>
      <c r="AO1009">
        <v>62.062065760999999</v>
      </c>
      <c r="AP1009">
        <v>47.907984663999997</v>
      </c>
      <c r="AQ1009">
        <v>82.237548489999995</v>
      </c>
      <c r="AR1009">
        <v>101.89150904100001</v>
      </c>
      <c r="AS1009">
        <v>45.996166985999999</v>
      </c>
      <c r="AT1009">
        <v>89.730373276999998</v>
      </c>
      <c r="AU1009"/>
    </row>
    <row r="1010" spans="1:47" x14ac:dyDescent="0.35">
      <c r="A1010" s="84">
        <v>37622</v>
      </c>
      <c r="B1010">
        <v>77.532744230000006</v>
      </c>
      <c r="C1010">
        <v>76.093658861999998</v>
      </c>
      <c r="D1010">
        <v>87.852038575999998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80.206683889999994</v>
      </c>
      <c r="L1010">
        <v>113.7</v>
      </c>
      <c r="M1010">
        <v>95.992000666999999</v>
      </c>
      <c r="N1010">
        <v>123.62410302000001</v>
      </c>
      <c r="O1010">
        <v>57.304775397999997</v>
      </c>
      <c r="P1010"/>
      <c r="Q1010">
        <v>99.916652775000003</v>
      </c>
      <c r="R1010">
        <v>108.98</v>
      </c>
      <c r="S1010">
        <v>94.611767178999997</v>
      </c>
      <c r="T1010">
        <v>104.527767952</v>
      </c>
      <c r="U1010"/>
      <c r="V1010">
        <v>142.245900275</v>
      </c>
      <c r="W1010">
        <v>63.605300442000001</v>
      </c>
      <c r="X1010">
        <v>47.778820344000003</v>
      </c>
      <c r="Y1010"/>
      <c r="Z1010">
        <v>53.128382876000003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54.640999999999998</v>
      </c>
      <c r="AF1010">
        <v>104.908742395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87.761788812999995</v>
      </c>
      <c r="AM1010">
        <v>49.5</v>
      </c>
      <c r="AN1010">
        <v>129.774465636</v>
      </c>
      <c r="AO1010">
        <v>63.849962157999997</v>
      </c>
      <c r="AP1010">
        <v>49.508251375</v>
      </c>
      <c r="AQ1010">
        <v>81.864165749999998</v>
      </c>
      <c r="AR1010">
        <v>102.391467378</v>
      </c>
      <c r="AS1010">
        <v>47.296058662</v>
      </c>
      <c r="AT1010">
        <v>90.471681914000001</v>
      </c>
      <c r="AU1010"/>
    </row>
    <row r="1011" spans="1:47" x14ac:dyDescent="0.35">
      <c r="A1011" s="84">
        <v>37653</v>
      </c>
      <c r="B1011">
        <v>76.688160960000005</v>
      </c>
      <c r="C1011">
        <v>75.993667193999997</v>
      </c>
      <c r="D1011">
        <v>87.530672275000001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80.206683889999994</v>
      </c>
      <c r="L1011">
        <v>115.9</v>
      </c>
      <c r="M1011">
        <v>96.091992333999997</v>
      </c>
      <c r="N1011">
        <v>124.02810335700001</v>
      </c>
      <c r="O1011">
        <v>58.404867072000002</v>
      </c>
      <c r="P1011"/>
      <c r="Q1011">
        <v>102.417069512</v>
      </c>
      <c r="R1011">
        <v>109.98</v>
      </c>
      <c r="S1011">
        <v>94.627264957999998</v>
      </c>
      <c r="T1011">
        <v>106.544039618</v>
      </c>
      <c r="U1011"/>
      <c r="V1011">
        <v>139.64871389300001</v>
      </c>
      <c r="W1011">
        <v>63.305275440000003</v>
      </c>
      <c r="X1011">
        <v>48.392740676999999</v>
      </c>
      <c r="Y1011"/>
      <c r="Z1011">
        <v>55.267780844000001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54.908999999999999</v>
      </c>
      <c r="AF1011">
        <v>106.108842404</v>
      </c>
      <c r="AG1011">
        <v>73</v>
      </c>
      <c r="AH1011">
        <v>90.918072542999994</v>
      </c>
      <c r="AI1011">
        <v>97.571737365999994</v>
      </c>
      <c r="AJ1011">
        <v>119.162141195</v>
      </c>
      <c r="AK1011"/>
      <c r="AL1011">
        <v>87.864060174000002</v>
      </c>
      <c r="AM1011">
        <v>49.9</v>
      </c>
      <c r="AN1011">
        <v>133.86991228400001</v>
      </c>
      <c r="AO1011">
        <v>65.454492766000001</v>
      </c>
      <c r="AP1011">
        <v>49.708284714000001</v>
      </c>
      <c r="AQ1011">
        <v>83.637733765999997</v>
      </c>
      <c r="AR1011">
        <v>99.891675694</v>
      </c>
      <c r="AS1011">
        <v>45.996166985999999</v>
      </c>
      <c r="AT1011">
        <v>90.569749630000004</v>
      </c>
      <c r="AU1011"/>
    </row>
    <row r="1012" spans="1:47" x14ac:dyDescent="0.35">
      <c r="A1012" s="84">
        <v>37681</v>
      </c>
      <c r="B1012">
        <v>76.941535939999994</v>
      </c>
      <c r="C1012">
        <v>74.993750520999996</v>
      </c>
      <c r="D1012">
        <v>87.446259811000004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80.006667222000004</v>
      </c>
      <c r="L1012">
        <v>112.6</v>
      </c>
      <c r="M1012">
        <v>95.392050662000003</v>
      </c>
      <c r="N1012">
        <v>123.641103034</v>
      </c>
      <c r="O1012">
        <v>58.204850403999998</v>
      </c>
      <c r="P1012"/>
      <c r="Q1012">
        <v>99.116519420000003</v>
      </c>
      <c r="R1012">
        <v>109.12</v>
      </c>
      <c r="S1012">
        <v>94.572580087999995</v>
      </c>
      <c r="T1012">
        <v>106.756278741</v>
      </c>
      <c r="U1012"/>
      <c r="V1012">
        <v>140.34795638099999</v>
      </c>
      <c r="W1012">
        <v>64.905408784000002</v>
      </c>
      <c r="X1012">
        <v>47.995286759999999</v>
      </c>
      <c r="Y1012"/>
      <c r="Z1012">
        <v>54.673503629999999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56.066000000000003</v>
      </c>
      <c r="AF1012">
        <v>105.608800733</v>
      </c>
      <c r="AG1012">
        <v>73.099999999999994</v>
      </c>
      <c r="AH1012">
        <v>90.402303244999999</v>
      </c>
      <c r="AI1012">
        <v>94.325903361000002</v>
      </c>
      <c r="AJ1012">
        <v>119.162141195</v>
      </c>
      <c r="AK1012"/>
      <c r="AL1012">
        <v>87.808655228000006</v>
      </c>
      <c r="AM1012">
        <v>50.6</v>
      </c>
      <c r="AN1012">
        <v>127.726742313</v>
      </c>
      <c r="AO1012">
        <v>66.638175283999999</v>
      </c>
      <c r="AP1012">
        <v>50.108351392000003</v>
      </c>
      <c r="AQ1012">
        <v>83.077659655000005</v>
      </c>
      <c r="AR1012">
        <v>100.091659028</v>
      </c>
      <c r="AS1012">
        <v>46.696108658</v>
      </c>
      <c r="AT1012">
        <v>90.302616741999998</v>
      </c>
      <c r="AU1012"/>
    </row>
    <row r="1013" spans="1:47" x14ac:dyDescent="0.35">
      <c r="A1013" s="84">
        <v>37712</v>
      </c>
      <c r="B1013">
        <v>76.603702630000001</v>
      </c>
      <c r="C1013">
        <v>76.993583868000002</v>
      </c>
      <c r="D1013">
        <v>87.233571667999996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79.806650554000001</v>
      </c>
      <c r="L1013">
        <v>114.6</v>
      </c>
      <c r="M1013">
        <v>95.792017332</v>
      </c>
      <c r="N1013">
        <v>123.958103298</v>
      </c>
      <c r="O1013">
        <v>59.604967080999998</v>
      </c>
      <c r="P1013"/>
      <c r="Q1013">
        <v>102.917152859</v>
      </c>
      <c r="R1013">
        <v>109.17</v>
      </c>
      <c r="S1013">
        <v>94.074511974000004</v>
      </c>
      <c r="T1013">
        <v>106.01344181100001</v>
      </c>
      <c r="U1013"/>
      <c r="V1013">
        <v>142.34579205899999</v>
      </c>
      <c r="W1013">
        <v>64.305358780000006</v>
      </c>
      <c r="X1013">
        <v>48.099494295</v>
      </c>
      <c r="Y1013"/>
      <c r="Z1013">
        <v>54.376365024000002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55.091999999999999</v>
      </c>
      <c r="AF1013">
        <v>107.80898408199999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87.414746973999996</v>
      </c>
      <c r="AM1013">
        <v>50.7</v>
      </c>
      <c r="AN1013">
        <v>131.310258129</v>
      </c>
      <c r="AO1013">
        <v>66.919905064999995</v>
      </c>
      <c r="AP1013">
        <v>50.608434739000003</v>
      </c>
      <c r="AQ1013">
        <v>82.330894174999997</v>
      </c>
      <c r="AR1013">
        <v>103.491375719</v>
      </c>
      <c r="AS1013">
        <v>45.296225315000001</v>
      </c>
      <c r="AT1013">
        <v>89.729778326000002</v>
      </c>
      <c r="AU1013"/>
    </row>
    <row r="1014" spans="1:47" x14ac:dyDescent="0.35">
      <c r="A1014" s="84">
        <v>37742</v>
      </c>
      <c r="B1014">
        <v>75.167911070000002</v>
      </c>
      <c r="C1014">
        <v>74.193817182000004</v>
      </c>
      <c r="D1014">
        <v>85.936347952000006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79.106592215999996</v>
      </c>
      <c r="L1014">
        <v>112.8</v>
      </c>
      <c r="M1014">
        <v>94.192150654000002</v>
      </c>
      <c r="N1014">
        <v>122.918102432</v>
      </c>
      <c r="O1014">
        <v>58.204850403999998</v>
      </c>
      <c r="P1014"/>
      <c r="Q1014">
        <v>99.416569428000003</v>
      </c>
      <c r="R1014">
        <v>106.58</v>
      </c>
      <c r="S1014">
        <v>93.770896265999994</v>
      </c>
      <c r="T1014">
        <v>105.270604882</v>
      </c>
      <c r="U1014"/>
      <c r="V1014">
        <v>142.64546741000001</v>
      </c>
      <c r="W1014">
        <v>64.005333777999994</v>
      </c>
      <c r="X1014">
        <v>48.789607255999996</v>
      </c>
      <c r="Y1014"/>
      <c r="Z1014">
        <v>54.970642237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54.856999999999999</v>
      </c>
      <c r="AF1014">
        <v>105.208767397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87.093343386000001</v>
      </c>
      <c r="AM1014">
        <v>51.6</v>
      </c>
      <c r="AN1014">
        <v>130.798327298</v>
      </c>
      <c r="AO1014">
        <v>66.795729894000004</v>
      </c>
      <c r="AP1014">
        <v>50.408401400000002</v>
      </c>
      <c r="AQ1014">
        <v>83.077659655000005</v>
      </c>
      <c r="AR1014">
        <v>101.49154237099999</v>
      </c>
      <c r="AS1014">
        <v>45.396216981999999</v>
      </c>
      <c r="AT1014">
        <v>89.708360099000004</v>
      </c>
      <c r="AU1014"/>
    </row>
    <row r="1015" spans="1:47" x14ac:dyDescent="0.35">
      <c r="A1015" s="84">
        <v>37773</v>
      </c>
      <c r="B1015">
        <v>76.265869330000001</v>
      </c>
      <c r="C1015">
        <v>75.593700525000003</v>
      </c>
      <c r="D1015">
        <v>86.293364123999993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78.706558880000003</v>
      </c>
      <c r="L1015">
        <v>113.5</v>
      </c>
      <c r="M1015">
        <v>94.192150654000002</v>
      </c>
      <c r="N1015">
        <v>123.341102784</v>
      </c>
      <c r="O1015">
        <v>58.704892074</v>
      </c>
      <c r="P1015"/>
      <c r="Q1015">
        <v>100.316719453</v>
      </c>
      <c r="R1015">
        <v>106.29</v>
      </c>
      <c r="S1015">
        <v>93.730376281000005</v>
      </c>
      <c r="T1015">
        <v>106.437920057</v>
      </c>
      <c r="U1015"/>
      <c r="V1015">
        <v>143.94406060099999</v>
      </c>
      <c r="W1015">
        <v>66.005500458</v>
      </c>
      <c r="X1015">
        <v>48.958360048999999</v>
      </c>
      <c r="Y1015"/>
      <c r="Z1015">
        <v>55.148925401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56.54</v>
      </c>
      <c r="AF1015">
        <v>101.708475706</v>
      </c>
      <c r="AG1015">
        <v>75.2</v>
      </c>
      <c r="AH1015">
        <v>90.765999070000007</v>
      </c>
      <c r="AI1015">
        <v>91.080069355999996</v>
      </c>
      <c r="AJ1015">
        <v>116.25290923199999</v>
      </c>
      <c r="AK1015"/>
      <c r="AL1015">
        <v>87.357799236000005</v>
      </c>
      <c r="AM1015">
        <v>52</v>
      </c>
      <c r="AN1015">
        <v>129.262534805</v>
      </c>
      <c r="AO1015">
        <v>66.749511651999995</v>
      </c>
      <c r="AP1015">
        <v>52.108684781000001</v>
      </c>
      <c r="AQ1015">
        <v>82.42423986</v>
      </c>
      <c r="AR1015">
        <v>102.09149237600001</v>
      </c>
      <c r="AS1015">
        <v>47.196066993999999</v>
      </c>
      <c r="AT1015">
        <v>89.827548566999994</v>
      </c>
      <c r="AU1015"/>
    </row>
    <row r="1016" spans="1:47" x14ac:dyDescent="0.35">
      <c r="A1016" s="84">
        <v>37803</v>
      </c>
      <c r="B1016">
        <v>76.265869330000001</v>
      </c>
      <c r="C1016">
        <v>77.793517206999994</v>
      </c>
      <c r="D1016">
        <v>85.530855442000004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80.606717226000001</v>
      </c>
      <c r="L1016">
        <v>113.5</v>
      </c>
      <c r="M1016">
        <v>95.792017332</v>
      </c>
      <c r="N1016">
        <v>123.703103086</v>
      </c>
      <c r="O1016">
        <v>59.404950413000002</v>
      </c>
      <c r="P1016"/>
      <c r="Q1016">
        <v>101.71695282500001</v>
      </c>
      <c r="R1016">
        <v>108.2</v>
      </c>
      <c r="S1016">
        <v>94.572636103999997</v>
      </c>
      <c r="T1016">
        <v>106.756278741</v>
      </c>
      <c r="U1016"/>
      <c r="V1016">
        <v>143.744277033</v>
      </c>
      <c r="W1016">
        <v>66.205517126000004</v>
      </c>
      <c r="X1016">
        <v>49.601401783999997</v>
      </c>
      <c r="Y1016"/>
      <c r="Z1016">
        <v>56.634618435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53.905999999999999</v>
      </c>
      <c r="AF1016">
        <v>103.908659055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87.968532186000004</v>
      </c>
      <c r="AM1016">
        <v>53.9</v>
      </c>
      <c r="AN1016">
        <v>131.69420625199999</v>
      </c>
      <c r="AO1016">
        <v>67.403829748000007</v>
      </c>
      <c r="AP1016">
        <v>52.708784797</v>
      </c>
      <c r="AQ1016">
        <v>83.171005340999997</v>
      </c>
      <c r="AR1016">
        <v>103.491375719</v>
      </c>
      <c r="AS1016">
        <v>48.295975335000001</v>
      </c>
      <c r="AT1016">
        <v>90.295080698999996</v>
      </c>
      <c r="AU1016"/>
    </row>
    <row r="1017" spans="1:47" x14ac:dyDescent="0.35">
      <c r="A1017" s="84">
        <v>37834</v>
      </c>
      <c r="B1017">
        <v>76.772619289999994</v>
      </c>
      <c r="C1017">
        <v>75.693692192</v>
      </c>
      <c r="D1017">
        <v>86.834167601000004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78.606550545999994</v>
      </c>
      <c r="L1017">
        <v>115.4</v>
      </c>
      <c r="M1017">
        <v>94.692108990999998</v>
      </c>
      <c r="N1017">
        <v>123.902103252</v>
      </c>
      <c r="O1017">
        <v>60.605050421000001</v>
      </c>
      <c r="P1017"/>
      <c r="Q1017">
        <v>101.31688614799999</v>
      </c>
      <c r="R1017">
        <v>107.73</v>
      </c>
      <c r="S1017">
        <v>93.754373032999993</v>
      </c>
      <c r="T1017">
        <v>106.650159179</v>
      </c>
      <c r="U1017"/>
      <c r="V1017">
        <v>137.05152751200001</v>
      </c>
      <c r="W1017">
        <v>68.405700475000003</v>
      </c>
      <c r="X1017">
        <v>49.842054519000001</v>
      </c>
      <c r="Y1017"/>
      <c r="Z1017">
        <v>59.249438173000001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56.76</v>
      </c>
      <c r="AF1017">
        <v>108.50904242</v>
      </c>
      <c r="AG1017">
        <v>76.599999999999994</v>
      </c>
      <c r="AH1017">
        <v>90.538700405</v>
      </c>
      <c r="AI1017">
        <v>93.342317299000001</v>
      </c>
      <c r="AJ1017">
        <v>116.834755625</v>
      </c>
      <c r="AK1017"/>
      <c r="AL1017">
        <v>87.714847094999996</v>
      </c>
      <c r="AM1017">
        <v>53.9</v>
      </c>
      <c r="AN1017">
        <v>129.90244834399999</v>
      </c>
      <c r="AO1017">
        <v>67.264103362</v>
      </c>
      <c r="AP1017">
        <v>52.508751459000003</v>
      </c>
      <c r="AQ1017">
        <v>83.264351026</v>
      </c>
      <c r="AR1017">
        <v>102.391467378</v>
      </c>
      <c r="AS1017">
        <v>49.495875343999998</v>
      </c>
      <c r="AT1017">
        <v>90.080700112000002</v>
      </c>
      <c r="AU1017"/>
    </row>
    <row r="1018" spans="1:47" x14ac:dyDescent="0.35">
      <c r="A1018" s="84">
        <v>37865</v>
      </c>
      <c r="B1018">
        <v>76.350327649999997</v>
      </c>
      <c r="C1018">
        <v>75.893675526999999</v>
      </c>
      <c r="D1018">
        <v>89.363800088000005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78.406533878000005</v>
      </c>
      <c r="L1018">
        <v>117</v>
      </c>
      <c r="M1018">
        <v>94.392133989000001</v>
      </c>
      <c r="N1018">
        <v>123.188102657</v>
      </c>
      <c r="O1018">
        <v>61.005083757000001</v>
      </c>
      <c r="P1018"/>
      <c r="Q1018">
        <v>101.61693615599999</v>
      </c>
      <c r="R1018">
        <v>107.34</v>
      </c>
      <c r="S1018">
        <v>94.612366132000005</v>
      </c>
      <c r="T1018">
        <v>106.225680934</v>
      </c>
      <c r="U1018"/>
      <c r="V1018">
        <v>145.64222092700001</v>
      </c>
      <c r="W1018">
        <v>67.405617135</v>
      </c>
      <c r="X1018">
        <v>50.180273831999997</v>
      </c>
      <c r="Y1018"/>
      <c r="Z1018">
        <v>53.78208781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57.478999999999999</v>
      </c>
      <c r="AF1018">
        <v>109.20910075800001</v>
      </c>
      <c r="AG1018">
        <v>78.099999999999994</v>
      </c>
      <c r="AH1018">
        <v>90.584479943000005</v>
      </c>
      <c r="AI1018">
        <v>93.342317299000001</v>
      </c>
      <c r="AJ1018">
        <v>118.463925524</v>
      </c>
      <c r="AK1018"/>
      <c r="AL1018">
        <v>88.300759639000006</v>
      </c>
      <c r="AM1018">
        <v>54</v>
      </c>
      <c r="AN1018">
        <v>134.125877699</v>
      </c>
      <c r="AO1018">
        <v>68.542233201000002</v>
      </c>
      <c r="AP1018">
        <v>52.108684781000001</v>
      </c>
      <c r="AQ1018">
        <v>83.731079450999999</v>
      </c>
      <c r="AR1018">
        <v>102.99141738199999</v>
      </c>
      <c r="AS1018">
        <v>49.495875343999998</v>
      </c>
      <c r="AT1018">
        <v>90.675750022000003</v>
      </c>
      <c r="AU1018"/>
    </row>
    <row r="1019" spans="1:47" x14ac:dyDescent="0.35">
      <c r="A1019" s="84">
        <v>37895</v>
      </c>
      <c r="B1019">
        <v>76.350327649999997</v>
      </c>
      <c r="C1019">
        <v>76.393633863999995</v>
      </c>
      <c r="D1019">
        <v>89.627320675000007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80.806733894000004</v>
      </c>
      <c r="L1019">
        <v>114.8</v>
      </c>
      <c r="M1019">
        <v>96.791934005000002</v>
      </c>
      <c r="N1019">
        <v>125.24310436899999</v>
      </c>
      <c r="O1019">
        <v>61.905158763000003</v>
      </c>
      <c r="P1019"/>
      <c r="Q1019">
        <v>101.516919487</v>
      </c>
      <c r="R1019">
        <v>109.95</v>
      </c>
      <c r="S1019">
        <v>95.556881192000006</v>
      </c>
      <c r="T1019">
        <v>107.39299610899999</v>
      </c>
      <c r="U1019"/>
      <c r="V1019">
        <v>144.743194872</v>
      </c>
      <c r="W1019">
        <v>68.105675473000005</v>
      </c>
      <c r="X1019">
        <v>49.981431938</v>
      </c>
      <c r="Y1019"/>
      <c r="Z1019">
        <v>61.448263863000001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59.076999999999998</v>
      </c>
      <c r="AF1019">
        <v>108.60905075399999</v>
      </c>
      <c r="AG1019">
        <v>78.5</v>
      </c>
      <c r="AH1019">
        <v>91.041636885000003</v>
      </c>
      <c r="AI1019">
        <v>96.883227122999998</v>
      </c>
      <c r="AJ1019">
        <v>121.024049651</v>
      </c>
      <c r="AK1019"/>
      <c r="AL1019">
        <v>89.290087184000001</v>
      </c>
      <c r="AM1019">
        <v>55.2</v>
      </c>
      <c r="AN1019">
        <v>131.05429271400001</v>
      </c>
      <c r="AO1019">
        <v>68.342439795999994</v>
      </c>
      <c r="AP1019">
        <v>52.808801467000002</v>
      </c>
      <c r="AQ1019">
        <v>85.597993150999997</v>
      </c>
      <c r="AR1019">
        <v>102.591450712</v>
      </c>
      <c r="AS1019">
        <v>48.995917007000003</v>
      </c>
      <c r="AT1019">
        <v>90.788988982000006</v>
      </c>
      <c r="AU1019"/>
    </row>
    <row r="1020" spans="1:47" x14ac:dyDescent="0.35">
      <c r="A1020" s="84">
        <v>37926</v>
      </c>
      <c r="B1020">
        <v>76.350327649999997</v>
      </c>
      <c r="C1020">
        <v>75.893675526999999</v>
      </c>
      <c r="D1020">
        <v>90.826721938000006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81.606800566999993</v>
      </c>
      <c r="L1020">
        <v>112.8</v>
      </c>
      <c r="M1020">
        <v>96.491959003000005</v>
      </c>
      <c r="N1020">
        <v>124.329103608</v>
      </c>
      <c r="O1020">
        <v>62.705225435000003</v>
      </c>
      <c r="P1020"/>
      <c r="Q1020">
        <v>102.917152859</v>
      </c>
      <c r="R1020">
        <v>107.81</v>
      </c>
      <c r="S1020">
        <v>95.875171824999995</v>
      </c>
      <c r="T1020">
        <v>106.225680934</v>
      </c>
      <c r="U1020"/>
      <c r="V1020">
        <v>141.746441355</v>
      </c>
      <c r="W1020">
        <v>69.005750479</v>
      </c>
      <c r="X1020">
        <v>51.158268775000003</v>
      </c>
      <c r="Y1020"/>
      <c r="Z1020">
        <v>61.448263863000001</v>
      </c>
      <c r="AA1020">
        <v>35.445785729000001</v>
      </c>
      <c r="AB1020">
        <v>64.648110727000002</v>
      </c>
      <c r="AC1020">
        <v>124.089659195</v>
      </c>
      <c r="AD1020">
        <v>104.883981819</v>
      </c>
      <c r="AE1020">
        <v>59.154000000000003</v>
      </c>
      <c r="AF1020">
        <v>107.50895908</v>
      </c>
      <c r="AG1020">
        <v>78.3</v>
      </c>
      <c r="AH1020">
        <v>91.345469300999994</v>
      </c>
      <c r="AI1020">
        <v>94.325903361000002</v>
      </c>
      <c r="AJ1020">
        <v>119.04577191600001</v>
      </c>
      <c r="AK1020"/>
      <c r="AL1020">
        <v>89.456889394000001</v>
      </c>
      <c r="AM1020">
        <v>55.4</v>
      </c>
      <c r="AN1020">
        <v>131.82218896000001</v>
      </c>
      <c r="AO1020">
        <v>68.358305145000003</v>
      </c>
      <c r="AP1020">
        <v>54.309051509</v>
      </c>
      <c r="AQ1020">
        <v>85.971375890999994</v>
      </c>
      <c r="AR1020">
        <v>102.391467378</v>
      </c>
      <c r="AS1020">
        <v>48.795933671999997</v>
      </c>
      <c r="AT1020">
        <v>91.400598355</v>
      </c>
      <c r="AU1020"/>
    </row>
    <row r="1021" spans="1:47" x14ac:dyDescent="0.35">
      <c r="A1021" s="84">
        <v>37956</v>
      </c>
      <c r="B1021">
        <v>77.701660889999999</v>
      </c>
      <c r="C1021">
        <v>78.493458877999998</v>
      </c>
      <c r="D1021">
        <v>89.443434280999995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82.006833903</v>
      </c>
      <c r="L1021">
        <v>111.2</v>
      </c>
      <c r="M1021">
        <v>96.791934005000002</v>
      </c>
      <c r="N1021">
        <v>123.694103078</v>
      </c>
      <c r="O1021">
        <v>62.305192099000003</v>
      </c>
      <c r="P1021"/>
      <c r="Q1021">
        <v>101.31688614799999</v>
      </c>
      <c r="R1021">
        <v>108.45</v>
      </c>
      <c r="S1021">
        <v>95.954290559</v>
      </c>
      <c r="T1021">
        <v>106.225680934</v>
      </c>
      <c r="U1021"/>
      <c r="V1021">
        <v>146.840922334</v>
      </c>
      <c r="W1021">
        <v>72.306025501999997</v>
      </c>
      <c r="X1021">
        <v>50.921518638999999</v>
      </c>
      <c r="Y1021"/>
      <c r="Z1021">
        <v>58.239166910999998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60.222000000000001</v>
      </c>
      <c r="AF1021">
        <v>105.10875906299999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89.774739065000006</v>
      </c>
      <c r="AM1021">
        <v>56.7</v>
      </c>
      <c r="AN1021">
        <v>133.48596416000001</v>
      </c>
      <c r="AO1021">
        <v>70.004844806999998</v>
      </c>
      <c r="AP1021">
        <v>55.809301550000001</v>
      </c>
      <c r="AQ1021">
        <v>84.757881986000001</v>
      </c>
      <c r="AR1021">
        <v>104.691275727</v>
      </c>
      <c r="AS1021">
        <v>49.695858678</v>
      </c>
      <c r="AT1021">
        <v>91.476851210000007</v>
      </c>
      <c r="AU1021"/>
    </row>
    <row r="1022" spans="1:47" x14ac:dyDescent="0.35">
      <c r="A1022" s="84">
        <v>37987</v>
      </c>
      <c r="B1022">
        <v>77.955035859999995</v>
      </c>
      <c r="C1022">
        <v>76.893592201000004</v>
      </c>
      <c r="D1022">
        <v>91.031196738000006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81.306775564999995</v>
      </c>
      <c r="L1022">
        <v>111.3</v>
      </c>
      <c r="M1022">
        <v>96.691942338000004</v>
      </c>
      <c r="N1022">
        <v>123.765103138</v>
      </c>
      <c r="O1022">
        <v>62.905242104000003</v>
      </c>
      <c r="P1022"/>
      <c r="Q1022">
        <v>101.816969495</v>
      </c>
      <c r="R1022">
        <v>109.14</v>
      </c>
      <c r="S1022">
        <v>96.328529586000002</v>
      </c>
      <c r="T1022">
        <v>107.18075698600001</v>
      </c>
      <c r="U1022"/>
      <c r="V1022">
        <v>140.94730708399999</v>
      </c>
      <c r="W1022">
        <v>69.905825484999994</v>
      </c>
      <c r="X1022">
        <v>51.659349825</v>
      </c>
      <c r="Y1022"/>
      <c r="Z1022">
        <v>55.743202615000001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59.981999999999999</v>
      </c>
      <c r="AF1022">
        <v>108.809067422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90.101696606000004</v>
      </c>
      <c r="AM1022">
        <v>57.9</v>
      </c>
      <c r="AN1022">
        <v>129.84301691499999</v>
      </c>
      <c r="AO1022">
        <v>70.119873810000001</v>
      </c>
      <c r="AP1022">
        <v>51.308551424999997</v>
      </c>
      <c r="AQ1022">
        <v>85.784684521000003</v>
      </c>
      <c r="AR1022">
        <v>106.09115907</v>
      </c>
      <c r="AS1022">
        <v>50.495792016999999</v>
      </c>
      <c r="AT1022">
        <v>91.629059444000006</v>
      </c>
      <c r="AU1022"/>
    </row>
    <row r="1023" spans="1:47" x14ac:dyDescent="0.35">
      <c r="A1023" s="84">
        <v>38018</v>
      </c>
      <c r="B1023">
        <v>78.377327500000007</v>
      </c>
      <c r="C1023">
        <v>77.993500542000007</v>
      </c>
      <c r="D1023">
        <v>92.490408271000007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81.706808901000002</v>
      </c>
      <c r="L1023">
        <v>111.7</v>
      </c>
      <c r="M1023">
        <v>97.191900674999999</v>
      </c>
      <c r="N1023">
        <v>124.60210383499999</v>
      </c>
      <c r="O1023">
        <v>62.405200432999997</v>
      </c>
      <c r="P1023"/>
      <c r="Q1023">
        <v>103.617269545</v>
      </c>
      <c r="R1023">
        <v>110.25</v>
      </c>
      <c r="S1023">
        <v>96.584457877999995</v>
      </c>
      <c r="T1023">
        <v>106.968517863</v>
      </c>
      <c r="U1023"/>
      <c r="V1023">
        <v>143.44460168200001</v>
      </c>
      <c r="W1023">
        <v>70.805900492000006</v>
      </c>
      <c r="X1023">
        <v>50.856383149999999</v>
      </c>
      <c r="Y1023"/>
      <c r="Z1023">
        <v>56.396907548999998</v>
      </c>
      <c r="AA1023">
        <v>36.686728051000003</v>
      </c>
      <c r="AB1023">
        <v>68.758782201000002</v>
      </c>
      <c r="AC1023">
        <v>123.789684193</v>
      </c>
      <c r="AD1023">
        <v>106.079550524</v>
      </c>
      <c r="AE1023">
        <v>63.036000000000001</v>
      </c>
      <c r="AF1023">
        <v>109.609134095</v>
      </c>
      <c r="AG1023">
        <v>79.900000000000006</v>
      </c>
      <c r="AH1023">
        <v>93.439979219999998</v>
      </c>
      <c r="AI1023">
        <v>97.965171791000003</v>
      </c>
      <c r="AJ1023">
        <v>117.882079131</v>
      </c>
      <c r="AK1023"/>
      <c r="AL1023">
        <v>90.625201488000002</v>
      </c>
      <c r="AM1023">
        <v>58.1</v>
      </c>
      <c r="AN1023">
        <v>126.869512711</v>
      </c>
      <c r="AO1023">
        <v>70.525992312</v>
      </c>
      <c r="AP1023">
        <v>54.909151524999999</v>
      </c>
      <c r="AQ1023">
        <v>85.691338836</v>
      </c>
      <c r="AR1023">
        <v>106.291142405</v>
      </c>
      <c r="AS1023">
        <v>50.895758686999997</v>
      </c>
      <c r="AT1023">
        <v>92.186329982000004</v>
      </c>
      <c r="AU1023"/>
    </row>
    <row r="1024" spans="1:47" x14ac:dyDescent="0.35">
      <c r="A1024" s="84">
        <v>38047</v>
      </c>
      <c r="B1024">
        <v>78.546244160000001</v>
      </c>
      <c r="C1024">
        <v>78.593450546</v>
      </c>
      <c r="D1024">
        <v>92.930592794999995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81.206767231000001</v>
      </c>
      <c r="L1024">
        <v>112.9</v>
      </c>
      <c r="M1024">
        <v>96.891925673000003</v>
      </c>
      <c r="N1024">
        <v>125.99510499599999</v>
      </c>
      <c r="O1024">
        <v>62.705225435000003</v>
      </c>
      <c r="P1024"/>
      <c r="Q1024">
        <v>103.617269545</v>
      </c>
      <c r="R1024">
        <v>109.9</v>
      </c>
      <c r="S1024">
        <v>96.250371766000001</v>
      </c>
      <c r="T1024">
        <v>108.2419526</v>
      </c>
      <c r="U1024"/>
      <c r="V1024">
        <v>147.04070590200001</v>
      </c>
      <c r="W1024">
        <v>70.405867155999999</v>
      </c>
      <c r="X1024">
        <v>51.518613424000002</v>
      </c>
      <c r="Y1024"/>
      <c r="Z1024">
        <v>57.942028303999997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61.939</v>
      </c>
      <c r="AF1024">
        <v>113.109425785</v>
      </c>
      <c r="AG1024">
        <v>81.400000000000006</v>
      </c>
      <c r="AH1024">
        <v>95.001299349000007</v>
      </c>
      <c r="AI1024">
        <v>97.571737365999994</v>
      </c>
      <c r="AJ1024">
        <v>119.627618309</v>
      </c>
      <c r="AK1024"/>
      <c r="AL1024">
        <v>90.525978660999996</v>
      </c>
      <c r="AM1024">
        <v>59.6</v>
      </c>
      <c r="AN1024">
        <v>132.81652111899999</v>
      </c>
      <c r="AO1024">
        <v>71.041517884000001</v>
      </c>
      <c r="AP1024">
        <v>53.008834806000003</v>
      </c>
      <c r="AQ1024">
        <v>86.904832741000007</v>
      </c>
      <c r="AR1024">
        <v>104.59128406000001</v>
      </c>
      <c r="AS1024">
        <v>51.195733689000001</v>
      </c>
      <c r="AT1024">
        <v>91.820732745000001</v>
      </c>
      <c r="AU1024"/>
    </row>
    <row r="1025" spans="1:47" x14ac:dyDescent="0.35">
      <c r="A1025" s="84">
        <v>38078</v>
      </c>
      <c r="B1025">
        <v>79.728660730000001</v>
      </c>
      <c r="C1025">
        <v>80.493292225999994</v>
      </c>
      <c r="D1025">
        <v>93.669760609999997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82.406867238999993</v>
      </c>
      <c r="L1025">
        <v>114.3</v>
      </c>
      <c r="M1025">
        <v>97.791850679000007</v>
      </c>
      <c r="N1025">
        <v>125.60410467</v>
      </c>
      <c r="O1025">
        <v>64.105342112000002</v>
      </c>
      <c r="P1025"/>
      <c r="Q1025">
        <v>104.51741957</v>
      </c>
      <c r="R1025">
        <v>109.91</v>
      </c>
      <c r="S1025">
        <v>97.022402197999995</v>
      </c>
      <c r="T1025">
        <v>107.923593916</v>
      </c>
      <c r="U1025"/>
      <c r="V1025">
        <v>147.34038125399999</v>
      </c>
      <c r="W1025">
        <v>70.805900492000006</v>
      </c>
      <c r="X1025">
        <v>54.011918565999999</v>
      </c>
      <c r="Y1025"/>
      <c r="Z1025">
        <v>58.774016402999997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62.607999999999997</v>
      </c>
      <c r="AF1025">
        <v>109.909159097</v>
      </c>
      <c r="AG1025">
        <v>82.4</v>
      </c>
      <c r="AH1025">
        <v>94.408334257000007</v>
      </c>
      <c r="AI1025">
        <v>96.883227122999998</v>
      </c>
      <c r="AJ1025">
        <v>117.416602017</v>
      </c>
      <c r="AK1025"/>
      <c r="AL1025">
        <v>91.201379943999996</v>
      </c>
      <c r="AM1025">
        <v>61.6</v>
      </c>
      <c r="AN1025">
        <v>131.94924906</v>
      </c>
      <c r="AO1025">
        <v>71.761191908000001</v>
      </c>
      <c r="AP1025">
        <v>52.508751459000003</v>
      </c>
      <c r="AQ1025">
        <v>87.558252535999998</v>
      </c>
      <c r="AR1025">
        <v>107.891009083</v>
      </c>
      <c r="AS1025">
        <v>52.095658694999997</v>
      </c>
      <c r="AT1025">
        <v>92.193667708000007</v>
      </c>
      <c r="AU1025"/>
    </row>
    <row r="1026" spans="1:47" x14ac:dyDescent="0.35">
      <c r="A1026" s="84">
        <v>38108</v>
      </c>
      <c r="B1026">
        <v>80.319869019999999</v>
      </c>
      <c r="C1026">
        <v>79.193400550000007</v>
      </c>
      <c r="D1026">
        <v>94.672382952999996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83.306942245000002</v>
      </c>
      <c r="L1026">
        <v>114.1</v>
      </c>
      <c r="M1026">
        <v>97.791850679000007</v>
      </c>
      <c r="N1026">
        <v>126.342105285</v>
      </c>
      <c r="O1026">
        <v>64.805400449999993</v>
      </c>
      <c r="P1026"/>
      <c r="Q1026">
        <v>107.11785297500001</v>
      </c>
      <c r="R1026">
        <v>109.32</v>
      </c>
      <c r="S1026">
        <v>97.296619887000006</v>
      </c>
      <c r="T1026">
        <v>106.331800495</v>
      </c>
      <c r="U1026"/>
      <c r="V1026">
        <v>146.840922334</v>
      </c>
      <c r="W1026">
        <v>70.605883824000003</v>
      </c>
      <c r="X1026">
        <v>53.609328603000002</v>
      </c>
      <c r="Y1026"/>
      <c r="Z1026">
        <v>55.802630336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63.521999999999998</v>
      </c>
      <c r="AF1026">
        <v>108.50904242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91.436538818000002</v>
      </c>
      <c r="AM1026">
        <v>59.4</v>
      </c>
      <c r="AN1026">
        <v>130.33860094900001</v>
      </c>
      <c r="AO1026">
        <v>72.198439621999995</v>
      </c>
      <c r="AP1026">
        <v>54.509084846999997</v>
      </c>
      <c r="AQ1026">
        <v>85.317956096000003</v>
      </c>
      <c r="AR1026">
        <v>106.891092409</v>
      </c>
      <c r="AS1026">
        <v>53.595533705999998</v>
      </c>
      <c r="AT1026">
        <v>92.856542004000005</v>
      </c>
      <c r="AU1026"/>
    </row>
    <row r="1027" spans="1:47" x14ac:dyDescent="0.35">
      <c r="A1027" s="84">
        <v>38139</v>
      </c>
      <c r="B1027">
        <v>80.99553564</v>
      </c>
      <c r="C1027">
        <v>80.693275560000004</v>
      </c>
      <c r="D1027">
        <v>94.900705071999994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82.706892241000006</v>
      </c>
      <c r="L1027">
        <v>114.3</v>
      </c>
      <c r="M1027">
        <v>97.791850679000007</v>
      </c>
      <c r="N1027">
        <v>126.51410542799999</v>
      </c>
      <c r="O1027">
        <v>64.805400449999993</v>
      </c>
      <c r="P1027"/>
      <c r="Q1027">
        <v>108.41806967799999</v>
      </c>
      <c r="R1027">
        <v>110.36</v>
      </c>
      <c r="S1027">
        <v>97.029155368000005</v>
      </c>
      <c r="T1027">
        <v>106.01344181100001</v>
      </c>
      <c r="U1027"/>
      <c r="V1027">
        <v>144.34362773699999</v>
      </c>
      <c r="W1027">
        <v>71.205933827999999</v>
      </c>
      <c r="X1027">
        <v>53.730098660000003</v>
      </c>
      <c r="Y1027"/>
      <c r="Z1027">
        <v>57.228895647999998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61.719000000000001</v>
      </c>
      <c r="AF1027">
        <v>115.90965913799999</v>
      </c>
      <c r="AG1027">
        <v>80</v>
      </c>
      <c r="AH1027">
        <v>94.239516023999997</v>
      </c>
      <c r="AI1027">
        <v>98.063530396999994</v>
      </c>
      <c r="AJ1027">
        <v>125.67882079100001</v>
      </c>
      <c r="AK1027"/>
      <c r="AL1027">
        <v>91.218665919000003</v>
      </c>
      <c r="AM1027">
        <v>58.8</v>
      </c>
      <c r="AN1027">
        <v>129.96691292400001</v>
      </c>
      <c r="AO1027">
        <v>72.790001962000005</v>
      </c>
      <c r="AP1027">
        <v>53.008834806000003</v>
      </c>
      <c r="AQ1027">
        <v>86.344758631000005</v>
      </c>
      <c r="AR1027">
        <v>106.49112574</v>
      </c>
      <c r="AS1027">
        <v>53.095575369000002</v>
      </c>
      <c r="AT1027">
        <v>92.148253134000001</v>
      </c>
      <c r="AU1027"/>
    </row>
    <row r="1028" spans="1:47" x14ac:dyDescent="0.35">
      <c r="A1028" s="84">
        <v>38169</v>
      </c>
      <c r="B1028">
        <v>81.755660579999997</v>
      </c>
      <c r="C1028">
        <v>82.593117239999998</v>
      </c>
      <c r="D1028">
        <v>95.566272088000005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83.706975580999995</v>
      </c>
      <c r="L1028">
        <v>111.9</v>
      </c>
      <c r="M1028">
        <v>98.691775684999996</v>
      </c>
      <c r="N1028">
        <v>126.747105623</v>
      </c>
      <c r="O1028">
        <v>66.205517126000004</v>
      </c>
      <c r="P1028"/>
      <c r="Q1028">
        <v>105.217536256</v>
      </c>
      <c r="R1028">
        <v>110.8</v>
      </c>
      <c r="S1028">
        <v>97.680171670999997</v>
      </c>
      <c r="T1028">
        <v>104.95224619699999</v>
      </c>
      <c r="U1028"/>
      <c r="V1028">
        <v>146.74103055</v>
      </c>
      <c r="W1028">
        <v>71.005917159999996</v>
      </c>
      <c r="X1028">
        <v>55.447927976999999</v>
      </c>
      <c r="Y1028"/>
      <c r="Z1028">
        <v>63.647089551999997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</v>
      </c>
      <c r="AF1028">
        <v>112.309359113</v>
      </c>
      <c r="AG1028">
        <v>80.7</v>
      </c>
      <c r="AH1028">
        <v>94.059590447000005</v>
      </c>
      <c r="AI1028">
        <v>100.424136946</v>
      </c>
      <c r="AJ1028">
        <v>115.438324282</v>
      </c>
      <c r="AK1028"/>
      <c r="AL1028">
        <v>91.670356247000001</v>
      </c>
      <c r="AM1028">
        <v>58.7</v>
      </c>
      <c r="AN1028">
        <v>129.595224898</v>
      </c>
      <c r="AO1028">
        <v>72.617449037</v>
      </c>
      <c r="AP1028">
        <v>52.808801467000002</v>
      </c>
      <c r="AQ1028">
        <v>86.811487056000004</v>
      </c>
      <c r="AR1028">
        <v>105.091242396</v>
      </c>
      <c r="AS1028">
        <v>53.895508708000001</v>
      </c>
      <c r="AT1028">
        <v>92.823125603999998</v>
      </c>
      <c r="AU1028"/>
    </row>
    <row r="1029" spans="1:47" x14ac:dyDescent="0.35">
      <c r="A1029" s="84">
        <v>38200</v>
      </c>
      <c r="B1029">
        <v>82.346868869999994</v>
      </c>
      <c r="C1029">
        <v>80.493292225999994</v>
      </c>
      <c r="D1029">
        <v>96.608584914000005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82.906908908999995</v>
      </c>
      <c r="L1029">
        <v>111.5</v>
      </c>
      <c r="M1029">
        <v>96.591950671000006</v>
      </c>
      <c r="N1029">
        <v>125.07710423100001</v>
      </c>
      <c r="O1029">
        <v>67.505625468999995</v>
      </c>
      <c r="P1029"/>
      <c r="Q1029">
        <v>108.21803633899999</v>
      </c>
      <c r="R1029">
        <v>106.95</v>
      </c>
      <c r="S1029">
        <v>96.923562278999995</v>
      </c>
      <c r="T1029">
        <v>103.678811461</v>
      </c>
      <c r="U1029"/>
      <c r="V1029">
        <v>135.55315075300001</v>
      </c>
      <c r="W1029">
        <v>70.705892157999997</v>
      </c>
      <c r="X1029">
        <v>55.799579326</v>
      </c>
      <c r="Y1029"/>
      <c r="Z1029">
        <v>50.988984907999999</v>
      </c>
      <c r="AA1029">
        <v>37.476393432999998</v>
      </c>
      <c r="AB1029">
        <v>70.725995315999995</v>
      </c>
      <c r="AC1029">
        <v>120.38996750299999</v>
      </c>
      <c r="AD1029">
        <v>107.818559549</v>
      </c>
      <c r="AE1029">
        <v>61.908000000000001</v>
      </c>
      <c r="AF1029">
        <v>111.10925910500001</v>
      </c>
      <c r="AG1029">
        <v>79.8</v>
      </c>
      <c r="AH1029">
        <v>93.929814073000003</v>
      </c>
      <c r="AI1029">
        <v>96.784868516000003</v>
      </c>
      <c r="AJ1029">
        <v>106.012412723</v>
      </c>
      <c r="AK1029"/>
      <c r="AL1029">
        <v>90.918811047999995</v>
      </c>
      <c r="AM1029">
        <v>59.1</v>
      </c>
      <c r="AN1029">
        <v>124.01990451499999</v>
      </c>
      <c r="AO1029">
        <v>74.143526945000005</v>
      </c>
      <c r="AP1029">
        <v>53.408901483999998</v>
      </c>
      <c r="AQ1029">
        <v>87.651598221</v>
      </c>
      <c r="AR1029">
        <v>108.190984085</v>
      </c>
      <c r="AS1029">
        <v>53.495542038000004</v>
      </c>
      <c r="AT1029">
        <v>92.907311135</v>
      </c>
      <c r="AU1029"/>
    </row>
    <row r="1030" spans="1:47" x14ac:dyDescent="0.35">
      <c r="A1030" s="84">
        <v>38231</v>
      </c>
      <c r="B1030">
        <v>83.022535489999996</v>
      </c>
      <c r="C1030">
        <v>82.293142238000001</v>
      </c>
      <c r="D1030">
        <v>97.081160396000001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82.706892241000006</v>
      </c>
      <c r="L1030">
        <v>112.1</v>
      </c>
      <c r="M1030">
        <v>98.091825681000003</v>
      </c>
      <c r="N1030">
        <v>127.063105886</v>
      </c>
      <c r="O1030">
        <v>67.305608801000005</v>
      </c>
      <c r="P1030"/>
      <c r="Q1030">
        <v>107.817969662</v>
      </c>
      <c r="R1030">
        <v>110.65</v>
      </c>
      <c r="S1030">
        <v>97.306657651999998</v>
      </c>
      <c r="T1030">
        <v>103.46657233800001</v>
      </c>
      <c r="U1030"/>
      <c r="V1030">
        <v>144.64330308800001</v>
      </c>
      <c r="W1030">
        <v>71.305942161999994</v>
      </c>
      <c r="X1030">
        <v>56.722293219999997</v>
      </c>
      <c r="Y1030"/>
      <c r="Z1030">
        <v>57.110040204999997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62.610999999999997</v>
      </c>
      <c r="AF1030">
        <v>112.309359113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91.480099822</v>
      </c>
      <c r="AM1030">
        <v>59.3</v>
      </c>
      <c r="AN1030">
        <v>123.27652846399999</v>
      </c>
      <c r="AO1030">
        <v>72.389952786999999</v>
      </c>
      <c r="AP1030">
        <v>53.608934822000002</v>
      </c>
      <c r="AQ1030">
        <v>87.744943906000003</v>
      </c>
      <c r="AR1030">
        <v>108.590950754</v>
      </c>
      <c r="AS1030">
        <v>52.395633697000001</v>
      </c>
      <c r="AT1030">
        <v>93.006469593999995</v>
      </c>
      <c r="AU1030"/>
    </row>
    <row r="1031" spans="1:47" x14ac:dyDescent="0.35">
      <c r="A1031" s="84">
        <v>38261</v>
      </c>
      <c r="B1031">
        <v>83.275910469999999</v>
      </c>
      <c r="C1031">
        <v>84.392967252999995</v>
      </c>
      <c r="D1031">
        <v>96.506964065000005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83.706975580999995</v>
      </c>
      <c r="L1031">
        <v>110.3</v>
      </c>
      <c r="M1031">
        <v>98.591784017999998</v>
      </c>
      <c r="N1031">
        <v>125.959104966</v>
      </c>
      <c r="O1031">
        <v>67.405617135</v>
      </c>
      <c r="P1031"/>
      <c r="Q1031">
        <v>108.11801967</v>
      </c>
      <c r="R1031">
        <v>111.47</v>
      </c>
      <c r="S1031">
        <v>97.599918900000006</v>
      </c>
      <c r="T1031">
        <v>104.315528829</v>
      </c>
      <c r="U1031"/>
      <c r="V1031">
        <v>138.45001248599999</v>
      </c>
      <c r="W1031">
        <v>72.806067171999999</v>
      </c>
      <c r="X1031">
        <v>56.865122579000001</v>
      </c>
      <c r="Y1031"/>
      <c r="Z1031">
        <v>57.585461975999998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62.618000000000002</v>
      </c>
      <c r="AF1031">
        <v>110.80923410299999</v>
      </c>
      <c r="AG1031">
        <v>80.900000000000006</v>
      </c>
      <c r="AH1031">
        <v>95.153249965000001</v>
      </c>
      <c r="AI1031">
        <v>98.260247609999993</v>
      </c>
      <c r="AJ1031">
        <v>119.860356866</v>
      </c>
      <c r="AK1031"/>
      <c r="AL1031">
        <v>91.709219175000001</v>
      </c>
      <c r="AM1031">
        <v>59.9</v>
      </c>
      <c r="AN1031">
        <v>125.754448634</v>
      </c>
      <c r="AO1031">
        <v>72.751557137999995</v>
      </c>
      <c r="AP1031">
        <v>54.309051509</v>
      </c>
      <c r="AQ1031">
        <v>87.371561166000006</v>
      </c>
      <c r="AR1031">
        <v>108.49095908699999</v>
      </c>
      <c r="AS1031">
        <v>50.595783685000001</v>
      </c>
      <c r="AT1031">
        <v>93.82631173</v>
      </c>
      <c r="AU1031"/>
    </row>
    <row r="1032" spans="1:47" x14ac:dyDescent="0.35">
      <c r="A1032" s="84">
        <v>38292</v>
      </c>
      <c r="B1032">
        <v>83.867118759999997</v>
      </c>
      <c r="C1032">
        <v>83.593033914000003</v>
      </c>
      <c r="D1032">
        <v>96.430412627999999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82.306858904999999</v>
      </c>
      <c r="L1032">
        <v>112.8</v>
      </c>
      <c r="M1032">
        <v>97.491875676999996</v>
      </c>
      <c r="N1032">
        <v>126.873105728</v>
      </c>
      <c r="O1032">
        <v>67.605633803000003</v>
      </c>
      <c r="P1032"/>
      <c r="Q1032">
        <v>106.51775295900001</v>
      </c>
      <c r="R1032">
        <v>109.61</v>
      </c>
      <c r="S1032">
        <v>97.541073498000003</v>
      </c>
      <c r="T1032">
        <v>104.84612663599999</v>
      </c>
      <c r="U1032"/>
      <c r="V1032">
        <v>143.44460168200001</v>
      </c>
      <c r="W1032">
        <v>73.006083840000002</v>
      </c>
      <c r="X1032">
        <v>56.846079252000003</v>
      </c>
      <c r="Y1032"/>
      <c r="Z1032">
        <v>56.931757040999997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63.692999999999998</v>
      </c>
      <c r="AF1032">
        <v>112.009334111</v>
      </c>
      <c r="AG1032">
        <v>81.400000000000006</v>
      </c>
      <c r="AH1032">
        <v>95.271903222000006</v>
      </c>
      <c r="AI1032">
        <v>97.866813184999998</v>
      </c>
      <c r="AJ1032">
        <v>116.718386346</v>
      </c>
      <c r="AK1032"/>
      <c r="AL1032">
        <v>91.742005445999993</v>
      </c>
      <c r="AM1032">
        <v>60.3</v>
      </c>
      <c r="AN1032">
        <v>127.86068077900001</v>
      </c>
      <c r="AO1032">
        <v>74.057075956999995</v>
      </c>
      <c r="AP1032">
        <v>52.20870145</v>
      </c>
      <c r="AQ1032">
        <v>87.091524110999998</v>
      </c>
      <c r="AR1032">
        <v>108.890925756</v>
      </c>
      <c r="AS1032">
        <v>50.895758686999997</v>
      </c>
      <c r="AT1032">
        <v>94.050905639000007</v>
      </c>
      <c r="AU1032"/>
    </row>
    <row r="1033" spans="1:47" x14ac:dyDescent="0.35">
      <c r="A1033" s="84">
        <v>38322</v>
      </c>
      <c r="B1033">
        <v>81.924577240000005</v>
      </c>
      <c r="C1033">
        <v>83.793017249000002</v>
      </c>
      <c r="D1033">
        <v>97.056179061999998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81.906825569000006</v>
      </c>
      <c r="L1033">
        <v>111.3</v>
      </c>
      <c r="M1033">
        <v>97.491875676999996</v>
      </c>
      <c r="N1033">
        <v>124.273103561</v>
      </c>
      <c r="O1033">
        <v>68.105675473000005</v>
      </c>
      <c r="P1033"/>
      <c r="Q1033">
        <v>111.61860310100001</v>
      </c>
      <c r="R1033">
        <v>109.88</v>
      </c>
      <c r="S1033">
        <v>97.478086611999998</v>
      </c>
      <c r="T1033">
        <v>104.209409268</v>
      </c>
      <c r="U1033"/>
      <c r="V1033">
        <v>141.846333139</v>
      </c>
      <c r="W1033">
        <v>71.405950496000003</v>
      </c>
      <c r="X1033">
        <v>57.241947187000001</v>
      </c>
      <c r="Y1033"/>
      <c r="Z1033">
        <v>58.952299566999997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62.83</v>
      </c>
      <c r="AF1033">
        <v>110.109175765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91.510971323999996</v>
      </c>
      <c r="AM1033">
        <v>57.9</v>
      </c>
      <c r="AN1033">
        <v>126.37392867699999</v>
      </c>
      <c r="AO1033">
        <v>74.538439752000002</v>
      </c>
      <c r="AP1033">
        <v>59.609934989000003</v>
      </c>
      <c r="AQ1033">
        <v>86.344758631000005</v>
      </c>
      <c r="AR1033">
        <v>104.791267394</v>
      </c>
      <c r="AS1033">
        <v>51.795683693000001</v>
      </c>
      <c r="AT1033">
        <v>94.779720310000002</v>
      </c>
      <c r="AU1033"/>
    </row>
    <row r="1034" spans="1:47" x14ac:dyDescent="0.35">
      <c r="A1034" s="84">
        <v>38353</v>
      </c>
      <c r="B1034">
        <v>80.911077320000004</v>
      </c>
      <c r="C1034">
        <v>85.392883925999996</v>
      </c>
      <c r="D1034">
        <v>97.603070982999995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84.407033919</v>
      </c>
      <c r="L1034">
        <v>113.7</v>
      </c>
      <c r="M1034">
        <v>98.291809016000002</v>
      </c>
      <c r="N1034">
        <v>124.757103964</v>
      </c>
      <c r="O1034">
        <v>65.905492124000006</v>
      </c>
      <c r="P1034"/>
      <c r="Q1034">
        <v>105.81763627300001</v>
      </c>
      <c r="R1034">
        <v>111.65</v>
      </c>
      <c r="S1034">
        <v>98.616147546999997</v>
      </c>
      <c r="T1034">
        <v>104.209409268</v>
      </c>
      <c r="U1034"/>
      <c r="V1034">
        <v>143.244818114</v>
      </c>
      <c r="W1034">
        <v>72.806067171999999</v>
      </c>
      <c r="X1034">
        <v>57.161533659</v>
      </c>
      <c r="Y1034"/>
      <c r="Z1034">
        <v>57.526034254999999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64.856999999999999</v>
      </c>
      <c r="AF1034">
        <v>112.509375781</v>
      </c>
      <c r="AG1034">
        <v>81.900000000000006</v>
      </c>
      <c r="AH1034">
        <v>95.985819929000002</v>
      </c>
      <c r="AI1034">
        <v>96.391967335999993</v>
      </c>
      <c r="AJ1034">
        <v>112.76183087699999</v>
      </c>
      <c r="AK1034"/>
      <c r="AL1034">
        <v>92.809711688999997</v>
      </c>
      <c r="AM1034">
        <v>60.4</v>
      </c>
      <c r="AN1034">
        <v>125.69046147900001</v>
      </c>
      <c r="AO1034">
        <v>73.568040788999994</v>
      </c>
      <c r="AP1034">
        <v>52.308718120000002</v>
      </c>
      <c r="AQ1034">
        <v>88.007333943999996</v>
      </c>
      <c r="AR1034">
        <v>105.391217399</v>
      </c>
      <c r="AS1034">
        <v>60.194983751000002</v>
      </c>
      <c r="AT1034">
        <v>95.121222041999999</v>
      </c>
      <c r="AU1034"/>
    </row>
    <row r="1035" spans="1:47" x14ac:dyDescent="0.35">
      <c r="A1035" s="84">
        <v>38384</v>
      </c>
      <c r="B1035">
        <v>81.755660579999997</v>
      </c>
      <c r="C1035">
        <v>82.993083909999996</v>
      </c>
      <c r="D1035">
        <v>96.278476798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83.106925576999998</v>
      </c>
      <c r="L1035">
        <v>113</v>
      </c>
      <c r="M1035">
        <v>98.091825681000003</v>
      </c>
      <c r="N1035">
        <v>125.31410442799999</v>
      </c>
      <c r="O1035">
        <v>70.605883824000003</v>
      </c>
      <c r="P1035"/>
      <c r="Q1035">
        <v>104.817469578</v>
      </c>
      <c r="R1035">
        <v>110.38</v>
      </c>
      <c r="S1035">
        <v>98.631507482999993</v>
      </c>
      <c r="T1035">
        <v>104.103289706</v>
      </c>
      <c r="U1035"/>
      <c r="V1035">
        <v>142.845250978</v>
      </c>
      <c r="W1035">
        <v>72.006000499999999</v>
      </c>
      <c r="X1035">
        <v>57.882138568000002</v>
      </c>
      <c r="Y1035"/>
      <c r="Z1035">
        <v>59.308865894999997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63.39</v>
      </c>
      <c r="AF1035">
        <v>106.608884074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92.706079097</v>
      </c>
      <c r="AM1035">
        <v>60.4</v>
      </c>
      <c r="AN1035">
        <v>128.46233988099999</v>
      </c>
      <c r="AO1035">
        <v>77.674760840999994</v>
      </c>
      <c r="AP1035">
        <v>51.808634771999998</v>
      </c>
      <c r="AQ1035">
        <v>86.307192266000001</v>
      </c>
      <c r="AR1035">
        <v>110.190817432</v>
      </c>
      <c r="AS1035">
        <v>57.695192067000001</v>
      </c>
      <c r="AT1035">
        <v>95.815529569999995</v>
      </c>
      <c r="AU1035"/>
    </row>
    <row r="1036" spans="1:47" x14ac:dyDescent="0.35">
      <c r="A1036" s="84">
        <v>38412</v>
      </c>
      <c r="B1036">
        <v>81.755660579999997</v>
      </c>
      <c r="C1036">
        <v>83.293058912000006</v>
      </c>
      <c r="D1036">
        <v>97.124715334000001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84.207017250999996</v>
      </c>
      <c r="L1036">
        <v>117</v>
      </c>
      <c r="M1036">
        <v>97.991834014000005</v>
      </c>
      <c r="N1036">
        <v>126.209105174</v>
      </c>
      <c r="O1036">
        <v>72.706058838000004</v>
      </c>
      <c r="P1036"/>
      <c r="Q1036">
        <v>105.717619603</v>
      </c>
      <c r="R1036">
        <v>107.97</v>
      </c>
      <c r="S1036">
        <v>98.472975648000002</v>
      </c>
      <c r="T1036">
        <v>101.768659356</v>
      </c>
      <c r="U1036"/>
      <c r="V1036">
        <v>138.54990427000001</v>
      </c>
      <c r="W1036">
        <v>73.706142178999997</v>
      </c>
      <c r="X1036">
        <v>58.861606000999998</v>
      </c>
      <c r="Y1036"/>
      <c r="Z1036">
        <v>56.991184763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65.396000000000001</v>
      </c>
      <c r="AF1036">
        <v>108.809067422</v>
      </c>
      <c r="AG1036">
        <v>83.2</v>
      </c>
      <c r="AH1036">
        <v>95.843035835999999</v>
      </c>
      <c r="AI1036">
        <v>97.591867343999994</v>
      </c>
      <c r="AJ1036">
        <v>114.04189294</v>
      </c>
      <c r="AK1036"/>
      <c r="AL1036">
        <v>92.674825398999999</v>
      </c>
      <c r="AM1036">
        <v>58.9</v>
      </c>
      <c r="AN1036">
        <v>125.033808452</v>
      </c>
      <c r="AO1036">
        <v>74.925947454999999</v>
      </c>
      <c r="AP1036">
        <v>51.308551424999997</v>
      </c>
      <c r="AQ1036">
        <v>88.207350613000003</v>
      </c>
      <c r="AR1036">
        <v>109.990834097</v>
      </c>
      <c r="AS1036">
        <v>57.095242063000001</v>
      </c>
      <c r="AT1036">
        <v>95.678690896999996</v>
      </c>
      <c r="AU1036"/>
    </row>
    <row r="1037" spans="1:47" x14ac:dyDescent="0.35">
      <c r="A1037" s="84">
        <v>38443</v>
      </c>
      <c r="B1037">
        <v>83.444827119999999</v>
      </c>
      <c r="C1037">
        <v>83.893008915999999</v>
      </c>
      <c r="D1037">
        <v>97.169051971000002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84.807067255999996</v>
      </c>
      <c r="L1037">
        <v>119.8</v>
      </c>
      <c r="M1037">
        <v>99.391717357000005</v>
      </c>
      <c r="N1037">
        <v>127.429106191</v>
      </c>
      <c r="O1037">
        <v>70.705892157999997</v>
      </c>
      <c r="P1037"/>
      <c r="Q1037">
        <v>107.51791965300001</v>
      </c>
      <c r="R1037">
        <v>110.77</v>
      </c>
      <c r="S1037">
        <v>99.294483002999996</v>
      </c>
      <c r="T1037">
        <v>105.16448532</v>
      </c>
      <c r="U1037"/>
      <c r="V1037">
        <v>138.54990427000001</v>
      </c>
      <c r="W1037">
        <v>76.506375531000003</v>
      </c>
      <c r="X1037">
        <v>56.361872104</v>
      </c>
      <c r="Y1037"/>
      <c r="Z1037">
        <v>59.546576780000002</v>
      </c>
      <c r="AA1037">
        <v>39.731772284999998</v>
      </c>
      <c r="AB1037">
        <v>74.004683841000002</v>
      </c>
      <c r="AC1037">
        <v>123.589700858</v>
      </c>
      <c r="AD1037">
        <v>109.231504382</v>
      </c>
      <c r="AE1037">
        <v>64.608999999999995</v>
      </c>
      <c r="AF1037">
        <v>110.409200767</v>
      </c>
      <c r="AG1037">
        <v>85.3</v>
      </c>
      <c r="AH1037">
        <v>96.139747338999996</v>
      </c>
      <c r="AI1037">
        <v>99.891675694</v>
      </c>
      <c r="AJ1037">
        <v>122.536850272</v>
      </c>
      <c r="AK1037"/>
      <c r="AL1037">
        <v>93.518835026000005</v>
      </c>
      <c r="AM1037">
        <v>60.8</v>
      </c>
      <c r="AN1037">
        <v>127.660190165</v>
      </c>
      <c r="AO1037">
        <v>75.883625495999993</v>
      </c>
      <c r="AP1037">
        <v>53.108851475000002</v>
      </c>
      <c r="AQ1037">
        <v>88.707392283000004</v>
      </c>
      <c r="AR1037">
        <v>106.891092409</v>
      </c>
      <c r="AS1037">
        <v>57.695192067000001</v>
      </c>
      <c r="AT1037">
        <v>95.867290284999996</v>
      </c>
      <c r="AU1037"/>
    </row>
    <row r="1038" spans="1:47" x14ac:dyDescent="0.35">
      <c r="A1038" s="84">
        <v>38473</v>
      </c>
      <c r="B1038">
        <v>83.782660430000007</v>
      </c>
      <c r="C1038">
        <v>81.293225565</v>
      </c>
      <c r="D1038">
        <v>100.330528325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83.706975580999995</v>
      </c>
      <c r="L1038">
        <v>117.6</v>
      </c>
      <c r="M1038">
        <v>98.091825681000003</v>
      </c>
      <c r="N1038">
        <v>126.41210534299999</v>
      </c>
      <c r="O1038">
        <v>70.305858822000005</v>
      </c>
      <c r="P1038"/>
      <c r="Q1038">
        <v>100.41673612300001</v>
      </c>
      <c r="R1038">
        <v>109.57</v>
      </c>
      <c r="S1038">
        <v>98.809515387999994</v>
      </c>
      <c r="T1038">
        <v>104.527767952</v>
      </c>
      <c r="U1038"/>
      <c r="V1038">
        <v>141.64654957100001</v>
      </c>
      <c r="W1038">
        <v>77.206433868999994</v>
      </c>
      <c r="X1038">
        <v>56.697106925</v>
      </c>
      <c r="Y1038"/>
      <c r="Z1038">
        <v>59.368293616000003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64.457999999999998</v>
      </c>
      <c r="AF1038">
        <v>111.709309109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93.122446182999994</v>
      </c>
      <c r="AM1038">
        <v>60</v>
      </c>
      <c r="AN1038">
        <v>121.361733152</v>
      </c>
      <c r="AO1038">
        <v>74.183129295000001</v>
      </c>
      <c r="AP1038">
        <v>52.708784797</v>
      </c>
      <c r="AQ1038">
        <v>90.407533960999999</v>
      </c>
      <c r="AR1038">
        <v>107.391050746</v>
      </c>
      <c r="AS1038">
        <v>58.195150404000003</v>
      </c>
      <c r="AT1038">
        <v>95.977951125000004</v>
      </c>
      <c r="AU1038"/>
    </row>
    <row r="1039" spans="1:47" x14ac:dyDescent="0.35">
      <c r="A1039" s="84">
        <v>38504</v>
      </c>
      <c r="B1039">
        <v>85.218451990000005</v>
      </c>
      <c r="C1039">
        <v>83.093075576999993</v>
      </c>
      <c r="D1039">
        <v>98.518726576999995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85.507125594000001</v>
      </c>
      <c r="L1039">
        <v>116.8</v>
      </c>
      <c r="M1039">
        <v>98.991750687000007</v>
      </c>
      <c r="N1039">
        <v>127.02910585799999</v>
      </c>
      <c r="O1039">
        <v>72.606050503999995</v>
      </c>
      <c r="P1039"/>
      <c r="Q1039">
        <v>97.616269377999998</v>
      </c>
      <c r="R1039">
        <v>109.52</v>
      </c>
      <c r="S1039">
        <v>99.376959908000003</v>
      </c>
      <c r="T1039">
        <v>105.90732224999999</v>
      </c>
      <c r="U1039"/>
      <c r="V1039">
        <v>137.95055356699999</v>
      </c>
      <c r="W1039">
        <v>75.706308859000004</v>
      </c>
      <c r="X1039">
        <v>57.686861606999997</v>
      </c>
      <c r="Y1039"/>
      <c r="Z1039">
        <v>59.962570829999997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65.379000000000005</v>
      </c>
      <c r="AF1039">
        <v>113.30944245400001</v>
      </c>
      <c r="AG1039">
        <v>87.6</v>
      </c>
      <c r="AH1039">
        <v>95.975705270000006</v>
      </c>
      <c r="AI1039">
        <v>100.69160903300001</v>
      </c>
      <c r="AJ1039">
        <v>113.925523662</v>
      </c>
      <c r="AK1039"/>
      <c r="AL1039">
        <v>93.555463566</v>
      </c>
      <c r="AM1039">
        <v>61.4</v>
      </c>
      <c r="AN1039">
        <v>126.250157415</v>
      </c>
      <c r="AO1039">
        <v>76.741929737999996</v>
      </c>
      <c r="AP1039">
        <v>52.808801467000002</v>
      </c>
      <c r="AQ1039">
        <v>91.407617301000002</v>
      </c>
      <c r="AR1039">
        <v>111.190734105</v>
      </c>
      <c r="AS1039">
        <v>57.995167068999997</v>
      </c>
      <c r="AT1039">
        <v>96.372105997999995</v>
      </c>
      <c r="AU1039"/>
    </row>
    <row r="1040" spans="1:47" x14ac:dyDescent="0.35">
      <c r="A1040" s="84">
        <v>38534</v>
      </c>
      <c r="B1040">
        <v>85.049535329999998</v>
      </c>
      <c r="C1040">
        <v>82.193150571000004</v>
      </c>
      <c r="D1040">
        <v>97.906513259999997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86.807233936000003</v>
      </c>
      <c r="L1040">
        <v>110.5</v>
      </c>
      <c r="M1040">
        <v>99.491709024000002</v>
      </c>
      <c r="N1040">
        <v>127.19110599299999</v>
      </c>
      <c r="O1040">
        <v>73.306108842</v>
      </c>
      <c r="P1040"/>
      <c r="Q1040">
        <v>105.517586264</v>
      </c>
      <c r="R1040">
        <v>109.18</v>
      </c>
      <c r="S1040">
        <v>99.377144576000006</v>
      </c>
      <c r="T1040">
        <v>105.16448532</v>
      </c>
      <c r="U1040"/>
      <c r="V1040">
        <v>138.64979605400001</v>
      </c>
      <c r="W1040">
        <v>76.206350529000005</v>
      </c>
      <c r="X1040">
        <v>56.588773816</v>
      </c>
      <c r="Y1040"/>
      <c r="Z1040">
        <v>57.823172861000003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65.611000000000004</v>
      </c>
      <c r="AF1040">
        <v>123.01025085400001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93.543881295000006</v>
      </c>
      <c r="AM1040">
        <v>61.7</v>
      </c>
      <c r="AN1040">
        <v>123.12494295899999</v>
      </c>
      <c r="AO1040">
        <v>76.539318101999996</v>
      </c>
      <c r="AP1040">
        <v>54.109018169999999</v>
      </c>
      <c r="AQ1040">
        <v>94.307858988000007</v>
      </c>
      <c r="AR1040">
        <v>111.990667444</v>
      </c>
      <c r="AS1040">
        <v>59.295058744999999</v>
      </c>
      <c r="AT1040">
        <v>96.082662458000001</v>
      </c>
      <c r="AU1040"/>
    </row>
    <row r="1041" spans="1:47" x14ac:dyDescent="0.35">
      <c r="A1041" s="84">
        <v>38565</v>
      </c>
      <c r="B1041">
        <v>84.458327049999994</v>
      </c>
      <c r="C1041">
        <v>81.693192233999994</v>
      </c>
      <c r="D1041">
        <v>97.941392441999994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84.307025585000005</v>
      </c>
      <c r="L1041">
        <v>116.6</v>
      </c>
      <c r="M1041">
        <v>98.391800683</v>
      </c>
      <c r="N1041">
        <v>128.12810677300001</v>
      </c>
      <c r="O1041">
        <v>71.505958829999997</v>
      </c>
      <c r="P1041"/>
      <c r="Q1041">
        <v>106.31771962000001</v>
      </c>
      <c r="R1041">
        <v>108.56</v>
      </c>
      <c r="S1041">
        <v>99.060027903000005</v>
      </c>
      <c r="T1041">
        <v>104.315528829</v>
      </c>
      <c r="U1041"/>
      <c r="V1041">
        <v>140.34795638099999</v>
      </c>
      <c r="W1041">
        <v>75.806317192999998</v>
      </c>
      <c r="X1041">
        <v>58.069174922999999</v>
      </c>
      <c r="Y1041"/>
      <c r="Z1041">
        <v>59.843715387000003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65.908000000000001</v>
      </c>
      <c r="AF1041">
        <v>117.209767481</v>
      </c>
      <c r="AG1041">
        <v>87.2</v>
      </c>
      <c r="AH1041">
        <v>97.052197794999998</v>
      </c>
      <c r="AI1041">
        <v>97.391884009999998</v>
      </c>
      <c r="AJ1041">
        <v>117.765709853</v>
      </c>
      <c r="AK1041"/>
      <c r="AL1041">
        <v>93.539964127999994</v>
      </c>
      <c r="AM1041">
        <v>62.4</v>
      </c>
      <c r="AN1041">
        <v>116.43875777700001</v>
      </c>
      <c r="AO1041">
        <v>76.552482968999996</v>
      </c>
      <c r="AP1041">
        <v>52.808801467000002</v>
      </c>
      <c r="AQ1041">
        <v>88.007333943999996</v>
      </c>
      <c r="AR1041">
        <v>107.19106741100001</v>
      </c>
      <c r="AS1041">
        <v>60.294975418999996</v>
      </c>
      <c r="AT1041">
        <v>96.404134181000003</v>
      </c>
      <c r="AU1041"/>
    </row>
    <row r="1042" spans="1:47" x14ac:dyDescent="0.35">
      <c r="A1042" s="84">
        <v>38596</v>
      </c>
      <c r="B1042">
        <v>85.556285299999999</v>
      </c>
      <c r="C1042">
        <v>83.893008915999999</v>
      </c>
      <c r="D1042">
        <v>97.400985319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86.707225601999994</v>
      </c>
      <c r="L1042">
        <v>119.5</v>
      </c>
      <c r="M1042">
        <v>99.691692359000001</v>
      </c>
      <c r="N1042">
        <v>127.61710634799999</v>
      </c>
      <c r="O1042">
        <v>76.606383864999998</v>
      </c>
      <c r="P1042"/>
      <c r="Q1042">
        <v>107.01783630600001</v>
      </c>
      <c r="R1042">
        <v>111.29</v>
      </c>
      <c r="S1042">
        <v>98.945272607000007</v>
      </c>
      <c r="T1042">
        <v>104.633887513</v>
      </c>
      <c r="U1042"/>
      <c r="V1042">
        <v>142.94514276199999</v>
      </c>
      <c r="W1042">
        <v>77.506458871999996</v>
      </c>
      <c r="X1042">
        <v>57.778931686999996</v>
      </c>
      <c r="Y1042"/>
      <c r="Z1042">
        <v>59.071155009000002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65.7</v>
      </c>
      <c r="AF1042">
        <v>119.009917493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93.646032023000004</v>
      </c>
      <c r="AM1042">
        <v>62.9</v>
      </c>
      <c r="AN1042">
        <v>122.77915453999999</v>
      </c>
      <c r="AO1042">
        <v>77.270640424999996</v>
      </c>
      <c r="AP1042">
        <v>53.008834806000003</v>
      </c>
      <c r="AQ1042">
        <v>91.307608966999993</v>
      </c>
      <c r="AR1042">
        <v>110.99075077099999</v>
      </c>
      <c r="AS1042">
        <v>60.994917090000001</v>
      </c>
      <c r="AT1042">
        <v>94.543921495999996</v>
      </c>
      <c r="AU1042"/>
    </row>
    <row r="1043" spans="1:47" x14ac:dyDescent="0.35">
      <c r="A1043" s="84">
        <v>38626</v>
      </c>
      <c r="B1043">
        <v>86.992076859999997</v>
      </c>
      <c r="C1043">
        <v>82.793100574999997</v>
      </c>
      <c r="D1043">
        <v>96.811298139000002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88.407367281000006</v>
      </c>
      <c r="L1043">
        <v>113.8</v>
      </c>
      <c r="M1043">
        <v>99.891675694</v>
      </c>
      <c r="N1043">
        <v>127.004105837</v>
      </c>
      <c r="O1043">
        <v>75.006250520999998</v>
      </c>
      <c r="P1043"/>
      <c r="Q1043">
        <v>110.818469745</v>
      </c>
      <c r="R1043">
        <v>108.04</v>
      </c>
      <c r="S1043">
        <v>99.336822940999994</v>
      </c>
      <c r="T1043">
        <v>103.891050584</v>
      </c>
      <c r="U1043"/>
      <c r="V1043">
        <v>141.34687421999999</v>
      </c>
      <c r="W1043">
        <v>78.906575548000006</v>
      </c>
      <c r="X1043">
        <v>59.006667647</v>
      </c>
      <c r="Y1043"/>
      <c r="Z1043">
        <v>60.081426272000002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67.552999999999997</v>
      </c>
      <c r="AF1043">
        <v>116.70972580999999</v>
      </c>
      <c r="AG1043">
        <v>89.7</v>
      </c>
      <c r="AH1043">
        <v>96.901558050000006</v>
      </c>
      <c r="AI1043">
        <v>95.492042330000004</v>
      </c>
      <c r="AJ1043">
        <v>116.136539953</v>
      </c>
      <c r="AK1043"/>
      <c r="AL1043">
        <v>94.046553739000004</v>
      </c>
      <c r="AM1043">
        <v>64.599999999999994</v>
      </c>
      <c r="AN1043">
        <v>121.46105692499999</v>
      </c>
      <c r="AO1043">
        <v>77.123249764999997</v>
      </c>
      <c r="AP1043">
        <v>54.209034838999997</v>
      </c>
      <c r="AQ1043">
        <v>93.007750646000005</v>
      </c>
      <c r="AR1043">
        <v>111.890675777</v>
      </c>
      <c r="AS1043">
        <v>61.994833763999999</v>
      </c>
      <c r="AT1043">
        <v>95.686028622999999</v>
      </c>
      <c r="AU1043"/>
    </row>
    <row r="1044" spans="1:47" x14ac:dyDescent="0.35">
      <c r="A1044" s="84">
        <v>38657</v>
      </c>
      <c r="B1044">
        <v>87.921118460000002</v>
      </c>
      <c r="C1044">
        <v>87.792683943</v>
      </c>
      <c r="D1044">
        <v>97.797207541000006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87.407283939999999</v>
      </c>
      <c r="L1044">
        <v>112.9</v>
      </c>
      <c r="M1044">
        <v>101.591534039</v>
      </c>
      <c r="N1044">
        <v>128.61810718199999</v>
      </c>
      <c r="O1044">
        <v>76.006333861000002</v>
      </c>
      <c r="P1044"/>
      <c r="Q1044">
        <v>108.21803633899999</v>
      </c>
      <c r="R1044">
        <v>112.35</v>
      </c>
      <c r="S1044">
        <v>100.404502346</v>
      </c>
      <c r="T1044">
        <v>104.42164839100001</v>
      </c>
      <c r="U1044"/>
      <c r="V1044">
        <v>141.64654957100001</v>
      </c>
      <c r="W1044">
        <v>78.706558880000003</v>
      </c>
      <c r="X1044">
        <v>58.17199437</v>
      </c>
      <c r="Y1044"/>
      <c r="Z1044">
        <v>68.282451816999995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70.325000000000003</v>
      </c>
      <c r="AF1044">
        <v>115.40961746799999</v>
      </c>
      <c r="AG1044">
        <v>90.3</v>
      </c>
      <c r="AH1044">
        <v>98.745943283000003</v>
      </c>
      <c r="AI1044">
        <v>99.891675694</v>
      </c>
      <c r="AJ1044">
        <v>117.416602017</v>
      </c>
      <c r="AK1044"/>
      <c r="AL1044">
        <v>95.350945804999995</v>
      </c>
      <c r="AM1044">
        <v>65.8</v>
      </c>
      <c r="AN1044">
        <v>125.320865459</v>
      </c>
      <c r="AO1044">
        <v>78.275291358000004</v>
      </c>
      <c r="AP1044">
        <v>54.909151524999999</v>
      </c>
      <c r="AQ1044">
        <v>93.607800650000001</v>
      </c>
      <c r="AR1044">
        <v>109.69085909499999</v>
      </c>
      <c r="AS1044">
        <v>62.194817098999998</v>
      </c>
      <c r="AT1044">
        <v>96.743553585000001</v>
      </c>
      <c r="AU1044"/>
    </row>
    <row r="1045" spans="1:47" x14ac:dyDescent="0.35">
      <c r="A1045" s="84">
        <v>38687</v>
      </c>
      <c r="B1045">
        <v>86.992076859999997</v>
      </c>
      <c r="C1045">
        <v>90.392467293999999</v>
      </c>
      <c r="D1045">
        <v>99.392280533000005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87.207267271999996</v>
      </c>
      <c r="L1045">
        <v>117</v>
      </c>
      <c r="M1045">
        <v>100.49162569800001</v>
      </c>
      <c r="N1045">
        <v>129.63810803199999</v>
      </c>
      <c r="O1045">
        <v>77.406450538000001</v>
      </c>
      <c r="P1045"/>
      <c r="Q1045">
        <v>111.018503084</v>
      </c>
      <c r="R1045">
        <v>111.02</v>
      </c>
      <c r="S1045">
        <v>100.737963298</v>
      </c>
      <c r="T1045">
        <v>107.817474354</v>
      </c>
      <c r="U1045"/>
      <c r="V1045">
        <v>138.94947140599999</v>
      </c>
      <c r="W1045">
        <v>78.806567213999998</v>
      </c>
      <c r="X1045">
        <v>60.263026816999997</v>
      </c>
      <c r="Y1045"/>
      <c r="Z1045">
        <v>56.099768943000001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68.528999999999996</v>
      </c>
      <c r="AF1045">
        <v>115.90965913799999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95.473634598999993</v>
      </c>
      <c r="AM1045">
        <v>66.900000000000006</v>
      </c>
      <c r="AN1045">
        <v>122.92084186</v>
      </c>
      <c r="AO1045">
        <v>78.784718405000007</v>
      </c>
      <c r="AP1045">
        <v>58.209701617</v>
      </c>
      <c r="AQ1045">
        <v>95.407950662999994</v>
      </c>
      <c r="AR1045">
        <v>108.790934089</v>
      </c>
      <c r="AS1045">
        <v>61.594867094000001</v>
      </c>
      <c r="AT1045">
        <v>97.197302691999994</v>
      </c>
      <c r="AU1045"/>
    </row>
    <row r="1046" spans="1:47" x14ac:dyDescent="0.35">
      <c r="A1046" s="84">
        <v>38718</v>
      </c>
      <c r="B1046">
        <v>87.667743479999999</v>
      </c>
      <c r="C1046">
        <v>86.192817265000002</v>
      </c>
      <c r="D1046">
        <v>99.784847486999993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87.707308941999997</v>
      </c>
      <c r="L1046">
        <v>118.8</v>
      </c>
      <c r="M1046">
        <v>101.191567369</v>
      </c>
      <c r="N1046">
        <v>130.51410876200001</v>
      </c>
      <c r="O1046">
        <v>76.006333861000002</v>
      </c>
      <c r="P1046"/>
      <c r="Q1046">
        <v>119.719953326</v>
      </c>
      <c r="R1046">
        <v>110.29</v>
      </c>
      <c r="S1046">
        <v>100.81761280000001</v>
      </c>
      <c r="T1046">
        <v>106.225680934</v>
      </c>
      <c r="U1046"/>
      <c r="V1046">
        <v>137.65087821500001</v>
      </c>
      <c r="W1046">
        <v>79.106592215999996</v>
      </c>
      <c r="X1046">
        <v>61.252275691999998</v>
      </c>
      <c r="Y1046"/>
      <c r="Z1046">
        <v>62.993384618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71.012</v>
      </c>
      <c r="AF1046">
        <v>116.80973414499999</v>
      </c>
      <c r="AG1046">
        <v>90.1</v>
      </c>
      <c r="AH1046">
        <v>99.994478086000001</v>
      </c>
      <c r="AI1046">
        <v>99.691692359000001</v>
      </c>
      <c r="AJ1046">
        <v>115.90380139600001</v>
      </c>
      <c r="AK1046"/>
      <c r="AL1046">
        <v>95.792648053999997</v>
      </c>
      <c r="AM1046">
        <v>65.2</v>
      </c>
      <c r="AN1046">
        <v>119.620581362</v>
      </c>
      <c r="AO1046">
        <v>78.400000000000006</v>
      </c>
      <c r="AP1046">
        <v>57.70961827</v>
      </c>
      <c r="AQ1046">
        <v>93.907825652</v>
      </c>
      <c r="AR1046">
        <v>112.790600783</v>
      </c>
      <c r="AS1046">
        <v>62.094825430999997</v>
      </c>
      <c r="AT1046">
        <v>97.377969402999994</v>
      </c>
      <c r="AU1046"/>
    </row>
    <row r="1047" spans="1:47" x14ac:dyDescent="0.35">
      <c r="A1047" s="84">
        <v>38749</v>
      </c>
      <c r="B1047">
        <v>87.667743479999999</v>
      </c>
      <c r="C1047">
        <v>88.092658944999997</v>
      </c>
      <c r="D1047">
        <v>100.60936360300001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88.207350613000003</v>
      </c>
      <c r="L1047">
        <v>120.7</v>
      </c>
      <c r="M1047">
        <v>101.191567369</v>
      </c>
      <c r="N1047">
        <v>130.29310857799999</v>
      </c>
      <c r="O1047">
        <v>77.106425535</v>
      </c>
      <c r="P1047"/>
      <c r="Q1047">
        <v>117.319553259</v>
      </c>
      <c r="R1047">
        <v>109.55</v>
      </c>
      <c r="S1047">
        <v>100.979861493</v>
      </c>
      <c r="T1047">
        <v>106.756278741</v>
      </c>
      <c r="U1047"/>
      <c r="V1047">
        <v>141.746441355</v>
      </c>
      <c r="W1047">
        <v>79.906658887999995</v>
      </c>
      <c r="X1047">
        <v>61.554983268999997</v>
      </c>
      <c r="Y1047"/>
      <c r="Z1047">
        <v>53.960370974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70.382999999999996</v>
      </c>
      <c r="AF1047">
        <v>114.009500792</v>
      </c>
      <c r="AG1047">
        <v>91.5</v>
      </c>
      <c r="AH1047">
        <v>99.095563982000002</v>
      </c>
      <c r="AI1047">
        <v>101.091575702</v>
      </c>
      <c r="AJ1047">
        <v>115.438324282</v>
      </c>
      <c r="AK1047"/>
      <c r="AL1047">
        <v>95.783453175999995</v>
      </c>
      <c r="AM1047">
        <v>66.400000000000006</v>
      </c>
      <c r="AN1047">
        <v>118.811184607</v>
      </c>
      <c r="AO1047">
        <v>79.2</v>
      </c>
      <c r="AP1047">
        <v>56.309384897000001</v>
      </c>
      <c r="AQ1047">
        <v>92.907742311999996</v>
      </c>
      <c r="AR1047">
        <v>110.790767436</v>
      </c>
      <c r="AS1047">
        <v>62.494792101000002</v>
      </c>
      <c r="AT1047">
        <v>97.413666448000001</v>
      </c>
      <c r="AU1047"/>
    </row>
    <row r="1048" spans="1:47" x14ac:dyDescent="0.35">
      <c r="A1048" s="84">
        <v>38777</v>
      </c>
      <c r="B1048">
        <v>88.174493440000006</v>
      </c>
      <c r="C1048">
        <v>87.592700608000001</v>
      </c>
      <c r="D1048">
        <v>99.930771944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87.407283939999999</v>
      </c>
      <c r="L1048">
        <v>118.6</v>
      </c>
      <c r="M1048">
        <v>101.991500708</v>
      </c>
      <c r="N1048">
        <v>130.97310914400001</v>
      </c>
      <c r="O1048">
        <v>78.306525543999996</v>
      </c>
      <c r="P1048"/>
      <c r="Q1048">
        <v>115.31921987</v>
      </c>
      <c r="R1048">
        <v>111.56</v>
      </c>
      <c r="S1048">
        <v>101.299604059</v>
      </c>
      <c r="T1048">
        <v>107.711354793</v>
      </c>
      <c r="U1048"/>
      <c r="V1048">
        <v>145.34254557599999</v>
      </c>
      <c r="W1048">
        <v>82.806900575</v>
      </c>
      <c r="X1048">
        <v>62.726172806999998</v>
      </c>
      <c r="Y1048"/>
      <c r="Z1048">
        <v>59.843715387000003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71.13</v>
      </c>
      <c r="AF1048">
        <v>114.20951746</v>
      </c>
      <c r="AG1048">
        <v>91.3</v>
      </c>
      <c r="AH1048">
        <v>100.575892814</v>
      </c>
      <c r="AI1048">
        <v>104.091325723</v>
      </c>
      <c r="AJ1048">
        <v>115.55469356099999</v>
      </c>
      <c r="AK1048"/>
      <c r="AL1048">
        <v>96.370867842999999</v>
      </c>
      <c r="AM1048">
        <v>66.900000000000006</v>
      </c>
      <c r="AN1048">
        <v>123.99255802899999</v>
      </c>
      <c r="AO1048">
        <v>80.099999999999994</v>
      </c>
      <c r="AP1048">
        <v>59.409901650000002</v>
      </c>
      <c r="AQ1048">
        <v>91.407617301000002</v>
      </c>
      <c r="AR1048">
        <v>111.190734105</v>
      </c>
      <c r="AS1048">
        <v>64.094658777999996</v>
      </c>
      <c r="AT1048">
        <v>97.645498924999998</v>
      </c>
      <c r="AU1048"/>
    </row>
    <row r="1049" spans="1:47" x14ac:dyDescent="0.35">
      <c r="A1049" s="84">
        <v>38808</v>
      </c>
      <c r="B1049">
        <v>88.51232675</v>
      </c>
      <c r="C1049">
        <v>88.292642279999995</v>
      </c>
      <c r="D1049">
        <v>100.542258612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89.407450620999995</v>
      </c>
      <c r="L1049">
        <v>118</v>
      </c>
      <c r="M1049">
        <v>102.29147571</v>
      </c>
      <c r="N1049">
        <v>130.16110846800001</v>
      </c>
      <c r="O1049">
        <v>79.006583882000001</v>
      </c>
      <c r="P1049"/>
      <c r="Q1049">
        <v>116.919486581</v>
      </c>
      <c r="R1049">
        <v>111.04</v>
      </c>
      <c r="S1049">
        <v>101.95493075500001</v>
      </c>
      <c r="T1049">
        <v>107.605235232</v>
      </c>
      <c r="U1049"/>
      <c r="V1049">
        <v>142.745359194</v>
      </c>
      <c r="W1049">
        <v>82.606883906999997</v>
      </c>
      <c r="X1049">
        <v>62.039105341000003</v>
      </c>
      <c r="Y1049"/>
      <c r="Z1049">
        <v>62.101968798000001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70.918000000000006</v>
      </c>
      <c r="AF1049">
        <v>112.909409117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96.782384429999993</v>
      </c>
      <c r="AM1049">
        <v>67.8</v>
      </c>
      <c r="AN1049">
        <v>116.861642753</v>
      </c>
      <c r="AO1049">
        <v>80.5</v>
      </c>
      <c r="AP1049">
        <v>58.909818303000002</v>
      </c>
      <c r="AQ1049">
        <v>93.407783981999998</v>
      </c>
      <c r="AR1049">
        <v>112.090659112</v>
      </c>
      <c r="AS1049">
        <v>63.594700441999997</v>
      </c>
      <c r="AT1049">
        <v>97.945254945000002</v>
      </c>
      <c r="AU1049"/>
    </row>
    <row r="1050" spans="1:47" x14ac:dyDescent="0.35">
      <c r="A1050" s="84">
        <v>38838</v>
      </c>
      <c r="B1050">
        <v>89.779201650000005</v>
      </c>
      <c r="C1050">
        <v>89.592533955999997</v>
      </c>
      <c r="D1050">
        <v>101.173904302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90.707558962999997</v>
      </c>
      <c r="L1050">
        <v>122</v>
      </c>
      <c r="M1050">
        <v>103.791350721</v>
      </c>
      <c r="N1050">
        <v>131.781109818</v>
      </c>
      <c r="O1050">
        <v>80.706725559999995</v>
      </c>
      <c r="P1050"/>
      <c r="Q1050">
        <v>114.51908651399999</v>
      </c>
      <c r="R1050">
        <v>112.82</v>
      </c>
      <c r="S1050">
        <v>102.104317725</v>
      </c>
      <c r="T1050">
        <v>107.923593916</v>
      </c>
      <c r="U1050"/>
      <c r="V1050">
        <v>144.743194872</v>
      </c>
      <c r="W1050">
        <v>83.206933910999993</v>
      </c>
      <c r="X1050">
        <v>62.788994692000003</v>
      </c>
      <c r="Y1050"/>
      <c r="Z1050">
        <v>65.964770685000005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71.915999999999997</v>
      </c>
      <c r="AF1050">
        <v>118.10984248699999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97.257029113000002</v>
      </c>
      <c r="AM1050">
        <v>69.900000000000006</v>
      </c>
      <c r="AN1050">
        <v>124.340601628</v>
      </c>
      <c r="AO1050">
        <v>81.599999999999994</v>
      </c>
      <c r="AP1050">
        <v>60.210035005999998</v>
      </c>
      <c r="AQ1050">
        <v>97.408117343000001</v>
      </c>
      <c r="AR1050">
        <v>114.190484126</v>
      </c>
      <c r="AS1050">
        <v>64.094658777999996</v>
      </c>
      <c r="AT1050">
        <v>97.957054802000002</v>
      </c>
      <c r="AU1050"/>
    </row>
    <row r="1051" spans="1:47" x14ac:dyDescent="0.35">
      <c r="A1051" s="84">
        <v>38869</v>
      </c>
      <c r="B1051">
        <v>90.454868270000006</v>
      </c>
      <c r="C1051">
        <v>89.692525622999995</v>
      </c>
      <c r="D1051">
        <v>99.731758025000005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90.207517292999995</v>
      </c>
      <c r="L1051">
        <v>121.3</v>
      </c>
      <c r="M1051">
        <v>103.691359053</v>
      </c>
      <c r="N1051">
        <v>132.22211018499999</v>
      </c>
      <c r="O1051">
        <v>79.606633885999997</v>
      </c>
      <c r="P1051"/>
      <c r="Q1051">
        <v>120.32005334199999</v>
      </c>
      <c r="R1051">
        <v>112.6</v>
      </c>
      <c r="S1051">
        <v>102.45822915700001</v>
      </c>
      <c r="T1051">
        <v>108.66643084499999</v>
      </c>
      <c r="U1051"/>
      <c r="V1051">
        <v>143.04503454600001</v>
      </c>
      <c r="W1051">
        <v>84.907075590000005</v>
      </c>
      <c r="X1051">
        <v>62.897123422</v>
      </c>
      <c r="Y1051"/>
      <c r="Z1051">
        <v>62.517962847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71.248999999999995</v>
      </c>
      <c r="AF1051">
        <v>115.509625802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97.519240218999997</v>
      </c>
      <c r="AM1051">
        <v>70.400000000000006</v>
      </c>
      <c r="AN1051">
        <v>123.904471763</v>
      </c>
      <c r="AO1051">
        <v>80.599999999999994</v>
      </c>
      <c r="AP1051">
        <v>61.810301717000002</v>
      </c>
      <c r="AQ1051">
        <v>93.607800650000001</v>
      </c>
      <c r="AR1051">
        <v>111.890675777</v>
      </c>
      <c r="AS1051">
        <v>64.494625447999994</v>
      </c>
      <c r="AT1051">
        <v>98.272874493000003</v>
      </c>
      <c r="AU1051"/>
    </row>
    <row r="1052" spans="1:47" x14ac:dyDescent="0.35">
      <c r="A1052" s="84">
        <v>38899</v>
      </c>
      <c r="B1052">
        <v>91.890659830000004</v>
      </c>
      <c r="C1052">
        <v>88.092658944999997</v>
      </c>
      <c r="D1052">
        <v>100.690583214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91.807650637999998</v>
      </c>
      <c r="L1052">
        <v>118.6</v>
      </c>
      <c r="M1052">
        <v>103.491375719</v>
      </c>
      <c r="N1052">
        <v>131.926109938</v>
      </c>
      <c r="O1052">
        <v>80.106675555999999</v>
      </c>
      <c r="P1052"/>
      <c r="Q1052">
        <v>119.21986997800001</v>
      </c>
      <c r="R1052">
        <v>111.09</v>
      </c>
      <c r="S1052">
        <v>102.511189214</v>
      </c>
      <c r="T1052">
        <v>107.923593916</v>
      </c>
      <c r="U1052"/>
      <c r="V1052">
        <v>138.84957962199999</v>
      </c>
      <c r="W1052">
        <v>85.407117260000007</v>
      </c>
      <c r="X1052">
        <v>64.997825426000006</v>
      </c>
      <c r="Y1052"/>
      <c r="Z1052">
        <v>61.864257911999999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67.513000000000005</v>
      </c>
      <c r="AF1052">
        <v>118.509875823</v>
      </c>
      <c r="AG1052">
        <v>92.2</v>
      </c>
      <c r="AH1052">
        <v>101.222141824</v>
      </c>
      <c r="AI1052">
        <v>99.491709024000002</v>
      </c>
      <c r="AJ1052">
        <v>114.274631497</v>
      </c>
      <c r="AK1052"/>
      <c r="AL1052">
        <v>97.204807676000001</v>
      </c>
      <c r="AM1052">
        <v>71</v>
      </c>
      <c r="AN1052">
        <v>125.250085849</v>
      </c>
      <c r="AO1052">
        <v>81.3</v>
      </c>
      <c r="AP1052">
        <v>63.110518419999998</v>
      </c>
      <c r="AQ1052">
        <v>98.908242353999995</v>
      </c>
      <c r="AR1052">
        <v>109.49087575999999</v>
      </c>
      <c r="AS1052">
        <v>64.394633780999996</v>
      </c>
      <c r="AT1052">
        <v>98.202273669999997</v>
      </c>
      <c r="AU1052"/>
    </row>
    <row r="1053" spans="1:47" x14ac:dyDescent="0.35">
      <c r="A1053" s="84">
        <v>38930</v>
      </c>
      <c r="B1053">
        <v>91.8062015</v>
      </c>
      <c r="C1053">
        <v>87.492708941000004</v>
      </c>
      <c r="D1053">
        <v>100.46567414499999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92.407700641999995</v>
      </c>
      <c r="L1053">
        <v>119.6</v>
      </c>
      <c r="M1053">
        <v>103.791350721</v>
      </c>
      <c r="N1053">
        <v>131.613109678</v>
      </c>
      <c r="O1053">
        <v>81.906825569000006</v>
      </c>
      <c r="P1053"/>
      <c r="Q1053">
        <v>115.919319887</v>
      </c>
      <c r="R1053">
        <v>110.3</v>
      </c>
      <c r="S1053">
        <v>102.922223199</v>
      </c>
      <c r="T1053">
        <v>108.98478953</v>
      </c>
      <c r="U1053"/>
      <c r="V1053">
        <v>142.34579205899999</v>
      </c>
      <c r="W1053">
        <v>82.006833903</v>
      </c>
      <c r="X1053">
        <v>63.912743513999999</v>
      </c>
      <c r="Y1053"/>
      <c r="Z1053">
        <v>61.685974748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72.537000000000006</v>
      </c>
      <c r="AF1053">
        <v>116.70972580999999</v>
      </c>
      <c r="AG1053">
        <v>93.9</v>
      </c>
      <c r="AH1053">
        <v>102.05112417399999</v>
      </c>
      <c r="AI1053">
        <v>99.091742354999994</v>
      </c>
      <c r="AJ1053">
        <v>113.80915438300001</v>
      </c>
      <c r="AK1053"/>
      <c r="AL1053">
        <v>97.790658841999999</v>
      </c>
      <c r="AM1053">
        <v>70.7</v>
      </c>
      <c r="AN1053">
        <v>125.207639903</v>
      </c>
      <c r="AO1053">
        <v>82.4</v>
      </c>
      <c r="AP1053">
        <v>64.610768461000006</v>
      </c>
      <c r="AQ1053">
        <v>96.208017334999994</v>
      </c>
      <c r="AR1053">
        <v>111.79068411</v>
      </c>
      <c r="AS1053">
        <v>64.194650445999997</v>
      </c>
      <c r="AT1053">
        <v>98.621317317000006</v>
      </c>
      <c r="AU1053"/>
    </row>
    <row r="1054" spans="1:47" x14ac:dyDescent="0.35">
      <c r="A1054" s="84">
        <v>38961</v>
      </c>
      <c r="B1054">
        <v>92.059576469999996</v>
      </c>
      <c r="C1054">
        <v>89.692525622999995</v>
      </c>
      <c r="D1054">
        <v>99.754614458999995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92.307692308</v>
      </c>
      <c r="L1054">
        <v>115</v>
      </c>
      <c r="M1054">
        <v>103.891342388</v>
      </c>
      <c r="N1054">
        <v>132.57711048100001</v>
      </c>
      <c r="O1054">
        <v>80.006667222000004</v>
      </c>
      <c r="P1054"/>
      <c r="Q1054">
        <v>116.119353226</v>
      </c>
      <c r="R1054">
        <v>112.04</v>
      </c>
      <c r="S1054">
        <v>102.81021761700001</v>
      </c>
      <c r="T1054">
        <v>109.62150689800001</v>
      </c>
      <c r="U1054"/>
      <c r="V1054">
        <v>139.34903854199999</v>
      </c>
      <c r="W1054">
        <v>85.207100592000003</v>
      </c>
      <c r="X1054">
        <v>65.533789592999995</v>
      </c>
      <c r="Y1054"/>
      <c r="Z1054">
        <v>62.042541075999999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73.153000000000006</v>
      </c>
      <c r="AF1054">
        <v>120.91007584</v>
      </c>
      <c r="AG1054">
        <v>94.2</v>
      </c>
      <c r="AH1054">
        <v>101.89767160700001</v>
      </c>
      <c r="AI1054">
        <v>97.091909008000002</v>
      </c>
      <c r="AJ1054">
        <v>112.994569434</v>
      </c>
      <c r="AK1054"/>
      <c r="AL1054">
        <v>97.822695705000001</v>
      </c>
      <c r="AM1054">
        <v>71.8</v>
      </c>
      <c r="AN1054">
        <v>124.34997104999999</v>
      </c>
      <c r="AO1054">
        <v>82.6</v>
      </c>
      <c r="AP1054">
        <v>64.110685114000006</v>
      </c>
      <c r="AQ1054">
        <v>97.508125676999995</v>
      </c>
      <c r="AR1054">
        <v>113.890509124</v>
      </c>
      <c r="AS1054">
        <v>64.194650445999997</v>
      </c>
      <c r="AT1054">
        <v>98.419133220000006</v>
      </c>
      <c r="AU1054"/>
    </row>
    <row r="1055" spans="1:47" x14ac:dyDescent="0.35">
      <c r="A1055" s="84">
        <v>38991</v>
      </c>
      <c r="B1055">
        <v>92.988618059999993</v>
      </c>
      <c r="C1055">
        <v>91.592367303000003</v>
      </c>
      <c r="D1055">
        <v>100.199004743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92.107675639999997</v>
      </c>
      <c r="L1055">
        <v>121</v>
      </c>
      <c r="M1055">
        <v>103.591367386</v>
      </c>
      <c r="N1055">
        <v>132.35211029300001</v>
      </c>
      <c r="O1055">
        <v>81.406783899000004</v>
      </c>
      <c r="P1055"/>
      <c r="Q1055">
        <v>115.31921987</v>
      </c>
      <c r="R1055">
        <v>111.1</v>
      </c>
      <c r="S1055">
        <v>102.72159087</v>
      </c>
      <c r="T1055">
        <v>108.98478953</v>
      </c>
      <c r="U1055"/>
      <c r="V1055">
        <v>142.04611670700001</v>
      </c>
      <c r="W1055">
        <v>87.007250604000006</v>
      </c>
      <c r="X1055">
        <v>64.423363683000005</v>
      </c>
      <c r="Y1055"/>
      <c r="Z1055">
        <v>59.903143108000002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76.322999999999993</v>
      </c>
      <c r="AF1055">
        <v>117.709809151</v>
      </c>
      <c r="AG1055">
        <v>93.5</v>
      </c>
      <c r="AH1055">
        <v>101.15987957999999</v>
      </c>
      <c r="AI1055">
        <v>97.091909008000002</v>
      </c>
      <c r="AJ1055">
        <v>110.89992242</v>
      </c>
      <c r="AK1055"/>
      <c r="AL1055">
        <v>97.996236168999999</v>
      </c>
      <c r="AM1055">
        <v>72.099999999999994</v>
      </c>
      <c r="AN1055">
        <v>123.98938395499999</v>
      </c>
      <c r="AO1055">
        <v>83.2</v>
      </c>
      <c r="AP1055">
        <v>64.110685114000006</v>
      </c>
      <c r="AQ1055">
        <v>98.80823402</v>
      </c>
      <c r="AR1055">
        <v>114.99041746499999</v>
      </c>
      <c r="AS1055">
        <v>64.594617115000005</v>
      </c>
      <c r="AT1055">
        <v>98.317000007000004</v>
      </c>
      <c r="AU1055"/>
    </row>
    <row r="1056" spans="1:47" x14ac:dyDescent="0.35">
      <c r="A1056" s="84">
        <v>39022</v>
      </c>
      <c r="B1056">
        <v>93.579826339999997</v>
      </c>
      <c r="C1056">
        <v>90.892425630999995</v>
      </c>
      <c r="D1056">
        <v>101.581279495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93.707808983999996</v>
      </c>
      <c r="L1056">
        <v>120</v>
      </c>
      <c r="M1056">
        <v>104.59128406000001</v>
      </c>
      <c r="N1056">
        <v>134.055111713</v>
      </c>
      <c r="O1056">
        <v>82.606883906999997</v>
      </c>
      <c r="P1056"/>
      <c r="Q1056">
        <v>116.319386564</v>
      </c>
      <c r="R1056">
        <v>110.47</v>
      </c>
      <c r="S1056">
        <v>103.11424218400001</v>
      </c>
      <c r="T1056">
        <v>109.303148214</v>
      </c>
      <c r="U1056"/>
      <c r="V1056">
        <v>137.65087821500001</v>
      </c>
      <c r="W1056">
        <v>87.507292273999994</v>
      </c>
      <c r="X1056">
        <v>70.065362593000003</v>
      </c>
      <c r="Y1056"/>
      <c r="Z1056">
        <v>59.843715387000003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75.343000000000004</v>
      </c>
      <c r="AF1056">
        <v>120.810067506</v>
      </c>
      <c r="AG1056">
        <v>92.6</v>
      </c>
      <c r="AH1056">
        <v>101.16410231099999</v>
      </c>
      <c r="AI1056">
        <v>100.891592367</v>
      </c>
      <c r="AJ1056">
        <v>110.66718386300001</v>
      </c>
      <c r="AK1056"/>
      <c r="AL1056">
        <v>98.302127776999995</v>
      </c>
      <c r="AM1056">
        <v>71.599999999999994</v>
      </c>
      <c r="AN1056">
        <v>125.98694770900001</v>
      </c>
      <c r="AO1056">
        <v>83.7</v>
      </c>
      <c r="AP1056">
        <v>65.110851808999996</v>
      </c>
      <c r="AQ1056">
        <v>100.80840070000001</v>
      </c>
      <c r="AR1056">
        <v>115.290392467</v>
      </c>
      <c r="AS1056">
        <v>64.294642112999995</v>
      </c>
      <c r="AT1056">
        <v>98.263454439</v>
      </c>
      <c r="AU1056"/>
    </row>
    <row r="1057" spans="1:47" x14ac:dyDescent="0.35">
      <c r="A1057" s="84">
        <v>39052</v>
      </c>
      <c r="B1057">
        <v>94.08657633</v>
      </c>
      <c r="C1057">
        <v>94.892092325999997</v>
      </c>
      <c r="D1057">
        <v>102.332448038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94.607883990000005</v>
      </c>
      <c r="L1057">
        <v>122.1</v>
      </c>
      <c r="M1057">
        <v>106.191150737</v>
      </c>
      <c r="N1057">
        <v>135.69611308</v>
      </c>
      <c r="O1057">
        <v>84.307025585000005</v>
      </c>
      <c r="P1057"/>
      <c r="Q1057">
        <v>113.81896982799999</v>
      </c>
      <c r="R1057">
        <v>112.35</v>
      </c>
      <c r="S1057">
        <v>103.956171742</v>
      </c>
      <c r="T1057">
        <v>108.772550407</v>
      </c>
      <c r="U1057"/>
      <c r="V1057">
        <v>142.146008491</v>
      </c>
      <c r="W1057">
        <v>90.407533960999999</v>
      </c>
      <c r="X1057">
        <v>68.846886232000003</v>
      </c>
      <c r="Y1057"/>
      <c r="Z1057">
        <v>63.706517273999999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72.635999999999996</v>
      </c>
      <c r="AF1057">
        <v>118.209850821</v>
      </c>
      <c r="AG1057">
        <v>96</v>
      </c>
      <c r="AH1057">
        <v>100.729786268</v>
      </c>
      <c r="AI1057">
        <v>101.591534039</v>
      </c>
      <c r="AJ1057">
        <v>114.623739333</v>
      </c>
      <c r="AK1057"/>
      <c r="AL1057">
        <v>99.128693741999996</v>
      </c>
      <c r="AM1057">
        <v>74.900000000000006</v>
      </c>
      <c r="AN1057">
        <v>130.041862718</v>
      </c>
      <c r="AO1057">
        <v>84.3</v>
      </c>
      <c r="AP1057">
        <v>65.910985163999996</v>
      </c>
      <c r="AQ1057">
        <v>103.708642387</v>
      </c>
      <c r="AR1057">
        <v>118.790100825</v>
      </c>
      <c r="AS1057">
        <v>66.694442129999999</v>
      </c>
      <c r="AT1057">
        <v>99.269218686000002</v>
      </c>
      <c r="AU1057"/>
    </row>
    <row r="1058" spans="1:47" x14ac:dyDescent="0.35">
      <c r="A1058" s="84">
        <v>39083</v>
      </c>
      <c r="B1058">
        <v>94.255492989999993</v>
      </c>
      <c r="C1058">
        <v>93.992167319000004</v>
      </c>
      <c r="D1058">
        <v>102.040246811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95.107925660000006</v>
      </c>
      <c r="L1058">
        <v>116.5</v>
      </c>
      <c r="M1058">
        <v>105.59120073299999</v>
      </c>
      <c r="N1058">
        <v>134.76911230799999</v>
      </c>
      <c r="O1058">
        <v>80.106675555999999</v>
      </c>
      <c r="P1058"/>
      <c r="Q1058">
        <v>119.81996999499999</v>
      </c>
      <c r="R1058">
        <v>111.03</v>
      </c>
      <c r="S1058">
        <v>103.494131571</v>
      </c>
      <c r="T1058">
        <v>108.878669968</v>
      </c>
      <c r="U1058"/>
      <c r="V1058">
        <v>149.73778406700001</v>
      </c>
      <c r="W1058">
        <v>88.107342278999994</v>
      </c>
      <c r="X1058">
        <v>69.809106729999996</v>
      </c>
      <c r="Y1058"/>
      <c r="Z1058">
        <v>63.52823411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73.378</v>
      </c>
      <c r="AF1058">
        <v>120.91007584</v>
      </c>
      <c r="AG1058">
        <v>93.8</v>
      </c>
      <c r="AH1058">
        <v>101.066896507</v>
      </c>
      <c r="AI1058">
        <v>101.291559037</v>
      </c>
      <c r="AJ1058">
        <v>112.878200155</v>
      </c>
      <c r="AK1058"/>
      <c r="AL1058">
        <v>98.943376520000001</v>
      </c>
      <c r="AM1058">
        <v>74.400000000000006</v>
      </c>
      <c r="AN1058">
        <v>126.053553354</v>
      </c>
      <c r="AO1058">
        <v>85.9</v>
      </c>
      <c r="AP1058">
        <v>68.911485248000005</v>
      </c>
      <c r="AQ1058">
        <v>102.408534045</v>
      </c>
      <c r="AR1058">
        <v>116.59028414300001</v>
      </c>
      <c r="AS1058">
        <v>69.394217148999999</v>
      </c>
      <c r="AT1058">
        <v>98.883393123000005</v>
      </c>
      <c r="AU1058"/>
    </row>
    <row r="1059" spans="1:47" x14ac:dyDescent="0.35">
      <c r="A1059" s="84">
        <v>39114</v>
      </c>
      <c r="B1059">
        <v>95.6068262</v>
      </c>
      <c r="C1059">
        <v>93.792183984999994</v>
      </c>
      <c r="D1059">
        <v>103.366470452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95.507958997000003</v>
      </c>
      <c r="L1059">
        <v>118.6</v>
      </c>
      <c r="M1059">
        <v>106.291142405</v>
      </c>
      <c r="N1059">
        <v>134.049111708</v>
      </c>
      <c r="O1059">
        <v>82.506875573000002</v>
      </c>
      <c r="P1059"/>
      <c r="Q1059">
        <v>121.120186698</v>
      </c>
      <c r="R1059">
        <v>112.06</v>
      </c>
      <c r="S1059">
        <v>104.218161501</v>
      </c>
      <c r="T1059">
        <v>108.2419526</v>
      </c>
      <c r="U1059"/>
      <c r="V1059">
        <v>148.33929909299999</v>
      </c>
      <c r="W1059">
        <v>88.507375615000001</v>
      </c>
      <c r="X1059">
        <v>70.207223524</v>
      </c>
      <c r="Y1059"/>
      <c r="Z1059">
        <v>64.895071701000006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74.207999999999998</v>
      </c>
      <c r="AF1059">
        <v>120.310025835</v>
      </c>
      <c r="AG1059">
        <v>93.7</v>
      </c>
      <c r="AH1059">
        <v>101.606880721</v>
      </c>
      <c r="AI1059">
        <v>102.591450712</v>
      </c>
      <c r="AJ1059">
        <v>112.296353763</v>
      </c>
      <c r="AK1059"/>
      <c r="AL1059">
        <v>99.484102925000002</v>
      </c>
      <c r="AM1059">
        <v>74.3</v>
      </c>
      <c r="AN1059">
        <v>122.144479129</v>
      </c>
      <c r="AO1059">
        <v>85.3</v>
      </c>
      <c r="AP1059">
        <v>67.711285214</v>
      </c>
      <c r="AQ1059">
        <v>101.208434036</v>
      </c>
      <c r="AR1059">
        <v>118.090159153</v>
      </c>
      <c r="AS1059">
        <v>67.794350471000001</v>
      </c>
      <c r="AT1059">
        <v>99.844536063000007</v>
      </c>
      <c r="AU1059"/>
    </row>
    <row r="1060" spans="1:47" x14ac:dyDescent="0.35">
      <c r="A1060" s="84">
        <v>39142</v>
      </c>
      <c r="B1060">
        <v>96.029117810000002</v>
      </c>
      <c r="C1060">
        <v>94.192150654000002</v>
      </c>
      <c r="D1060">
        <v>104.663198725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96.008000667000005</v>
      </c>
      <c r="L1060">
        <v>114.6</v>
      </c>
      <c r="M1060">
        <v>106.891092409</v>
      </c>
      <c r="N1060">
        <v>135.69311307800001</v>
      </c>
      <c r="O1060">
        <v>83.506958913000005</v>
      </c>
      <c r="P1060"/>
      <c r="Q1060">
        <v>122.320386731</v>
      </c>
      <c r="R1060">
        <v>112.91</v>
      </c>
      <c r="S1060">
        <v>104.45495126900001</v>
      </c>
      <c r="T1060">
        <v>107.817474354</v>
      </c>
      <c r="U1060"/>
      <c r="V1060">
        <v>141.746441355</v>
      </c>
      <c r="W1060">
        <v>88.307358946999997</v>
      </c>
      <c r="X1060">
        <v>71.706610686999994</v>
      </c>
      <c r="Y1060"/>
      <c r="Z1060">
        <v>64.716788536999999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73.704999999999998</v>
      </c>
      <c r="AF1060">
        <v>119.109925827</v>
      </c>
      <c r="AG1060">
        <v>96.3</v>
      </c>
      <c r="AH1060">
        <v>103.006116374</v>
      </c>
      <c r="AI1060">
        <v>102.69144238</v>
      </c>
      <c r="AJ1060">
        <v>111.132660978</v>
      </c>
      <c r="AK1060"/>
      <c r="AL1060">
        <v>99.815041621999995</v>
      </c>
      <c r="AM1060">
        <v>75.7</v>
      </c>
      <c r="AN1060">
        <v>124.014866243</v>
      </c>
      <c r="AO1060">
        <v>86.4</v>
      </c>
      <c r="AP1060">
        <v>70.411735289000006</v>
      </c>
      <c r="AQ1060">
        <v>100.708392366</v>
      </c>
      <c r="AR1060">
        <v>119.09007582700001</v>
      </c>
      <c r="AS1060">
        <v>68.894258812000004</v>
      </c>
      <c r="AT1060">
        <v>100.036705156</v>
      </c>
      <c r="AU1060"/>
    </row>
    <row r="1061" spans="1:47" x14ac:dyDescent="0.35">
      <c r="A1061" s="84">
        <v>39173</v>
      </c>
      <c r="B1061">
        <v>95.100076209999997</v>
      </c>
      <c r="C1061">
        <v>93.792183984999994</v>
      </c>
      <c r="D1061">
        <v>105.721178557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95.107925660000006</v>
      </c>
      <c r="L1061">
        <v>113.9</v>
      </c>
      <c r="M1061">
        <v>105.391217399</v>
      </c>
      <c r="N1061">
        <v>133.16911097400001</v>
      </c>
      <c r="O1061">
        <v>86.307192266000001</v>
      </c>
      <c r="P1061"/>
      <c r="Q1061">
        <v>119.11985330900001</v>
      </c>
      <c r="R1061">
        <v>111.04</v>
      </c>
      <c r="S1061">
        <v>104.259750985</v>
      </c>
      <c r="T1061">
        <v>106.756278741</v>
      </c>
      <c r="U1061"/>
      <c r="V1061">
        <v>142.745359194</v>
      </c>
      <c r="W1061">
        <v>89.507458955000004</v>
      </c>
      <c r="X1061">
        <v>72.583759599999993</v>
      </c>
      <c r="Y1061"/>
      <c r="Z1061">
        <v>64.122511322999998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75.343999999999994</v>
      </c>
      <c r="AF1061">
        <v>115.809650804</v>
      </c>
      <c r="AG1061">
        <v>91.4</v>
      </c>
      <c r="AH1061">
        <v>102.55051697499999</v>
      </c>
      <c r="AI1061">
        <v>101.091575702</v>
      </c>
      <c r="AJ1061">
        <v>117.99844840999999</v>
      </c>
      <c r="AK1061"/>
      <c r="AL1061">
        <v>99.711281008</v>
      </c>
      <c r="AM1061">
        <v>74.599999999999994</v>
      </c>
      <c r="AN1061">
        <v>119.723073708</v>
      </c>
      <c r="AO1061">
        <v>85.9</v>
      </c>
      <c r="AP1061">
        <v>68.811468578000003</v>
      </c>
      <c r="AQ1061">
        <v>102.808567381</v>
      </c>
      <c r="AR1061">
        <v>117.590200817</v>
      </c>
      <c r="AS1061">
        <v>69.294225480999998</v>
      </c>
      <c r="AT1061">
        <v>100.72288168999999</v>
      </c>
      <c r="AU1061"/>
    </row>
    <row r="1062" spans="1:47" x14ac:dyDescent="0.35">
      <c r="A1062" s="84">
        <v>39203</v>
      </c>
      <c r="B1062">
        <v>96.113576190000003</v>
      </c>
      <c r="C1062">
        <v>96.191984000999994</v>
      </c>
      <c r="D1062">
        <v>105.985062469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96.808067339000004</v>
      </c>
      <c r="L1062">
        <v>112.7</v>
      </c>
      <c r="M1062">
        <v>107.291059078</v>
      </c>
      <c r="N1062">
        <v>136.289113574</v>
      </c>
      <c r="O1062">
        <v>86.807233936000003</v>
      </c>
      <c r="P1062"/>
      <c r="Q1062">
        <v>119.019836639</v>
      </c>
      <c r="R1062">
        <v>113.7</v>
      </c>
      <c r="S1062">
        <v>105.160699354</v>
      </c>
      <c r="T1062">
        <v>108.45419172299999</v>
      </c>
      <c r="U1062"/>
      <c r="V1062">
        <v>146.74103055</v>
      </c>
      <c r="W1062">
        <v>88.407367281000006</v>
      </c>
      <c r="X1062">
        <v>74.702069144999996</v>
      </c>
      <c r="Y1062"/>
      <c r="Z1062">
        <v>61.091697535000002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75.95</v>
      </c>
      <c r="AF1062">
        <v>115.70964247000001</v>
      </c>
      <c r="AG1062">
        <v>94.3</v>
      </c>
      <c r="AH1062">
        <v>102.368249002</v>
      </c>
      <c r="AI1062">
        <v>101.69152570599999</v>
      </c>
      <c r="AJ1062">
        <v>111.598138092</v>
      </c>
      <c r="AK1062"/>
      <c r="AL1062">
        <v>100.447629636</v>
      </c>
      <c r="AM1062">
        <v>75.599999999999994</v>
      </c>
      <c r="AN1062">
        <v>123.22559151999999</v>
      </c>
      <c r="AO1062">
        <v>86.8</v>
      </c>
      <c r="AP1062">
        <v>72.712118685999997</v>
      </c>
      <c r="AQ1062">
        <v>101.408450704</v>
      </c>
      <c r="AR1062">
        <v>117.79018415100001</v>
      </c>
      <c r="AS1062">
        <v>70.394133822000001</v>
      </c>
      <c r="AT1062">
        <v>100.79268924500001</v>
      </c>
      <c r="AU1062"/>
    </row>
    <row r="1063" spans="1:47" x14ac:dyDescent="0.35">
      <c r="A1063" s="84">
        <v>39234</v>
      </c>
      <c r="B1063">
        <v>95.184534589999998</v>
      </c>
      <c r="C1063">
        <v>96.391967335999993</v>
      </c>
      <c r="D1063">
        <v>106.652258942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96.708059004999996</v>
      </c>
      <c r="L1063">
        <v>115.4</v>
      </c>
      <c r="M1063">
        <v>107.391050746</v>
      </c>
      <c r="N1063">
        <v>136.15911346600001</v>
      </c>
      <c r="O1063">
        <v>87.207267271999996</v>
      </c>
      <c r="P1063"/>
      <c r="Q1063">
        <v>124.020670112</v>
      </c>
      <c r="R1063">
        <v>113.27</v>
      </c>
      <c r="S1063">
        <v>104.980758499</v>
      </c>
      <c r="T1063">
        <v>106.437920057</v>
      </c>
      <c r="U1063"/>
      <c r="V1063">
        <v>145.04287022400001</v>
      </c>
      <c r="W1063">
        <v>90.507542294999993</v>
      </c>
      <c r="X1063">
        <v>75.157010865000004</v>
      </c>
      <c r="Y1063"/>
      <c r="Z1063">
        <v>60.972842092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75.733999999999995</v>
      </c>
      <c r="AF1063">
        <v>119.509959163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100.292693863</v>
      </c>
      <c r="AM1063">
        <v>76</v>
      </c>
      <c r="AN1063">
        <v>122.21860841199999</v>
      </c>
      <c r="AO1063">
        <v>87.2</v>
      </c>
      <c r="AP1063">
        <v>71.311885313999994</v>
      </c>
      <c r="AQ1063">
        <v>104.508709059</v>
      </c>
      <c r="AR1063">
        <v>117.590200817</v>
      </c>
      <c r="AS1063">
        <v>68.894258812000004</v>
      </c>
      <c r="AT1063">
        <v>100.818470444</v>
      </c>
      <c r="AU1063"/>
    </row>
    <row r="1064" spans="1:47" x14ac:dyDescent="0.35">
      <c r="A1064" s="84">
        <v>39264</v>
      </c>
      <c r="B1064">
        <v>96.029117810000002</v>
      </c>
      <c r="C1064">
        <v>95.092075660000006</v>
      </c>
      <c r="D1064">
        <v>106.270767889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97.408117343000001</v>
      </c>
      <c r="L1064">
        <v>114</v>
      </c>
      <c r="M1064">
        <v>107.59103408</v>
      </c>
      <c r="N1064">
        <v>133.720111433</v>
      </c>
      <c r="O1064">
        <v>86.107175597999998</v>
      </c>
      <c r="P1064"/>
      <c r="Q1064">
        <v>122.620436739</v>
      </c>
      <c r="R1064">
        <v>113.43</v>
      </c>
      <c r="S1064">
        <v>104.86152275800001</v>
      </c>
      <c r="T1064">
        <v>105.058365759</v>
      </c>
      <c r="U1064"/>
      <c r="V1064">
        <v>145.34254557599999</v>
      </c>
      <c r="W1064">
        <v>92.807733978000002</v>
      </c>
      <c r="X1064">
        <v>75.267152351999997</v>
      </c>
      <c r="Y1064"/>
      <c r="Z1064">
        <v>67.569319160999996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76.349000000000004</v>
      </c>
      <c r="AF1064">
        <v>116.009667472</v>
      </c>
      <c r="AG1064">
        <v>92.7</v>
      </c>
      <c r="AH1064">
        <v>103.137635563</v>
      </c>
      <c r="AI1064">
        <v>104.19131738999999</v>
      </c>
      <c r="AJ1064">
        <v>114.15826221899999</v>
      </c>
      <c r="AK1064"/>
      <c r="AL1064">
        <v>100.40852827800001</v>
      </c>
      <c r="AM1064">
        <v>76.8</v>
      </c>
      <c r="AN1064">
        <v>118.18261884499999</v>
      </c>
      <c r="AO1064">
        <v>88.1</v>
      </c>
      <c r="AP1064">
        <v>72.212035338999996</v>
      </c>
      <c r="AQ1064">
        <v>106.108842404</v>
      </c>
      <c r="AR1064">
        <v>115.790350804</v>
      </c>
      <c r="AS1064">
        <v>68.594283809999993</v>
      </c>
      <c r="AT1064">
        <v>100.708007921</v>
      </c>
      <c r="AU1064"/>
    </row>
    <row r="1065" spans="1:47" x14ac:dyDescent="0.35">
      <c r="A1065" s="84">
        <v>39295</v>
      </c>
      <c r="B1065">
        <v>96.620326180000006</v>
      </c>
      <c r="C1065">
        <v>96.391967335999993</v>
      </c>
      <c r="D1065">
        <v>107.728867428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97.708142344999999</v>
      </c>
      <c r="L1065">
        <v>115.7</v>
      </c>
      <c r="M1065">
        <v>108.39096741900001</v>
      </c>
      <c r="N1065">
        <v>133.87111155900001</v>
      </c>
      <c r="O1065">
        <v>86.607217267999999</v>
      </c>
      <c r="P1065"/>
      <c r="Q1065">
        <v>120.620103351</v>
      </c>
      <c r="R1065">
        <v>114.11</v>
      </c>
      <c r="S1065">
        <v>105.924841484</v>
      </c>
      <c r="T1065">
        <v>106.544039618</v>
      </c>
      <c r="U1065"/>
      <c r="V1065">
        <v>142.845250978</v>
      </c>
      <c r="W1065">
        <v>92.707725644000007</v>
      </c>
      <c r="X1065">
        <v>75.490854403</v>
      </c>
      <c r="Y1065"/>
      <c r="Z1065">
        <v>63.290523223999998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79.031000000000006</v>
      </c>
      <c r="AF1065">
        <v>113.409450788</v>
      </c>
      <c r="AG1065">
        <v>94.5</v>
      </c>
      <c r="AH1065">
        <v>101.99533127700001</v>
      </c>
      <c r="AI1065">
        <v>104.39130072499999</v>
      </c>
      <c r="AJ1065">
        <v>113.576415826</v>
      </c>
      <c r="AK1065"/>
      <c r="AL1065">
        <v>101.167307433</v>
      </c>
      <c r="AM1065">
        <v>77.099999999999994</v>
      </c>
      <c r="AN1065">
        <v>116.739249773</v>
      </c>
      <c r="AO1065">
        <v>87.6</v>
      </c>
      <c r="AP1065">
        <v>70.711785297999995</v>
      </c>
      <c r="AQ1065">
        <v>105.808817401</v>
      </c>
      <c r="AR1065">
        <v>117.49020914899999</v>
      </c>
      <c r="AS1065">
        <v>69.694192150999996</v>
      </c>
      <c r="AT1065">
        <v>100.918620488</v>
      </c>
      <c r="AU1065"/>
    </row>
    <row r="1066" spans="1:47" x14ac:dyDescent="0.35">
      <c r="A1066" s="84">
        <v>39326</v>
      </c>
      <c r="B1066">
        <v>95.6068262</v>
      </c>
      <c r="C1066">
        <v>96.991917340000001</v>
      </c>
      <c r="D1066">
        <v>107.058962534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98.708225685000002</v>
      </c>
      <c r="L1066">
        <v>113.1</v>
      </c>
      <c r="M1066">
        <v>107.891009083</v>
      </c>
      <c r="N1066">
        <v>134.37811198200001</v>
      </c>
      <c r="O1066">
        <v>86.807233936000003</v>
      </c>
      <c r="P1066"/>
      <c r="Q1066">
        <v>121.920320053</v>
      </c>
      <c r="R1066">
        <v>111.47</v>
      </c>
      <c r="S1066">
        <v>105.45958717400001</v>
      </c>
      <c r="T1066">
        <v>105.270604882</v>
      </c>
      <c r="U1066"/>
      <c r="V1066">
        <v>143.34470989799999</v>
      </c>
      <c r="W1066">
        <v>92.707725644000007</v>
      </c>
      <c r="X1066">
        <v>74.422500956999997</v>
      </c>
      <c r="Y1066"/>
      <c r="Z1066">
        <v>62.636818290000001</v>
      </c>
      <c r="AA1066">
        <v>49.308806638999997</v>
      </c>
      <c r="AB1066">
        <v>86.651053864000005</v>
      </c>
      <c r="AC1066">
        <v>129.88917590200001</v>
      </c>
      <c r="AD1066">
        <v>117.383109186</v>
      </c>
      <c r="AE1066">
        <v>77.742999999999995</v>
      </c>
      <c r="AF1066">
        <v>112.309359113</v>
      </c>
      <c r="AG1066">
        <v>92.8</v>
      </c>
      <c r="AH1066">
        <v>103.095789897</v>
      </c>
      <c r="AI1066">
        <v>106.191150737</v>
      </c>
      <c r="AJ1066">
        <v>115.089216447</v>
      </c>
      <c r="AK1066"/>
      <c r="AL1066">
        <v>100.93370198700001</v>
      </c>
      <c r="AM1066">
        <v>77.400000000000006</v>
      </c>
      <c r="AN1066">
        <v>117.89539883800001</v>
      </c>
      <c r="AO1066">
        <v>87.2</v>
      </c>
      <c r="AP1066">
        <v>73.81230205</v>
      </c>
      <c r="AQ1066">
        <v>103.80865072100001</v>
      </c>
      <c r="AR1066">
        <v>115.19040080000001</v>
      </c>
      <c r="AS1066">
        <v>70.194150487000002</v>
      </c>
      <c r="AT1066">
        <v>101.169293071</v>
      </c>
      <c r="AU1066"/>
    </row>
    <row r="1067" spans="1:47" x14ac:dyDescent="0.35">
      <c r="A1067" s="84">
        <v>39356</v>
      </c>
      <c r="B1067">
        <v>96.704784459999999</v>
      </c>
      <c r="C1067">
        <v>100.49162569800001</v>
      </c>
      <c r="D1067">
        <v>109.5242535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98.80823402</v>
      </c>
      <c r="L1067">
        <v>118.8</v>
      </c>
      <c r="M1067">
        <v>108.690942421</v>
      </c>
      <c r="N1067">
        <v>134.63011219200001</v>
      </c>
      <c r="O1067">
        <v>86.707225601999994</v>
      </c>
      <c r="P1067"/>
      <c r="Q1067">
        <v>120.72012002</v>
      </c>
      <c r="R1067">
        <v>114</v>
      </c>
      <c r="S1067">
        <v>105.584418469</v>
      </c>
      <c r="T1067">
        <v>105.058365759</v>
      </c>
      <c r="U1067"/>
      <c r="V1067">
        <v>142.44568384300001</v>
      </c>
      <c r="W1067">
        <v>92.607717309999998</v>
      </c>
      <c r="X1067">
        <v>76.697698309000003</v>
      </c>
      <c r="Y1067"/>
      <c r="Z1067">
        <v>67.985313210000001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81.284999999999997</v>
      </c>
      <c r="AF1067">
        <v>114.70955913</v>
      </c>
      <c r="AG1067">
        <v>92.5</v>
      </c>
      <c r="AH1067">
        <v>102.682858666</v>
      </c>
      <c r="AI1067">
        <v>106.791100742</v>
      </c>
      <c r="AJ1067">
        <v>114.391000776</v>
      </c>
      <c r="AK1067"/>
      <c r="AL1067">
        <v>101.34719125300001</v>
      </c>
      <c r="AM1067">
        <v>78.400000000000006</v>
      </c>
      <c r="AN1067">
        <v>124.481652553</v>
      </c>
      <c r="AO1067">
        <v>87.2</v>
      </c>
      <c r="AP1067">
        <v>73.712285381000001</v>
      </c>
      <c r="AQ1067">
        <v>106.308859072</v>
      </c>
      <c r="AR1067">
        <v>116.69027581</v>
      </c>
      <c r="AS1067">
        <v>69.694192150999996</v>
      </c>
      <c r="AT1067">
        <v>100.87280928</v>
      </c>
      <c r="AU1067"/>
    </row>
    <row r="1068" spans="1:47" x14ac:dyDescent="0.35">
      <c r="A1068" s="84">
        <v>39387</v>
      </c>
      <c r="B1068">
        <v>94.08657633</v>
      </c>
      <c r="C1068">
        <v>97.591867343999994</v>
      </c>
      <c r="D1068">
        <v>108.529767431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98.608217350999993</v>
      </c>
      <c r="L1068">
        <v>117.4</v>
      </c>
      <c r="M1068">
        <v>108.090992417</v>
      </c>
      <c r="N1068">
        <v>133.62811135699999</v>
      </c>
      <c r="O1068">
        <v>85.707142262000005</v>
      </c>
      <c r="P1068"/>
      <c r="Q1068">
        <v>128.32138689799999</v>
      </c>
      <c r="R1068">
        <v>112.02</v>
      </c>
      <c r="S1068">
        <v>105.42416182700001</v>
      </c>
      <c r="T1068">
        <v>105.058365759</v>
      </c>
      <c r="U1068"/>
      <c r="V1068">
        <v>143.844168817</v>
      </c>
      <c r="W1068">
        <v>92.407700641999995</v>
      </c>
      <c r="X1068">
        <v>77.303135345000001</v>
      </c>
      <c r="Y1068"/>
      <c r="Z1068">
        <v>67.272180554000002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81.254999999999995</v>
      </c>
      <c r="AF1068">
        <v>116.609717476</v>
      </c>
      <c r="AG1068">
        <v>95.7</v>
      </c>
      <c r="AH1068">
        <v>101.52394019800001</v>
      </c>
      <c r="AI1068">
        <v>109.390884093</v>
      </c>
      <c r="AJ1068">
        <v>112.179984484</v>
      </c>
      <c r="AK1068"/>
      <c r="AL1068">
        <v>101.20448070899999</v>
      </c>
      <c r="AM1068">
        <v>77.8</v>
      </c>
      <c r="AN1068">
        <v>120.578784977</v>
      </c>
      <c r="AO1068">
        <v>89</v>
      </c>
      <c r="AP1068">
        <v>78.713118852999997</v>
      </c>
      <c r="AQ1068">
        <v>104.408700725</v>
      </c>
      <c r="AR1068">
        <v>119.990000833</v>
      </c>
      <c r="AS1068">
        <v>69.894175485000005</v>
      </c>
      <c r="AT1068">
        <v>101.457447552</v>
      </c>
      <c r="AU1068"/>
    </row>
    <row r="1069" spans="1:47" x14ac:dyDescent="0.35">
      <c r="A1069" s="84">
        <v>39417</v>
      </c>
      <c r="B1069">
        <v>97.295992740000003</v>
      </c>
      <c r="C1069">
        <v>100.091659028</v>
      </c>
      <c r="D1069">
        <v>108.929105439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99.608300692</v>
      </c>
      <c r="L1069">
        <v>114.5</v>
      </c>
      <c r="M1069">
        <v>108.49095908699999</v>
      </c>
      <c r="N1069">
        <v>133.37011114200001</v>
      </c>
      <c r="O1069">
        <v>84.407033919</v>
      </c>
      <c r="P1069"/>
      <c r="Q1069">
        <v>121.720286714</v>
      </c>
      <c r="R1069">
        <v>112.2</v>
      </c>
      <c r="S1069">
        <v>105.636980163</v>
      </c>
      <c r="T1069">
        <v>105.270604882</v>
      </c>
      <c r="U1069"/>
      <c r="V1069">
        <v>143.244818114</v>
      </c>
      <c r="W1069">
        <v>97.508125676999995</v>
      </c>
      <c r="X1069">
        <v>78.402405178999999</v>
      </c>
      <c r="Y1069"/>
      <c r="Z1069">
        <v>67.509891439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80.915000000000006</v>
      </c>
      <c r="AF1069">
        <v>115.309609134</v>
      </c>
      <c r="AG1069">
        <v>95.2</v>
      </c>
      <c r="AH1069">
        <v>103.27425161399999</v>
      </c>
      <c r="AI1069">
        <v>108.890925756</v>
      </c>
      <c r="AJ1069">
        <v>110.31807602799999</v>
      </c>
      <c r="AK1069"/>
      <c r="AL1069">
        <v>101.560327284</v>
      </c>
      <c r="AM1069">
        <v>79.8</v>
      </c>
      <c r="AN1069">
        <v>119.20724550600001</v>
      </c>
      <c r="AO1069">
        <v>89</v>
      </c>
      <c r="AP1069">
        <v>75.012502084000005</v>
      </c>
      <c r="AQ1069">
        <v>104.108675723</v>
      </c>
      <c r="AR1069">
        <v>119.790017499</v>
      </c>
      <c r="AS1069">
        <v>71.794017165</v>
      </c>
      <c r="AT1069">
        <v>101.446440963</v>
      </c>
      <c r="AU1069"/>
    </row>
    <row r="1070" spans="1:47" x14ac:dyDescent="0.35">
      <c r="A1070" s="84">
        <v>39448</v>
      </c>
      <c r="B1070">
        <v>98.647325949999995</v>
      </c>
      <c r="C1070">
        <v>102.591450712</v>
      </c>
      <c r="D1070">
        <v>110.649261255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101.10842570200001</v>
      </c>
      <c r="L1070">
        <v>117.4</v>
      </c>
      <c r="M1070">
        <v>109.49087575999999</v>
      </c>
      <c r="N1070">
        <v>133.78411148699999</v>
      </c>
      <c r="O1070">
        <v>84.507042253999998</v>
      </c>
      <c r="P1070"/>
      <c r="Q1070">
        <v>128.22137022800001</v>
      </c>
      <c r="R1070">
        <v>113.2</v>
      </c>
      <c r="S1070">
        <v>106.132825539</v>
      </c>
      <c r="T1070">
        <v>105.588963566</v>
      </c>
      <c r="U1070"/>
      <c r="V1070">
        <v>147.73994838900001</v>
      </c>
      <c r="W1070">
        <v>94.507875655999996</v>
      </c>
      <c r="X1070">
        <v>79.281043886999996</v>
      </c>
      <c r="Y1070"/>
      <c r="Z1070">
        <v>63.409378666999999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82.456000000000003</v>
      </c>
      <c r="AF1070">
        <v>115.2096008</v>
      </c>
      <c r="AG1070">
        <v>96.2</v>
      </c>
      <c r="AH1070">
        <v>103.202026182</v>
      </c>
      <c r="AI1070">
        <v>104.791267394</v>
      </c>
      <c r="AJ1070">
        <v>112.41272304100001</v>
      </c>
      <c r="AK1070"/>
      <c r="AL1070">
        <v>102.140841599</v>
      </c>
      <c r="AM1070">
        <v>82.3</v>
      </c>
      <c r="AN1070">
        <v>123.175904734</v>
      </c>
      <c r="AO1070">
        <v>91.9</v>
      </c>
      <c r="AP1070">
        <v>91.015169194999999</v>
      </c>
      <c r="AQ1070">
        <v>107.60896741400001</v>
      </c>
      <c r="AR1070">
        <v>120.48995917000001</v>
      </c>
      <c r="AS1070">
        <v>70.794100491999998</v>
      </c>
      <c r="AT1070">
        <v>101.30880902299999</v>
      </c>
      <c r="AU1070"/>
    </row>
    <row r="1071" spans="1:47" x14ac:dyDescent="0.35">
      <c r="A1071" s="84">
        <v>39479</v>
      </c>
      <c r="B1071">
        <v>99.914200870000002</v>
      </c>
      <c r="C1071">
        <v>101.49154237099999</v>
      </c>
      <c r="D1071">
        <v>110.328016062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100.80840070000001</v>
      </c>
      <c r="L1071">
        <v>114.2</v>
      </c>
      <c r="M1071">
        <v>109.290892426</v>
      </c>
      <c r="N1071">
        <v>133.676111397</v>
      </c>
      <c r="O1071">
        <v>84.607050588000007</v>
      </c>
      <c r="P1071"/>
      <c r="Q1071">
        <v>125.12085347599999</v>
      </c>
      <c r="R1071">
        <v>114.23</v>
      </c>
      <c r="S1071">
        <v>105.997253168</v>
      </c>
      <c r="T1071">
        <v>106.11956137200001</v>
      </c>
      <c r="U1071"/>
      <c r="V1071">
        <v>139.149254974</v>
      </c>
      <c r="W1071">
        <v>97.108092341000003</v>
      </c>
      <c r="X1071">
        <v>79.271012502999994</v>
      </c>
      <c r="Y1071"/>
      <c r="Z1071">
        <v>63.647089551999997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82.308000000000007</v>
      </c>
      <c r="AF1071">
        <v>117.10975914700001</v>
      </c>
      <c r="AG1071">
        <v>97.2</v>
      </c>
      <c r="AH1071">
        <v>103.735892698</v>
      </c>
      <c r="AI1071">
        <v>106.591117407</v>
      </c>
      <c r="AJ1071">
        <v>110.550814585</v>
      </c>
      <c r="AK1071"/>
      <c r="AL1071">
        <v>102.09886922299999</v>
      </c>
      <c r="AM1071">
        <v>81.900000000000006</v>
      </c>
      <c r="AN1071">
        <v>123.087053075</v>
      </c>
      <c r="AO1071">
        <v>89.9</v>
      </c>
      <c r="AP1071">
        <v>91.515252541999999</v>
      </c>
      <c r="AQ1071">
        <v>109.109092424</v>
      </c>
      <c r="AR1071">
        <v>120.28997583500001</v>
      </c>
      <c r="AS1071">
        <v>72.193983834999997</v>
      </c>
      <c r="AT1071">
        <v>100.910886128</v>
      </c>
      <c r="AU1071"/>
    </row>
    <row r="1072" spans="1:47" x14ac:dyDescent="0.35">
      <c r="A1072" s="84">
        <v>39508</v>
      </c>
      <c r="B1072">
        <v>99.998659250000003</v>
      </c>
      <c r="C1072">
        <v>101.391550704</v>
      </c>
      <c r="D1072">
        <v>110.774322059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100.108342362</v>
      </c>
      <c r="L1072">
        <v>116.2</v>
      </c>
      <c r="M1072">
        <v>108.790934089</v>
      </c>
      <c r="N1072">
        <v>131.23810936500001</v>
      </c>
      <c r="O1072">
        <v>82.906908908999995</v>
      </c>
      <c r="P1072"/>
      <c r="Q1072">
        <v>123.520586764</v>
      </c>
      <c r="R1072">
        <v>112.96</v>
      </c>
      <c r="S1072">
        <v>105.341647091</v>
      </c>
      <c r="T1072">
        <v>104.42164839100001</v>
      </c>
      <c r="U1072"/>
      <c r="V1072">
        <v>136.75185216</v>
      </c>
      <c r="W1072">
        <v>94.307858988000007</v>
      </c>
      <c r="X1072">
        <v>80.159972988000007</v>
      </c>
      <c r="Y1072"/>
      <c r="Z1072">
        <v>63.231095502999999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83.099000000000004</v>
      </c>
      <c r="AF1072">
        <v>117.209767481</v>
      </c>
      <c r="AG1072">
        <v>95.5</v>
      </c>
      <c r="AH1072">
        <v>103.005609124</v>
      </c>
      <c r="AI1072">
        <v>107.391050746</v>
      </c>
      <c r="AJ1072">
        <v>112.645461598</v>
      </c>
      <c r="AK1072"/>
      <c r="AL1072">
        <v>101.510638732</v>
      </c>
      <c r="AM1072">
        <v>79.599999999999994</v>
      </c>
      <c r="AN1072">
        <v>114.64828689799999</v>
      </c>
      <c r="AO1072">
        <v>89.9</v>
      </c>
      <c r="AP1072">
        <v>88.014669112000007</v>
      </c>
      <c r="AQ1072">
        <v>108.00900075</v>
      </c>
      <c r="AR1072">
        <v>118.99008415999999</v>
      </c>
      <c r="AS1072">
        <v>72.193983834999997</v>
      </c>
      <c r="AT1072">
        <v>100.545288891</v>
      </c>
      <c r="AU1072"/>
    </row>
    <row r="1073" spans="1:47" x14ac:dyDescent="0.35">
      <c r="A1073" s="84">
        <v>39539</v>
      </c>
      <c r="B1073">
        <v>99.322992600000006</v>
      </c>
      <c r="C1073">
        <v>102.591450712</v>
      </c>
      <c r="D1073">
        <v>110.743263293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100.30835903000001</v>
      </c>
      <c r="L1073">
        <v>115</v>
      </c>
      <c r="M1073">
        <v>110.09082576500001</v>
      </c>
      <c r="N1073">
        <v>132.044110037</v>
      </c>
      <c r="O1073">
        <v>86.007167264000003</v>
      </c>
      <c r="P1073"/>
      <c r="Q1073">
        <v>127.521253542</v>
      </c>
      <c r="R1073">
        <v>115.3</v>
      </c>
      <c r="S1073">
        <v>105.39083273999999</v>
      </c>
      <c r="T1073">
        <v>106.862398302</v>
      </c>
      <c r="U1073"/>
      <c r="V1073">
        <v>144.34362773699999</v>
      </c>
      <c r="W1073">
        <v>95.307942328999999</v>
      </c>
      <c r="X1073">
        <v>79.951998458999995</v>
      </c>
      <c r="Y1073"/>
      <c r="Z1073">
        <v>60.853986650000003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83.661000000000001</v>
      </c>
      <c r="AF1073">
        <v>120.110009167</v>
      </c>
      <c r="AG1073">
        <v>94</v>
      </c>
      <c r="AH1073">
        <v>102.361845065</v>
      </c>
      <c r="AI1073">
        <v>113.190567453</v>
      </c>
      <c r="AJ1073">
        <v>114.274631497</v>
      </c>
      <c r="AK1073"/>
      <c r="AL1073">
        <v>101.723963345</v>
      </c>
      <c r="AM1073">
        <v>81.599999999999994</v>
      </c>
      <c r="AN1073">
        <v>121.38224608100001</v>
      </c>
      <c r="AO1073">
        <v>90.2</v>
      </c>
      <c r="AP1073">
        <v>87.714619103000004</v>
      </c>
      <c r="AQ1073">
        <v>108.50904242</v>
      </c>
      <c r="AR1073">
        <v>118.490125823</v>
      </c>
      <c r="AS1073">
        <v>71.294058828000004</v>
      </c>
      <c r="AT1073">
        <v>99.876167612000003</v>
      </c>
      <c r="AU1073"/>
    </row>
    <row r="1074" spans="1:47" x14ac:dyDescent="0.35">
      <c r="A1074" s="84">
        <v>39569</v>
      </c>
      <c r="B1074">
        <v>99.238534310000006</v>
      </c>
      <c r="C1074">
        <v>100.191650696</v>
      </c>
      <c r="D1074">
        <v>111.429605882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98.308192348999995</v>
      </c>
      <c r="L1074">
        <v>114.6</v>
      </c>
      <c r="M1074">
        <v>106.891092409</v>
      </c>
      <c r="N1074">
        <v>128.66410722000001</v>
      </c>
      <c r="O1074">
        <v>83.506958913000005</v>
      </c>
      <c r="P1074"/>
      <c r="Q1074">
        <v>126.721120187</v>
      </c>
      <c r="R1074">
        <v>109.91</v>
      </c>
      <c r="S1074">
        <v>104.333120247</v>
      </c>
      <c r="T1074">
        <v>105.90732224999999</v>
      </c>
      <c r="U1074"/>
      <c r="V1074">
        <v>136.65196037600001</v>
      </c>
      <c r="W1074">
        <v>93.407783981999998</v>
      </c>
      <c r="X1074">
        <v>80.186292332999997</v>
      </c>
      <c r="Y1074"/>
      <c r="Z1074">
        <v>64.479077650999997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82.884</v>
      </c>
      <c r="AF1074">
        <v>114.20951746</v>
      </c>
      <c r="AG1074">
        <v>93</v>
      </c>
      <c r="AH1074">
        <v>102.634220454</v>
      </c>
      <c r="AI1074">
        <v>103.791350721</v>
      </c>
      <c r="AJ1074">
        <v>114.972847168</v>
      </c>
      <c r="AK1074"/>
      <c r="AL1074">
        <v>100.572040836</v>
      </c>
      <c r="AM1074">
        <v>78.2</v>
      </c>
      <c r="AN1074">
        <v>114.631952634</v>
      </c>
      <c r="AO1074">
        <v>91.3</v>
      </c>
      <c r="AP1074">
        <v>88.114685781000006</v>
      </c>
      <c r="AQ1074">
        <v>107.408950746</v>
      </c>
      <c r="AR1074">
        <v>117.590200817</v>
      </c>
      <c r="AS1074">
        <v>71.094075493999995</v>
      </c>
      <c r="AT1074">
        <v>99.297181370999994</v>
      </c>
      <c r="AU1074"/>
    </row>
    <row r="1075" spans="1:47" x14ac:dyDescent="0.35">
      <c r="A1075" s="84">
        <v>39600</v>
      </c>
      <c r="B1075">
        <v>97.211534450000002</v>
      </c>
      <c r="C1075">
        <v>100.191650696</v>
      </c>
      <c r="D1075">
        <v>113.127565855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99.408284023999997</v>
      </c>
      <c r="L1075">
        <v>113.1</v>
      </c>
      <c r="M1075">
        <v>106.99108407600001</v>
      </c>
      <c r="N1075">
        <v>124.611103843</v>
      </c>
      <c r="O1075">
        <v>84.907075590000005</v>
      </c>
      <c r="P1075"/>
      <c r="Q1075">
        <v>123.320553426</v>
      </c>
      <c r="R1075">
        <v>109.59</v>
      </c>
      <c r="S1075">
        <v>103.961461347</v>
      </c>
      <c r="T1075">
        <v>105.801202688</v>
      </c>
      <c r="U1075"/>
      <c r="V1075">
        <v>143.744277033</v>
      </c>
      <c r="W1075">
        <v>91.807650637999998</v>
      </c>
      <c r="X1075">
        <v>81.272930716999994</v>
      </c>
      <c r="Y1075"/>
      <c r="Z1075">
        <v>62.101968798000001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82.353999999999999</v>
      </c>
      <c r="AF1075">
        <v>111.709309109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100.22659737399999</v>
      </c>
      <c r="AM1075">
        <v>78.8</v>
      </c>
      <c r="AN1075">
        <v>115.26680334300001</v>
      </c>
      <c r="AO1075">
        <v>89.6</v>
      </c>
      <c r="AP1075">
        <v>85.914319053</v>
      </c>
      <c r="AQ1075">
        <v>111.709309109</v>
      </c>
      <c r="AR1075">
        <v>116.190317474</v>
      </c>
      <c r="AS1075">
        <v>71.394050496000006</v>
      </c>
      <c r="AT1075">
        <v>99.073281571999999</v>
      </c>
      <c r="AU1075"/>
    </row>
    <row r="1076" spans="1:47" x14ac:dyDescent="0.35">
      <c r="A1076" s="84">
        <v>39630</v>
      </c>
      <c r="B1076">
        <v>96.198034469999996</v>
      </c>
      <c r="C1076">
        <v>103.19140071699999</v>
      </c>
      <c r="D1076">
        <v>113.496142362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97.708142344999999</v>
      </c>
      <c r="L1076">
        <v>112.8</v>
      </c>
      <c r="M1076">
        <v>105.99116740300001</v>
      </c>
      <c r="N1076">
        <v>126.476105397</v>
      </c>
      <c r="O1076">
        <v>84.807067255999996</v>
      </c>
      <c r="P1076"/>
      <c r="Q1076">
        <v>126.521086848</v>
      </c>
      <c r="R1076">
        <v>110.42</v>
      </c>
      <c r="S1076">
        <v>103.45118367000001</v>
      </c>
      <c r="T1076">
        <v>106.11956137200001</v>
      </c>
      <c r="U1076"/>
      <c r="V1076">
        <v>140.148172813</v>
      </c>
      <c r="W1076">
        <v>91.407617301000002</v>
      </c>
      <c r="X1076">
        <v>79.207303823999993</v>
      </c>
      <c r="Y1076"/>
      <c r="Z1076">
        <v>61.388836142000002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81.606999999999999</v>
      </c>
      <c r="AF1076">
        <v>117.009750813</v>
      </c>
      <c r="AG1076">
        <v>90.3</v>
      </c>
      <c r="AH1076">
        <v>102.394615734</v>
      </c>
      <c r="AI1076">
        <v>105.291225731</v>
      </c>
      <c r="AJ1076">
        <v>115.55469356099999</v>
      </c>
      <c r="AK1076"/>
      <c r="AL1076">
        <v>99.742633149</v>
      </c>
      <c r="AM1076">
        <v>78.5</v>
      </c>
      <c r="AN1076">
        <v>114.75494270900001</v>
      </c>
      <c r="AO1076">
        <v>89</v>
      </c>
      <c r="AP1076">
        <v>85.614269045</v>
      </c>
      <c r="AQ1076">
        <v>105.208767397</v>
      </c>
      <c r="AR1076">
        <v>115.690359137</v>
      </c>
      <c r="AS1076">
        <v>69.894175485000005</v>
      </c>
      <c r="AT1076">
        <v>98.657014361999998</v>
      </c>
      <c r="AU1076"/>
    </row>
    <row r="1077" spans="1:47" x14ac:dyDescent="0.35">
      <c r="A1077" s="84">
        <v>39661</v>
      </c>
      <c r="B1077">
        <v>98.647325949999995</v>
      </c>
      <c r="C1077">
        <v>100.591617365</v>
      </c>
      <c r="D1077">
        <v>112.29952659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99.708309025999995</v>
      </c>
      <c r="L1077">
        <v>112.5</v>
      </c>
      <c r="M1077">
        <v>105.59120073299999</v>
      </c>
      <c r="N1077">
        <v>123.143102619</v>
      </c>
      <c r="O1077">
        <v>82.906908908999995</v>
      </c>
      <c r="P1077"/>
      <c r="Q1077">
        <v>122.120353392</v>
      </c>
      <c r="R1077">
        <v>108.94</v>
      </c>
      <c r="S1077">
        <v>102.025742632</v>
      </c>
      <c r="T1077">
        <v>106.437920057</v>
      </c>
      <c r="U1077"/>
      <c r="V1077">
        <v>136.35228502499999</v>
      </c>
      <c r="W1077">
        <v>92.007667306000002</v>
      </c>
      <c r="X1077">
        <v>80.130964918000004</v>
      </c>
      <c r="Y1077"/>
      <c r="Z1077">
        <v>65.429921192999998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82.066999999999993</v>
      </c>
      <c r="AF1077">
        <v>115.609634136</v>
      </c>
      <c r="AG1077">
        <v>87.3</v>
      </c>
      <c r="AH1077">
        <v>102.19861168600001</v>
      </c>
      <c r="AI1077">
        <v>103.791350721</v>
      </c>
      <c r="AJ1077">
        <v>107.757951901</v>
      </c>
      <c r="AK1077"/>
      <c r="AL1077">
        <v>98.495600819000003</v>
      </c>
      <c r="AM1077">
        <v>77.2</v>
      </c>
      <c r="AN1077">
        <v>111.967863034</v>
      </c>
      <c r="AO1077">
        <v>89.5</v>
      </c>
      <c r="AP1077">
        <v>82.413735622999994</v>
      </c>
      <c r="AQ1077">
        <v>108.40903408600001</v>
      </c>
      <c r="AR1077">
        <v>116.49029247599999</v>
      </c>
      <c r="AS1077">
        <v>68.994250479000002</v>
      </c>
      <c r="AT1077">
        <v>97.112522209000005</v>
      </c>
      <c r="AU1077"/>
    </row>
    <row r="1078" spans="1:47" x14ac:dyDescent="0.35">
      <c r="A1078" s="84">
        <v>39692</v>
      </c>
      <c r="B1078">
        <v>98.140576050000007</v>
      </c>
      <c r="C1078">
        <v>100.7916007</v>
      </c>
      <c r="D1078">
        <v>113.746065793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97.408117343000001</v>
      </c>
      <c r="L1078">
        <v>111.1</v>
      </c>
      <c r="M1078">
        <v>104.791267394</v>
      </c>
      <c r="N1078">
        <v>122.528102107</v>
      </c>
      <c r="O1078">
        <v>83.906992248999998</v>
      </c>
      <c r="P1078"/>
      <c r="Q1078">
        <v>125.320886814</v>
      </c>
      <c r="R1078">
        <v>108.44</v>
      </c>
      <c r="S1078">
        <v>99.858096019000001</v>
      </c>
      <c r="T1078">
        <v>106.11956137200001</v>
      </c>
      <c r="U1078"/>
      <c r="V1078">
        <v>136.55206859200001</v>
      </c>
      <c r="W1078">
        <v>89.107425618999997</v>
      </c>
      <c r="X1078">
        <v>82.155181436000007</v>
      </c>
      <c r="Y1078"/>
      <c r="Z1078">
        <v>63.52823411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80.334000000000003</v>
      </c>
      <c r="AF1078">
        <v>115.70964247000001</v>
      </c>
      <c r="AG1078">
        <v>88.8</v>
      </c>
      <c r="AH1078">
        <v>100.751352356</v>
      </c>
      <c r="AI1078">
        <v>106.691109074</v>
      </c>
      <c r="AJ1078">
        <v>111.249030256</v>
      </c>
      <c r="AK1078"/>
      <c r="AL1078">
        <v>96.873193908000005</v>
      </c>
      <c r="AM1078">
        <v>77.8</v>
      </c>
      <c r="AN1078">
        <v>111.845522054</v>
      </c>
      <c r="AO1078">
        <v>88.1</v>
      </c>
      <c r="AP1078">
        <v>81.713618936000003</v>
      </c>
      <c r="AQ1078">
        <v>107.50895908</v>
      </c>
      <c r="AR1078">
        <v>112.890592451</v>
      </c>
      <c r="AS1078">
        <v>68.794267144000003</v>
      </c>
      <c r="AT1078">
        <v>92.870325030000004</v>
      </c>
      <c r="AU1078"/>
    </row>
    <row r="1079" spans="1:47" x14ac:dyDescent="0.35">
      <c r="A1079" s="84">
        <v>39722</v>
      </c>
      <c r="B1079">
        <v>94.339951279999994</v>
      </c>
      <c r="C1079">
        <v>98.791767352999997</v>
      </c>
      <c r="D1079">
        <v>110.26952076800001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95.307942328999999</v>
      </c>
      <c r="L1079">
        <v>110.3</v>
      </c>
      <c r="M1079">
        <v>102.29147571</v>
      </c>
      <c r="N1079">
        <v>115.21509601299999</v>
      </c>
      <c r="O1079">
        <v>75.406283857000005</v>
      </c>
      <c r="P1079"/>
      <c r="Q1079">
        <v>123.920653442</v>
      </c>
      <c r="R1079">
        <v>106.47</v>
      </c>
      <c r="S1079">
        <v>99.226025696999997</v>
      </c>
      <c r="T1079">
        <v>104.95224619699999</v>
      </c>
      <c r="U1079"/>
      <c r="V1079">
        <v>135.153583618</v>
      </c>
      <c r="W1079">
        <v>87.407283939999999</v>
      </c>
      <c r="X1079">
        <v>79.676747902000002</v>
      </c>
      <c r="Y1079"/>
      <c r="Z1079">
        <v>61.269980699000001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80.224999999999994</v>
      </c>
      <c r="AF1079">
        <v>102.608550713</v>
      </c>
      <c r="AG1079">
        <v>87.2</v>
      </c>
      <c r="AH1079">
        <v>100.76948824500001</v>
      </c>
      <c r="AI1079">
        <v>106.891092409</v>
      </c>
      <c r="AJ1079">
        <v>114.04189294</v>
      </c>
      <c r="AK1079"/>
      <c r="AL1079">
        <v>95.920848882000001</v>
      </c>
      <c r="AM1079">
        <v>76.7</v>
      </c>
      <c r="AN1079">
        <v>111.400229465</v>
      </c>
      <c r="AO1079">
        <v>85.5</v>
      </c>
      <c r="AP1079">
        <v>79.013168860999997</v>
      </c>
      <c r="AQ1079">
        <v>107.30894241199999</v>
      </c>
      <c r="AR1079">
        <v>110.09082576500001</v>
      </c>
      <c r="AS1079">
        <v>65.394550453999997</v>
      </c>
      <c r="AT1079">
        <v>93.788532356999994</v>
      </c>
      <c r="AU1079"/>
    </row>
    <row r="1080" spans="1:47" x14ac:dyDescent="0.35">
      <c r="A1080" s="84">
        <v>39753</v>
      </c>
      <c r="B1080">
        <v>91.721743180000004</v>
      </c>
      <c r="C1080">
        <v>93.792183984999994</v>
      </c>
      <c r="D1080">
        <v>103.88458264400001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91.107592299000004</v>
      </c>
      <c r="L1080">
        <v>108</v>
      </c>
      <c r="M1080">
        <v>98.491792351000001</v>
      </c>
      <c r="N1080">
        <v>112.45109370900001</v>
      </c>
      <c r="O1080">
        <v>71.805983831999995</v>
      </c>
      <c r="P1080"/>
      <c r="Q1080">
        <v>119.51991998699999</v>
      </c>
      <c r="R1080">
        <v>101.13</v>
      </c>
      <c r="S1080">
        <v>96.075068314000006</v>
      </c>
      <c r="T1080">
        <v>101.662539795</v>
      </c>
      <c r="U1080"/>
      <c r="V1080">
        <v>130.45866977399999</v>
      </c>
      <c r="W1080">
        <v>84.607050588000007</v>
      </c>
      <c r="X1080">
        <v>78.960450804999994</v>
      </c>
      <c r="Y1080"/>
      <c r="Z1080">
        <v>67.569319160999996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71.625</v>
      </c>
      <c r="AF1080">
        <v>95.407950662999994</v>
      </c>
      <c r="AG1080">
        <v>83.4</v>
      </c>
      <c r="AH1080">
        <v>99.332569562000003</v>
      </c>
      <c r="AI1080">
        <v>101.591534039</v>
      </c>
      <c r="AJ1080">
        <v>113.227307991</v>
      </c>
      <c r="AK1080"/>
      <c r="AL1080">
        <v>92.683850204999999</v>
      </c>
      <c r="AM1080">
        <v>72.599999999999994</v>
      </c>
      <c r="AN1080">
        <v>108.411239373</v>
      </c>
      <c r="AO1080">
        <v>79.400000000000006</v>
      </c>
      <c r="AP1080">
        <v>77.012835472999996</v>
      </c>
      <c r="AQ1080">
        <v>94.407867322000001</v>
      </c>
      <c r="AR1080">
        <v>106.09115907</v>
      </c>
      <c r="AS1080">
        <v>62.894758770000003</v>
      </c>
      <c r="AT1080">
        <v>92.559959054000004</v>
      </c>
      <c r="AU1080"/>
    </row>
    <row r="1081" spans="1:47" x14ac:dyDescent="0.35">
      <c r="A1081" s="84">
        <v>39783</v>
      </c>
      <c r="B1081">
        <v>92.988618059999993</v>
      </c>
      <c r="C1081">
        <v>93.192233981000001</v>
      </c>
      <c r="D1081">
        <v>92.221349732999997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87.707308941999997</v>
      </c>
      <c r="L1081">
        <v>108</v>
      </c>
      <c r="M1081">
        <v>94.892092325999997</v>
      </c>
      <c r="N1081">
        <v>106.59308882800001</v>
      </c>
      <c r="O1081">
        <v>67.605633803000003</v>
      </c>
      <c r="P1081"/>
      <c r="Q1081">
        <v>104.117352892</v>
      </c>
      <c r="R1081">
        <v>99.72</v>
      </c>
      <c r="S1081">
        <v>92.496825721999997</v>
      </c>
      <c r="T1081">
        <v>101.662539795</v>
      </c>
      <c r="U1081"/>
      <c r="V1081">
        <v>129.25996836799999</v>
      </c>
      <c r="W1081">
        <v>75.306275522999996</v>
      </c>
      <c r="X1081">
        <v>76.891809792999993</v>
      </c>
      <c r="Y1081"/>
      <c r="Z1081">
        <v>60.378564879000002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63.914999999999999</v>
      </c>
      <c r="AF1081">
        <v>86.207183932000007</v>
      </c>
      <c r="AG1081">
        <v>82.6</v>
      </c>
      <c r="AH1081">
        <v>98.202058269999995</v>
      </c>
      <c r="AI1081">
        <v>97.591867343999994</v>
      </c>
      <c r="AJ1081">
        <v>113.692785105</v>
      </c>
      <c r="AK1081"/>
      <c r="AL1081">
        <v>89.198271950999995</v>
      </c>
      <c r="AM1081">
        <v>72.400000000000006</v>
      </c>
      <c r="AN1081">
        <v>104.77436118</v>
      </c>
      <c r="AO1081">
        <v>76.3</v>
      </c>
      <c r="AP1081">
        <v>74.312385398000004</v>
      </c>
      <c r="AQ1081">
        <v>85.307108925999998</v>
      </c>
      <c r="AR1081">
        <v>98.591784017999998</v>
      </c>
      <c r="AS1081">
        <v>61.094908758000003</v>
      </c>
      <c r="AT1081">
        <v>89.954868028000007</v>
      </c>
      <c r="AU1081"/>
    </row>
    <row r="1082" spans="1:47" x14ac:dyDescent="0.35">
      <c r="A1082" s="84">
        <v>39814</v>
      </c>
      <c r="B1082">
        <v>90.539326590000002</v>
      </c>
      <c r="C1082">
        <v>88.092658944999997</v>
      </c>
      <c r="D1082">
        <v>94.190305976999994</v>
      </c>
      <c r="E1082">
        <v>88.645733288000002</v>
      </c>
      <c r="F1082"/>
      <c r="G1082"/>
      <c r="H1082">
        <v>87.622859086000005</v>
      </c>
      <c r="I1082">
        <v>90.531782274999998</v>
      </c>
      <c r="J1082">
        <v>78.286952174999996</v>
      </c>
      <c r="K1082">
        <v>80.706725559999995</v>
      </c>
      <c r="L1082">
        <v>104.7</v>
      </c>
      <c r="M1082">
        <v>90.992417298999996</v>
      </c>
      <c r="N1082">
        <v>105.615088013</v>
      </c>
      <c r="O1082">
        <v>66.005500458</v>
      </c>
      <c r="P1082"/>
      <c r="Q1082">
        <v>99.816636106000004</v>
      </c>
      <c r="R1082">
        <v>96.07</v>
      </c>
      <c r="S1082">
        <v>88.473608720000001</v>
      </c>
      <c r="T1082">
        <v>98.266713831000004</v>
      </c>
      <c r="U1082"/>
      <c r="V1082">
        <v>123.666028469</v>
      </c>
      <c r="W1082">
        <v>74.306192182999993</v>
      </c>
      <c r="X1082">
        <v>75.375234053</v>
      </c>
      <c r="Y1082"/>
      <c r="Z1082">
        <v>62.815101454000001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65.203000000000003</v>
      </c>
      <c r="AF1082">
        <v>90.107508959</v>
      </c>
      <c r="AG1082">
        <v>75.099999999999994</v>
      </c>
      <c r="AH1082">
        <v>95.415792326000002</v>
      </c>
      <c r="AI1082">
        <v>100.49162569800001</v>
      </c>
      <c r="AJ1082">
        <v>111.481768813</v>
      </c>
      <c r="AK1082"/>
      <c r="AL1082">
        <v>85.969513324999994</v>
      </c>
      <c r="AM1082">
        <v>71.3</v>
      </c>
      <c r="AN1082">
        <v>100.77724409</v>
      </c>
      <c r="AO1082">
        <v>76.099999999999994</v>
      </c>
      <c r="AP1082">
        <v>69.611601934000007</v>
      </c>
      <c r="AQ1082">
        <v>91.107592299000004</v>
      </c>
      <c r="AR1082">
        <v>95.292058995000005</v>
      </c>
      <c r="AS1082">
        <v>56.995250396000003</v>
      </c>
      <c r="AT1082">
        <v>87.723802707000004</v>
      </c>
      <c r="AU1082"/>
    </row>
    <row r="1083" spans="1:47" x14ac:dyDescent="0.35">
      <c r="A1083" s="84">
        <v>39845</v>
      </c>
      <c r="B1083">
        <v>88.174493440000006</v>
      </c>
      <c r="C1083">
        <v>87.592700608000001</v>
      </c>
      <c r="D1083">
        <v>96.476951233999998</v>
      </c>
      <c r="E1083">
        <v>87.567049859999997</v>
      </c>
      <c r="F1083"/>
      <c r="G1083"/>
      <c r="H1083">
        <v>86.735844463000006</v>
      </c>
      <c r="I1083">
        <v>88.167146177999996</v>
      </c>
      <c r="J1083">
        <v>78.586902183000007</v>
      </c>
      <c r="K1083">
        <v>78.206517210000001</v>
      </c>
      <c r="L1083">
        <v>101.8</v>
      </c>
      <c r="M1083">
        <v>88.992583951</v>
      </c>
      <c r="N1083">
        <v>105.31508776299999</v>
      </c>
      <c r="O1083">
        <v>65.505458787999999</v>
      </c>
      <c r="P1083"/>
      <c r="Q1083">
        <v>104.117352892</v>
      </c>
      <c r="R1083">
        <v>94.72</v>
      </c>
      <c r="S1083">
        <v>86.177212904000001</v>
      </c>
      <c r="T1083">
        <v>98.797311637999996</v>
      </c>
      <c r="U1083"/>
      <c r="V1083">
        <v>129.160076584</v>
      </c>
      <c r="W1083">
        <v>71.705975498000001</v>
      </c>
      <c r="X1083">
        <v>76.243254926999995</v>
      </c>
      <c r="Y1083"/>
      <c r="Z1083">
        <v>61.983113355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70.605000000000004</v>
      </c>
      <c r="AF1083">
        <v>87.207267271999996</v>
      </c>
      <c r="AG1083">
        <v>74.900000000000006</v>
      </c>
      <c r="AH1083">
        <v>95.869237464999998</v>
      </c>
      <c r="AI1083">
        <v>96.691942338000004</v>
      </c>
      <c r="AJ1083">
        <v>114.50737005400001</v>
      </c>
      <c r="AK1083"/>
      <c r="AL1083">
        <v>84.847605224000006</v>
      </c>
      <c r="AM1083">
        <v>72.7</v>
      </c>
      <c r="AN1083">
        <v>100.710498246</v>
      </c>
      <c r="AO1083">
        <v>76.900000000000006</v>
      </c>
      <c r="AP1083">
        <v>72.512085347999999</v>
      </c>
      <c r="AQ1083">
        <v>87.007250604000006</v>
      </c>
      <c r="AR1083">
        <v>97.891842346000004</v>
      </c>
      <c r="AS1083">
        <v>58.195150404000003</v>
      </c>
      <c r="AT1083">
        <v>87.195982231000002</v>
      </c>
      <c r="AU1083"/>
    </row>
    <row r="1084" spans="1:47" x14ac:dyDescent="0.35">
      <c r="A1084" s="84">
        <v>39873</v>
      </c>
      <c r="B1084">
        <v>89.356910020000001</v>
      </c>
      <c r="C1084">
        <v>85.792850595999994</v>
      </c>
      <c r="D1084">
        <v>96.831545239999997</v>
      </c>
      <c r="E1084">
        <v>85.791716717</v>
      </c>
      <c r="F1084"/>
      <c r="G1084"/>
      <c r="H1084">
        <v>86.248674730000005</v>
      </c>
      <c r="I1084">
        <v>89.349464230999999</v>
      </c>
      <c r="J1084">
        <v>79.986668889000001</v>
      </c>
      <c r="K1084">
        <v>78.506542211999999</v>
      </c>
      <c r="L1084">
        <v>98.3</v>
      </c>
      <c r="M1084">
        <v>87.792683943</v>
      </c>
      <c r="N1084">
        <v>102.565085471</v>
      </c>
      <c r="O1084">
        <v>61.405117093000001</v>
      </c>
      <c r="P1084"/>
      <c r="Q1084">
        <v>102.217036173</v>
      </c>
      <c r="R1084">
        <v>92.98</v>
      </c>
      <c r="S1084">
        <v>85.298108200000001</v>
      </c>
      <c r="T1084">
        <v>98.372833392000004</v>
      </c>
      <c r="U1084"/>
      <c r="V1084">
        <v>125.064513444</v>
      </c>
      <c r="W1084">
        <v>75.106258854999993</v>
      </c>
      <c r="X1084">
        <v>75.690122295999998</v>
      </c>
      <c r="Y1084"/>
      <c r="Z1084">
        <v>63.52823411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73.459000000000003</v>
      </c>
      <c r="AF1084">
        <v>82.406867238999993</v>
      </c>
      <c r="AG1084">
        <v>72.3</v>
      </c>
      <c r="AH1084">
        <v>94.953457373000006</v>
      </c>
      <c r="AI1084">
        <v>94.792100657999995</v>
      </c>
      <c r="AJ1084">
        <v>110.89992242</v>
      </c>
      <c r="AK1084"/>
      <c r="AL1084">
        <v>84.198003987999996</v>
      </c>
      <c r="AM1084">
        <v>74.5</v>
      </c>
      <c r="AN1084">
        <v>101.31876657700001</v>
      </c>
      <c r="AO1084">
        <v>76.7</v>
      </c>
      <c r="AP1084">
        <v>71.711951991999996</v>
      </c>
      <c r="AQ1084">
        <v>86.007167264000003</v>
      </c>
      <c r="AR1084">
        <v>93.792183984999994</v>
      </c>
      <c r="AS1084">
        <v>57.595200400000003</v>
      </c>
      <c r="AT1084">
        <v>85.821943469000004</v>
      </c>
      <c r="AU1084"/>
    </row>
    <row r="1085" spans="1:47" x14ac:dyDescent="0.35">
      <c r="A1085" s="84">
        <v>39904</v>
      </c>
      <c r="B1085">
        <v>87.160993509999997</v>
      </c>
      <c r="C1085">
        <v>85.692858928000007</v>
      </c>
      <c r="D1085">
        <v>98.130618608999995</v>
      </c>
      <c r="E1085">
        <v>84.177169473000006</v>
      </c>
      <c r="F1085"/>
      <c r="G1085"/>
      <c r="H1085">
        <v>85.861144789999997</v>
      </c>
      <c r="I1085">
        <v>87.153730698999993</v>
      </c>
      <c r="J1085">
        <v>78.386935511000004</v>
      </c>
      <c r="K1085">
        <v>76.206350529000005</v>
      </c>
      <c r="L1085">
        <v>96.5</v>
      </c>
      <c r="M1085">
        <v>86.592783935</v>
      </c>
      <c r="N1085">
        <v>103.44708620599999</v>
      </c>
      <c r="O1085">
        <v>58.804900408000002</v>
      </c>
      <c r="P1085"/>
      <c r="Q1085">
        <v>99.116519420000003</v>
      </c>
      <c r="R1085">
        <v>92.95</v>
      </c>
      <c r="S1085">
        <v>85.283582566000007</v>
      </c>
      <c r="T1085">
        <v>99.221789883</v>
      </c>
      <c r="U1085"/>
      <c r="V1085">
        <v>123.466244901</v>
      </c>
      <c r="W1085">
        <v>71.805983831999995</v>
      </c>
      <c r="X1085">
        <v>78.059144649000004</v>
      </c>
      <c r="Y1085"/>
      <c r="Z1085">
        <v>62.933956895999998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76.137</v>
      </c>
      <c r="AF1085">
        <v>88.507375615000001</v>
      </c>
      <c r="AG1085">
        <v>74.3</v>
      </c>
      <c r="AH1085">
        <v>95.012823337</v>
      </c>
      <c r="AI1085">
        <v>91.392383968000004</v>
      </c>
      <c r="AJ1085">
        <v>109.736229635</v>
      </c>
      <c r="AK1085"/>
      <c r="AL1085">
        <v>84.213176782000005</v>
      </c>
      <c r="AM1085">
        <v>73.3</v>
      </c>
      <c r="AN1085">
        <v>102.58241894699999</v>
      </c>
      <c r="AO1085">
        <v>76.900000000000006</v>
      </c>
      <c r="AP1085">
        <v>69.911651942000006</v>
      </c>
      <c r="AQ1085">
        <v>81.206767231000001</v>
      </c>
      <c r="AR1085">
        <v>93.592200649999995</v>
      </c>
      <c r="AS1085">
        <v>58.495125406</v>
      </c>
      <c r="AT1085">
        <v>85.137254311999996</v>
      </c>
      <c r="AU1085"/>
    </row>
    <row r="1086" spans="1:47" x14ac:dyDescent="0.35">
      <c r="A1086" s="84">
        <v>39934</v>
      </c>
      <c r="B1086">
        <v>85.302910319999995</v>
      </c>
      <c r="C1086">
        <v>95.692025665000003</v>
      </c>
      <c r="D1086">
        <v>99.463393108000005</v>
      </c>
      <c r="E1086">
        <v>83.430759065000004</v>
      </c>
      <c r="F1086"/>
      <c r="G1086"/>
      <c r="H1086">
        <v>86.376244108999998</v>
      </c>
      <c r="I1086">
        <v>85.295802335999994</v>
      </c>
      <c r="J1086">
        <v>78.286952174999996</v>
      </c>
      <c r="K1086">
        <v>79.706642220000006</v>
      </c>
      <c r="L1086">
        <v>94.5</v>
      </c>
      <c r="M1086">
        <v>88.692608949000004</v>
      </c>
      <c r="N1086">
        <v>102.78408565300001</v>
      </c>
      <c r="O1086">
        <v>59.10492541</v>
      </c>
      <c r="P1086"/>
      <c r="Q1086">
        <v>97.416236038999998</v>
      </c>
      <c r="R1086">
        <v>94.07</v>
      </c>
      <c r="S1086">
        <v>86.021286794000005</v>
      </c>
      <c r="T1086">
        <v>97.311637778999994</v>
      </c>
      <c r="U1086"/>
      <c r="V1086">
        <v>124.265379173</v>
      </c>
      <c r="W1086">
        <v>72.506042170000001</v>
      </c>
      <c r="X1086">
        <v>78.975252554999997</v>
      </c>
      <c r="Y1086"/>
      <c r="Z1086">
        <v>60.556848043000002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77.313000000000002</v>
      </c>
      <c r="AF1086">
        <v>89.507458955000004</v>
      </c>
      <c r="AG1086">
        <v>73</v>
      </c>
      <c r="AH1086">
        <v>94.501937526999995</v>
      </c>
      <c r="AI1086">
        <v>96.091992333999997</v>
      </c>
      <c r="AJ1086">
        <v>105.314197052</v>
      </c>
      <c r="AK1086"/>
      <c r="AL1086">
        <v>84.868568069000005</v>
      </c>
      <c r="AM1086">
        <v>73.900000000000006</v>
      </c>
      <c r="AN1086">
        <v>100.151825101</v>
      </c>
      <c r="AO1086">
        <v>77.099999999999994</v>
      </c>
      <c r="AP1086">
        <v>69.911651942000006</v>
      </c>
      <c r="AQ1086">
        <v>84.307025585000005</v>
      </c>
      <c r="AR1086">
        <v>90.992417298999996</v>
      </c>
      <c r="AS1086">
        <v>60.394967086000001</v>
      </c>
      <c r="AT1086">
        <v>84.283797457999995</v>
      </c>
      <c r="AU1086"/>
    </row>
    <row r="1087" spans="1:47" x14ac:dyDescent="0.35">
      <c r="A1087" s="84">
        <v>39965</v>
      </c>
      <c r="B1087">
        <v>86.654243550000004</v>
      </c>
      <c r="C1087">
        <v>86.892758936999996</v>
      </c>
      <c r="D1087">
        <v>100.683636003</v>
      </c>
      <c r="E1087">
        <v>83.068790145999998</v>
      </c>
      <c r="F1087"/>
      <c r="G1087"/>
      <c r="H1087">
        <v>88.294070495</v>
      </c>
      <c r="I1087">
        <v>86.647022965000005</v>
      </c>
      <c r="J1087">
        <v>80.686552241000001</v>
      </c>
      <c r="K1087">
        <v>80.306692224000003</v>
      </c>
      <c r="L1087">
        <v>97.3</v>
      </c>
      <c r="M1087">
        <v>89.192567285999999</v>
      </c>
      <c r="N1087">
        <v>103.756086463</v>
      </c>
      <c r="O1087">
        <v>60.205017085000001</v>
      </c>
      <c r="P1087"/>
      <c r="Q1087">
        <v>100.01666944500001</v>
      </c>
      <c r="R1087">
        <v>95.27</v>
      </c>
      <c r="S1087">
        <v>86.316679389000001</v>
      </c>
      <c r="T1087">
        <v>98.372833392000004</v>
      </c>
      <c r="U1087"/>
      <c r="V1087">
        <v>123.266461334</v>
      </c>
      <c r="W1087">
        <v>74.106175515000004</v>
      </c>
      <c r="X1087">
        <v>79.588470818000005</v>
      </c>
      <c r="Y1087"/>
      <c r="Z1087">
        <v>61.507691584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80.231999999999999</v>
      </c>
      <c r="AF1087">
        <v>91.407617301000002</v>
      </c>
      <c r="AG1087">
        <v>74</v>
      </c>
      <c r="AH1087">
        <v>94.604367198999995</v>
      </c>
      <c r="AI1087">
        <v>97.091909008000002</v>
      </c>
      <c r="AJ1087">
        <v>106.710628394</v>
      </c>
      <c r="AK1087"/>
      <c r="AL1087">
        <v>85.465977279000001</v>
      </c>
      <c r="AM1087">
        <v>74.900000000000006</v>
      </c>
      <c r="AN1087">
        <v>100.354065416</v>
      </c>
      <c r="AO1087">
        <v>77.599999999999994</v>
      </c>
      <c r="AP1087">
        <v>70.911818636000007</v>
      </c>
      <c r="AQ1087">
        <v>84.807067255999996</v>
      </c>
      <c r="AR1087">
        <v>93.292225647999999</v>
      </c>
      <c r="AS1087">
        <v>62.094825430999997</v>
      </c>
      <c r="AT1087">
        <v>84.014681401000004</v>
      </c>
      <c r="AU1087"/>
    </row>
    <row r="1088" spans="1:47" x14ac:dyDescent="0.35">
      <c r="A1088" s="84">
        <v>39995</v>
      </c>
      <c r="B1088">
        <v>86.823160200000004</v>
      </c>
      <c r="C1088">
        <v>86.392800600000001</v>
      </c>
      <c r="D1088">
        <v>101.96324396999999</v>
      </c>
      <c r="E1088">
        <v>83.160553145999998</v>
      </c>
      <c r="F1088"/>
      <c r="G1088"/>
      <c r="H1088">
        <v>84.398415917999998</v>
      </c>
      <c r="I1088">
        <v>86.815925539999995</v>
      </c>
      <c r="J1088">
        <v>78.786868854999994</v>
      </c>
      <c r="K1088">
        <v>79.506625552000003</v>
      </c>
      <c r="L1088">
        <v>96.4</v>
      </c>
      <c r="M1088">
        <v>89.392550620999998</v>
      </c>
      <c r="N1088">
        <v>104.742087285</v>
      </c>
      <c r="O1088">
        <v>61.105092091000003</v>
      </c>
      <c r="P1088"/>
      <c r="Q1088">
        <v>101.11685280899999</v>
      </c>
      <c r="R1088">
        <v>94.92</v>
      </c>
      <c r="S1088">
        <v>86.944882324000005</v>
      </c>
      <c r="T1088">
        <v>98.585072514999993</v>
      </c>
      <c r="U1088"/>
      <c r="V1088">
        <v>124.46516274</v>
      </c>
      <c r="W1088">
        <v>74.006167180999995</v>
      </c>
      <c r="X1088">
        <v>80.455794362999995</v>
      </c>
      <c r="Y1088"/>
      <c r="Z1088">
        <v>60.913414371000002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82.076999999999998</v>
      </c>
      <c r="AF1088">
        <v>92.607717309999998</v>
      </c>
      <c r="AG1088">
        <v>72.3</v>
      </c>
      <c r="AH1088">
        <v>95.863926926999994</v>
      </c>
      <c r="AI1088">
        <v>99.191734022000006</v>
      </c>
      <c r="AJ1088">
        <v>107.408844065</v>
      </c>
      <c r="AK1088"/>
      <c r="AL1088">
        <v>86.125919061000005</v>
      </c>
      <c r="AM1088">
        <v>75</v>
      </c>
      <c r="AN1088">
        <v>104.36551028700001</v>
      </c>
      <c r="AO1088">
        <v>78.599999999999994</v>
      </c>
      <c r="AP1088">
        <v>72.012001999999995</v>
      </c>
      <c r="AQ1088">
        <v>84.007000583000007</v>
      </c>
      <c r="AR1088">
        <v>92.792267311000003</v>
      </c>
      <c r="AS1088">
        <v>63.194733771999999</v>
      </c>
      <c r="AT1088">
        <v>84.987822515000005</v>
      </c>
      <c r="AU1088"/>
    </row>
    <row r="1089" spans="1:47" x14ac:dyDescent="0.35">
      <c r="A1089" s="84">
        <v>40026</v>
      </c>
      <c r="B1089">
        <v>86.316410239999996</v>
      </c>
      <c r="C1089">
        <v>90.692442295999996</v>
      </c>
      <c r="D1089">
        <v>103.655710032</v>
      </c>
      <c r="E1089">
        <v>82.912017207999995</v>
      </c>
      <c r="F1089"/>
      <c r="G1089"/>
      <c r="H1089">
        <v>89.141438276000002</v>
      </c>
      <c r="I1089">
        <v>86.309217805000003</v>
      </c>
      <c r="J1089">
        <v>81.386435594000005</v>
      </c>
      <c r="K1089">
        <v>80.506708892000006</v>
      </c>
      <c r="L1089">
        <v>97</v>
      </c>
      <c r="M1089">
        <v>89.492542287999996</v>
      </c>
      <c r="N1089">
        <v>105.20408767000001</v>
      </c>
      <c r="O1089">
        <v>62.005167096999998</v>
      </c>
      <c r="P1089"/>
      <c r="Q1089">
        <v>101.71695282500001</v>
      </c>
      <c r="R1089">
        <v>96.47</v>
      </c>
      <c r="S1089">
        <v>87.515882519000002</v>
      </c>
      <c r="T1089">
        <v>96.038203042000006</v>
      </c>
      <c r="U1089"/>
      <c r="V1089">
        <v>118.87122284199999</v>
      </c>
      <c r="W1089">
        <v>73.606133843999999</v>
      </c>
      <c r="X1089">
        <v>84.522788810999998</v>
      </c>
      <c r="Y1089"/>
      <c r="Z1089">
        <v>54.376365024000002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83.135000000000005</v>
      </c>
      <c r="AF1089">
        <v>95.107925660000006</v>
      </c>
      <c r="AG1089">
        <v>73.599999999999994</v>
      </c>
      <c r="AH1089">
        <v>94.913969193</v>
      </c>
      <c r="AI1089">
        <v>98.291809016000002</v>
      </c>
      <c r="AJ1089">
        <v>107.641582622</v>
      </c>
      <c r="AK1089"/>
      <c r="AL1089">
        <v>86.600529241000004</v>
      </c>
      <c r="AM1089">
        <v>75.599999999999994</v>
      </c>
      <c r="AN1089">
        <v>102.08607758300001</v>
      </c>
      <c r="AO1089">
        <v>78.2</v>
      </c>
      <c r="AP1089">
        <v>76.712785464000007</v>
      </c>
      <c r="AQ1089">
        <v>87.407283939999999</v>
      </c>
      <c r="AR1089">
        <v>94.092158987000005</v>
      </c>
      <c r="AS1089">
        <v>62.394800433</v>
      </c>
      <c r="AT1089">
        <v>85.904244989999995</v>
      </c>
      <c r="AU1089"/>
    </row>
    <row r="1090" spans="1:47" x14ac:dyDescent="0.35">
      <c r="A1090" s="84">
        <v>40057</v>
      </c>
      <c r="B1090">
        <v>88.090035110000002</v>
      </c>
      <c r="C1090">
        <v>89.092575619000002</v>
      </c>
      <c r="D1090">
        <v>105.209375006</v>
      </c>
      <c r="E1090">
        <v>84.334745002999995</v>
      </c>
      <c r="F1090"/>
      <c r="G1090"/>
      <c r="H1090">
        <v>89.616201457000003</v>
      </c>
      <c r="I1090">
        <v>88.082694884999995</v>
      </c>
      <c r="J1090">
        <v>81.486418929999999</v>
      </c>
      <c r="K1090">
        <v>84.107008917000002</v>
      </c>
      <c r="L1090">
        <v>93.7</v>
      </c>
      <c r="M1090">
        <v>91.592367303000003</v>
      </c>
      <c r="N1090">
        <v>106.257088548</v>
      </c>
      <c r="O1090">
        <v>60.505042087</v>
      </c>
      <c r="P1090"/>
      <c r="Q1090">
        <v>99.916652775000003</v>
      </c>
      <c r="R1090">
        <v>96.97</v>
      </c>
      <c r="S1090">
        <v>89.279518268999993</v>
      </c>
      <c r="T1090">
        <v>97.736116023999998</v>
      </c>
      <c r="U1090"/>
      <c r="V1090">
        <v>123.266461334</v>
      </c>
      <c r="W1090">
        <v>75.506292191</v>
      </c>
      <c r="X1090">
        <v>83.588318150999996</v>
      </c>
      <c r="Y1090"/>
      <c r="Z1090">
        <v>59.546576780000002</v>
      </c>
      <c r="AA1090">
        <v>76.005396528999995</v>
      </c>
      <c r="AB1090">
        <v>86.276346603999997</v>
      </c>
      <c r="AC1090">
        <v>101.591534039</v>
      </c>
      <c r="AD1090">
        <v>93.505245392000006</v>
      </c>
      <c r="AE1090">
        <v>85.501000000000005</v>
      </c>
      <c r="AF1090">
        <v>105.40878406500001</v>
      </c>
      <c r="AG1090">
        <v>72.8</v>
      </c>
      <c r="AH1090">
        <v>95.214373441999996</v>
      </c>
      <c r="AI1090">
        <v>97.691859011999995</v>
      </c>
      <c r="AJ1090">
        <v>110.201706749</v>
      </c>
      <c r="AK1090"/>
      <c r="AL1090">
        <v>88.111776789000004</v>
      </c>
      <c r="AM1090">
        <v>76.5</v>
      </c>
      <c r="AN1090">
        <v>105.50978995200001</v>
      </c>
      <c r="AO1090">
        <v>78.900000000000006</v>
      </c>
      <c r="AP1090">
        <v>75.712618770000006</v>
      </c>
      <c r="AQ1090">
        <v>89.607467288999999</v>
      </c>
      <c r="AR1090">
        <v>95.692025665000003</v>
      </c>
      <c r="AS1090">
        <v>63.094742105000002</v>
      </c>
      <c r="AT1090">
        <v>86.626316885999998</v>
      </c>
      <c r="AU1090"/>
    </row>
    <row r="1091" spans="1:47" x14ac:dyDescent="0.35">
      <c r="A1091" s="84">
        <v>40087</v>
      </c>
      <c r="B1091">
        <v>88.596785069999996</v>
      </c>
      <c r="C1091">
        <v>89.892508957999993</v>
      </c>
      <c r="D1091">
        <v>107.274667374</v>
      </c>
      <c r="E1091">
        <v>84.338490432</v>
      </c>
      <c r="F1091"/>
      <c r="G1091"/>
      <c r="H1091">
        <v>90.170923970999993</v>
      </c>
      <c r="I1091">
        <v>88.589402620000001</v>
      </c>
      <c r="J1091">
        <v>82.386268955000006</v>
      </c>
      <c r="K1091">
        <v>82.306858904999999</v>
      </c>
      <c r="L1091">
        <v>93.6</v>
      </c>
      <c r="M1091">
        <v>91.292392301000007</v>
      </c>
      <c r="N1091">
        <v>105.981088318</v>
      </c>
      <c r="O1091">
        <v>61.205100424999998</v>
      </c>
      <c r="P1091"/>
      <c r="Q1091">
        <v>101.21686947800001</v>
      </c>
      <c r="R1091">
        <v>96.33</v>
      </c>
      <c r="S1091">
        <v>89.638891666999996</v>
      </c>
      <c r="T1091">
        <v>97.736116023999998</v>
      </c>
      <c r="U1091"/>
      <c r="V1091">
        <v>120.66927495199999</v>
      </c>
      <c r="W1091">
        <v>77.506458871999996</v>
      </c>
      <c r="X1091">
        <v>81.635926396000002</v>
      </c>
      <c r="Y1091"/>
      <c r="Z1091">
        <v>59.665432223000003</v>
      </c>
      <c r="AA1091">
        <v>75.880603340999997</v>
      </c>
      <c r="AB1091">
        <v>88.430913348999994</v>
      </c>
      <c r="AC1091">
        <v>103.29139238400001</v>
      </c>
      <c r="AD1091">
        <v>96.071251028000006</v>
      </c>
      <c r="AE1091">
        <v>84.503</v>
      </c>
      <c r="AF1091">
        <v>97.808150678999993</v>
      </c>
      <c r="AG1091">
        <v>74.099999999999994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88.446619909000006</v>
      </c>
      <c r="AM1091">
        <v>77.400000000000006</v>
      </c>
      <c r="AN1091">
        <v>105.890176082</v>
      </c>
      <c r="AO1091">
        <v>79.5</v>
      </c>
      <c r="AP1091">
        <v>74.612435406000003</v>
      </c>
      <c r="AQ1091">
        <v>86.807233936000003</v>
      </c>
      <c r="AR1091">
        <v>94.692108990999998</v>
      </c>
      <c r="AS1091">
        <v>64.294642112999995</v>
      </c>
      <c r="AT1091">
        <v>86.812040679000006</v>
      </c>
      <c r="AU1091"/>
    </row>
    <row r="1092" spans="1:47" x14ac:dyDescent="0.35">
      <c r="A1092" s="84">
        <v>40118</v>
      </c>
      <c r="B1092">
        <v>89.103535030000003</v>
      </c>
      <c r="C1092">
        <v>91.592367303000003</v>
      </c>
      <c r="D1092">
        <v>108.770927027</v>
      </c>
      <c r="E1092">
        <v>85.646447594999998</v>
      </c>
      <c r="F1092"/>
      <c r="G1092"/>
      <c r="H1092">
        <v>88.239243841000004</v>
      </c>
      <c r="I1092">
        <v>89.096110354000004</v>
      </c>
      <c r="J1092">
        <v>81.086485585999995</v>
      </c>
      <c r="K1092">
        <v>83.306942245000002</v>
      </c>
      <c r="L1092">
        <v>95.2</v>
      </c>
      <c r="M1092">
        <v>91.492375635000002</v>
      </c>
      <c r="N1092">
        <v>105.542087952</v>
      </c>
      <c r="O1092">
        <v>63.105258771999999</v>
      </c>
      <c r="P1092"/>
      <c r="Q1092">
        <v>101.01683613900001</v>
      </c>
      <c r="R1092">
        <v>97.26</v>
      </c>
      <c r="S1092">
        <v>90.439755141999996</v>
      </c>
      <c r="T1092">
        <v>97.629996462999998</v>
      </c>
      <c r="U1092"/>
      <c r="V1092">
        <v>122.966785982</v>
      </c>
      <c r="W1092">
        <v>76.406367196999994</v>
      </c>
      <c r="X1092">
        <v>84.062573701999995</v>
      </c>
      <c r="Y1092"/>
      <c r="Z1092">
        <v>56.812901599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85.120999999999995</v>
      </c>
      <c r="AF1092">
        <v>97.308109009000006</v>
      </c>
      <c r="AG1092">
        <v>77.400000000000006</v>
      </c>
      <c r="AH1092">
        <v>97.700484598000003</v>
      </c>
      <c r="AI1092">
        <v>99.291725690000007</v>
      </c>
      <c r="AJ1092">
        <v>107.87432117900001</v>
      </c>
      <c r="AK1092"/>
      <c r="AL1092">
        <v>89.182618259999998</v>
      </c>
      <c r="AM1092">
        <v>77.8</v>
      </c>
      <c r="AN1092">
        <v>102.85683666</v>
      </c>
      <c r="AO1092">
        <v>81</v>
      </c>
      <c r="AP1092">
        <v>76.712785464000007</v>
      </c>
      <c r="AQ1092">
        <v>89.907492290999997</v>
      </c>
      <c r="AR1092">
        <v>93.792183984999994</v>
      </c>
      <c r="AS1092">
        <v>66.994417131999995</v>
      </c>
      <c r="AT1092">
        <v>87.174564004000004</v>
      </c>
      <c r="AU1092"/>
    </row>
    <row r="1093" spans="1:47" x14ac:dyDescent="0.35">
      <c r="A1093" s="84">
        <v>40148</v>
      </c>
      <c r="B1093">
        <v>89.441368350000005</v>
      </c>
      <c r="C1093">
        <v>90.392467293999999</v>
      </c>
      <c r="D1093">
        <v>109.150601456</v>
      </c>
      <c r="E1093">
        <v>85.146165350000004</v>
      </c>
      <c r="F1093"/>
      <c r="G1093"/>
      <c r="H1093">
        <v>87.596880909999996</v>
      </c>
      <c r="I1093">
        <v>89.433915524</v>
      </c>
      <c r="J1093">
        <v>82.686218964000005</v>
      </c>
      <c r="K1093">
        <v>83.306942245000002</v>
      </c>
      <c r="L1093">
        <v>89.8</v>
      </c>
      <c r="M1093">
        <v>91.492375635000002</v>
      </c>
      <c r="N1093">
        <v>104.96008746699999</v>
      </c>
      <c r="O1093">
        <v>63.105258771999999</v>
      </c>
      <c r="P1093"/>
      <c r="Q1093">
        <v>102.917152859</v>
      </c>
      <c r="R1093">
        <v>96.93</v>
      </c>
      <c r="S1093">
        <v>90.578346971000002</v>
      </c>
      <c r="T1093">
        <v>97.417757339999994</v>
      </c>
      <c r="U1093"/>
      <c r="V1093">
        <v>119.970032465</v>
      </c>
      <c r="W1093">
        <v>76.206350529000005</v>
      </c>
      <c r="X1093">
        <v>84.272389946999994</v>
      </c>
      <c r="Y1093"/>
      <c r="Z1093">
        <v>57.882600582999999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86.111999999999995</v>
      </c>
      <c r="AF1093">
        <v>97.908159013000002</v>
      </c>
      <c r="AG1093">
        <v>76.8</v>
      </c>
      <c r="AH1093">
        <v>97.335472602999999</v>
      </c>
      <c r="AI1093">
        <v>100.49162569800001</v>
      </c>
      <c r="AJ1093">
        <v>107.05973623</v>
      </c>
      <c r="AK1093"/>
      <c r="AL1093">
        <v>89.175753039</v>
      </c>
      <c r="AM1093">
        <v>76.400000000000006</v>
      </c>
      <c r="AN1093">
        <v>105.547557037</v>
      </c>
      <c r="AO1093">
        <v>81.2</v>
      </c>
      <c r="AP1093">
        <v>81.313552259000005</v>
      </c>
      <c r="AQ1093">
        <v>87.707308941999997</v>
      </c>
      <c r="AR1093">
        <v>94.692108990999998</v>
      </c>
      <c r="AS1093">
        <v>64.194650445999997</v>
      </c>
      <c r="AT1093">
        <v>87.489292952</v>
      </c>
      <c r="AU1093"/>
    </row>
    <row r="1094" spans="1:47" x14ac:dyDescent="0.35">
      <c r="A1094" s="84">
        <v>40179</v>
      </c>
      <c r="B1094">
        <v>87.979774759999998</v>
      </c>
      <c r="C1094">
        <v>93.592200649999995</v>
      </c>
      <c r="D1094">
        <v>110.865252351</v>
      </c>
      <c r="E1094">
        <v>86.084662738000006</v>
      </c>
      <c r="F1094"/>
      <c r="G1094"/>
      <c r="H1094">
        <v>87.144673969999999</v>
      </c>
      <c r="I1094">
        <v>87.972443722999998</v>
      </c>
      <c r="J1094">
        <v>81.986335611000001</v>
      </c>
      <c r="K1094">
        <v>84.107008917000002</v>
      </c>
      <c r="L1094">
        <v>95.3</v>
      </c>
      <c r="M1094">
        <v>93.092242313</v>
      </c>
      <c r="N1094">
        <v>104.05308671100001</v>
      </c>
      <c r="O1094">
        <v>67.805650471000007</v>
      </c>
      <c r="P1094"/>
      <c r="Q1094">
        <v>102.517086181</v>
      </c>
      <c r="R1094">
        <v>97.93</v>
      </c>
      <c r="S1094">
        <v>91.811521587000001</v>
      </c>
      <c r="T1094">
        <v>96.568800848999999</v>
      </c>
      <c r="U1094"/>
      <c r="V1094">
        <v>115.974361109</v>
      </c>
      <c r="W1094">
        <v>78.706558880000003</v>
      </c>
      <c r="X1094">
        <v>85.803337622000001</v>
      </c>
      <c r="Y1094"/>
      <c r="Z1094">
        <v>63.291751552999997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87.024000000000001</v>
      </c>
      <c r="AF1094">
        <v>100.708392366</v>
      </c>
      <c r="AG1094">
        <v>79.900000000000006</v>
      </c>
      <c r="AH1094">
        <v>97.950946459999997</v>
      </c>
      <c r="AI1094">
        <v>104.59128406000001</v>
      </c>
      <c r="AJ1094">
        <v>107.17610550800001</v>
      </c>
      <c r="AK1094"/>
      <c r="AL1094">
        <v>90.254404906999994</v>
      </c>
      <c r="AM1094">
        <v>79.400000000000006</v>
      </c>
      <c r="AN1094">
        <v>103.169282856</v>
      </c>
      <c r="AO1094">
        <v>82.6</v>
      </c>
      <c r="AP1094">
        <v>80.513418903000002</v>
      </c>
      <c r="AQ1094">
        <v>86.107175597999998</v>
      </c>
      <c r="AR1094">
        <v>97.291892341999997</v>
      </c>
      <c r="AS1094">
        <v>63.594700441999997</v>
      </c>
      <c r="AT1094">
        <v>88.442999008000001</v>
      </c>
      <c r="AU1094"/>
    </row>
    <row r="1095" spans="1:47" x14ac:dyDescent="0.35">
      <c r="A1095" s="84">
        <v>40210</v>
      </c>
      <c r="B1095">
        <v>89.174902320000001</v>
      </c>
      <c r="C1095">
        <v>95.092075660000006</v>
      </c>
      <c r="D1095">
        <v>110.683325709</v>
      </c>
      <c r="E1095">
        <v>87.217654879999998</v>
      </c>
      <c r="F1095"/>
      <c r="G1095"/>
      <c r="H1095">
        <v>88.701912433000004</v>
      </c>
      <c r="I1095">
        <v>89.167471696999996</v>
      </c>
      <c r="J1095">
        <v>81.886352274999993</v>
      </c>
      <c r="K1095">
        <v>83.306942245000002</v>
      </c>
      <c r="L1095">
        <v>96.4</v>
      </c>
      <c r="M1095">
        <v>92.592283976000004</v>
      </c>
      <c r="N1095">
        <v>104.056086713</v>
      </c>
      <c r="O1095">
        <v>68.405700475000003</v>
      </c>
      <c r="P1095"/>
      <c r="Q1095">
        <v>102.017002834</v>
      </c>
      <c r="R1095">
        <v>97.3</v>
      </c>
      <c r="S1095">
        <v>91.989725848000006</v>
      </c>
      <c r="T1095">
        <v>98.478952953999993</v>
      </c>
      <c r="U1095"/>
      <c r="V1095">
        <v>115.974361109</v>
      </c>
      <c r="W1095">
        <v>77.506458871999996</v>
      </c>
      <c r="X1095">
        <v>86.705397957000002</v>
      </c>
      <c r="Y1095"/>
      <c r="Z1095">
        <v>63.606949518999997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88.742999999999995</v>
      </c>
      <c r="AF1095">
        <v>96.908075672999999</v>
      </c>
      <c r="AG1095">
        <v>79</v>
      </c>
      <c r="AH1095">
        <v>98.169740868999995</v>
      </c>
      <c r="AI1095">
        <v>103.19140071699999</v>
      </c>
      <c r="AJ1095">
        <v>106.82699767299999</v>
      </c>
      <c r="AK1095"/>
      <c r="AL1095">
        <v>90.540867974999998</v>
      </c>
      <c r="AM1095">
        <v>79.599999999999994</v>
      </c>
      <c r="AN1095">
        <v>102.865733986</v>
      </c>
      <c r="AO1095">
        <v>82.6</v>
      </c>
      <c r="AP1095">
        <v>77.412902149999994</v>
      </c>
      <c r="AQ1095">
        <v>89.007417285000002</v>
      </c>
      <c r="AR1095">
        <v>96.091992333999997</v>
      </c>
      <c r="AS1095">
        <v>65.094575452000001</v>
      </c>
      <c r="AT1095">
        <v>88.755645627999996</v>
      </c>
      <c r="AU1095"/>
    </row>
    <row r="1096" spans="1:47" x14ac:dyDescent="0.35">
      <c r="A1096" s="84">
        <v>40238</v>
      </c>
      <c r="B1096">
        <v>89.634566770000006</v>
      </c>
      <c r="C1096">
        <v>94.892092325999997</v>
      </c>
      <c r="D1096">
        <v>113.07314420199999</v>
      </c>
      <c r="E1096">
        <v>88.335397778000001</v>
      </c>
      <c r="F1096"/>
      <c r="G1096"/>
      <c r="H1096">
        <v>82.168807595000004</v>
      </c>
      <c r="I1096">
        <v>89.627097844999994</v>
      </c>
      <c r="J1096">
        <v>84.785869022</v>
      </c>
      <c r="K1096">
        <v>86.107175597999998</v>
      </c>
      <c r="L1096">
        <v>98.2</v>
      </c>
      <c r="M1096">
        <v>94.292142321</v>
      </c>
      <c r="N1096">
        <v>106.343088619</v>
      </c>
      <c r="O1096">
        <v>69.805817150999999</v>
      </c>
      <c r="P1096"/>
      <c r="Q1096">
        <v>103.217202867</v>
      </c>
      <c r="R1096">
        <v>99.23</v>
      </c>
      <c r="S1096">
        <v>92.996558074000006</v>
      </c>
      <c r="T1096">
        <v>99.646268129000006</v>
      </c>
      <c r="U1096"/>
      <c r="V1096">
        <v>117.772413219</v>
      </c>
      <c r="W1096">
        <v>77.906492208000003</v>
      </c>
      <c r="X1096">
        <v>86.647496129999993</v>
      </c>
      <c r="Y1096"/>
      <c r="Z1096">
        <v>65.561176907999993</v>
      </c>
      <c r="AA1096">
        <v>81.315882285000001</v>
      </c>
      <c r="AB1096">
        <v>91.990632318999999</v>
      </c>
      <c r="AC1096">
        <v>105.091242396</v>
      </c>
      <c r="AD1096">
        <v>101.716463429</v>
      </c>
      <c r="AE1096">
        <v>90.072000000000003</v>
      </c>
      <c r="AF1096">
        <v>100.408367364</v>
      </c>
      <c r="AG1096">
        <v>79.7</v>
      </c>
      <c r="AH1096">
        <v>98.983976124999998</v>
      </c>
      <c r="AI1096">
        <v>104.891259062</v>
      </c>
      <c r="AJ1096">
        <v>105.663304888</v>
      </c>
      <c r="AK1096"/>
      <c r="AL1096">
        <v>91.567217905999996</v>
      </c>
      <c r="AM1096">
        <v>81.900000000000006</v>
      </c>
      <c r="AN1096">
        <v>105.165533221</v>
      </c>
      <c r="AO1096">
        <v>83.5</v>
      </c>
      <c r="AP1096">
        <v>81.413568928000004</v>
      </c>
      <c r="AQ1096">
        <v>90.707558962999997</v>
      </c>
      <c r="AR1096">
        <v>98.791767352999997</v>
      </c>
      <c r="AS1096">
        <v>66.294475460000001</v>
      </c>
      <c r="AT1096">
        <v>89.386293425000005</v>
      </c>
      <c r="AU1096"/>
    </row>
    <row r="1097" spans="1:47" x14ac:dyDescent="0.35">
      <c r="A1097" s="84">
        <v>40269</v>
      </c>
      <c r="B1097">
        <v>89.542633879999997</v>
      </c>
      <c r="C1097">
        <v>94.292142321</v>
      </c>
      <c r="D1097">
        <v>113.519912613</v>
      </c>
      <c r="E1097">
        <v>88.162037940999994</v>
      </c>
      <c r="F1097"/>
      <c r="G1097"/>
      <c r="H1097">
        <v>89.975158597000004</v>
      </c>
      <c r="I1097">
        <v>89.535172615999997</v>
      </c>
      <c r="J1097">
        <v>85.785702383</v>
      </c>
      <c r="K1097">
        <v>87.707308941999997</v>
      </c>
      <c r="L1097">
        <v>100</v>
      </c>
      <c r="M1097">
        <v>94.792100657999995</v>
      </c>
      <c r="N1097">
        <v>106.705088921</v>
      </c>
      <c r="O1097">
        <v>70.705892157999997</v>
      </c>
      <c r="P1097"/>
      <c r="Q1097">
        <v>102.317052842</v>
      </c>
      <c r="R1097">
        <v>98.84</v>
      </c>
      <c r="S1097">
        <v>93.517764243000002</v>
      </c>
      <c r="T1097">
        <v>98.266713831000004</v>
      </c>
      <c r="U1097"/>
      <c r="V1097">
        <v>114.276200782</v>
      </c>
      <c r="W1097">
        <v>79.306608883999999</v>
      </c>
      <c r="X1097">
        <v>88.029764508</v>
      </c>
      <c r="Y1097"/>
      <c r="Z1097">
        <v>61.085365791999997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91.477999999999994</v>
      </c>
      <c r="AF1097">
        <v>102.808567381</v>
      </c>
      <c r="AG1097">
        <v>82</v>
      </c>
      <c r="AH1097">
        <v>99.789577408</v>
      </c>
      <c r="AI1097">
        <v>104.891259062</v>
      </c>
      <c r="AJ1097">
        <v>104.848719938</v>
      </c>
      <c r="AK1097"/>
      <c r="AL1097">
        <v>92.117108240999997</v>
      </c>
      <c r="AM1097">
        <v>80.599999999999994</v>
      </c>
      <c r="AN1097">
        <v>102.972062999</v>
      </c>
      <c r="AO1097">
        <v>82.6</v>
      </c>
      <c r="AP1097">
        <v>82.213702283999993</v>
      </c>
      <c r="AQ1097">
        <v>90.007500625000006</v>
      </c>
      <c r="AR1097">
        <v>100.39163403000001</v>
      </c>
      <c r="AS1097">
        <v>66.994417131999995</v>
      </c>
      <c r="AT1097">
        <v>89.712623913000002</v>
      </c>
      <c r="AU1097"/>
    </row>
    <row r="1098" spans="1:47" x14ac:dyDescent="0.35">
      <c r="A1098" s="84">
        <v>40299</v>
      </c>
      <c r="B1098">
        <v>91.749023210000004</v>
      </c>
      <c r="C1098">
        <v>96.591950671000006</v>
      </c>
      <c r="D1098">
        <v>113.296082509</v>
      </c>
      <c r="E1098">
        <v>90.347227982000007</v>
      </c>
      <c r="F1098"/>
      <c r="G1098"/>
      <c r="H1098">
        <v>88.011186046000006</v>
      </c>
      <c r="I1098">
        <v>91.741378095000002</v>
      </c>
      <c r="J1098">
        <v>84.785869022</v>
      </c>
      <c r="K1098">
        <v>90.407533960999999</v>
      </c>
      <c r="L1098">
        <v>99.8</v>
      </c>
      <c r="M1098">
        <v>96.491959003000005</v>
      </c>
      <c r="N1098">
        <v>106.230088525</v>
      </c>
      <c r="O1098">
        <v>72.006000499999999</v>
      </c>
      <c r="P1098"/>
      <c r="Q1098">
        <v>105.917652942</v>
      </c>
      <c r="R1098">
        <v>99.62</v>
      </c>
      <c r="S1098">
        <v>94.605225445000002</v>
      </c>
      <c r="T1098">
        <v>98.266713831000004</v>
      </c>
      <c r="U1098"/>
      <c r="V1098">
        <v>116.174144677</v>
      </c>
      <c r="W1098">
        <v>83.406950578999997</v>
      </c>
      <c r="X1098">
        <v>85.583396601000004</v>
      </c>
      <c r="Y1098"/>
      <c r="Z1098">
        <v>62.093999283000002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92.808999999999997</v>
      </c>
      <c r="AF1098">
        <v>102.30852571</v>
      </c>
      <c r="AG1098">
        <v>82.1</v>
      </c>
      <c r="AH1098">
        <v>99.704145249000007</v>
      </c>
      <c r="AI1098">
        <v>109.79085076200001</v>
      </c>
      <c r="AJ1098">
        <v>104.848719938</v>
      </c>
      <c r="AK1098"/>
      <c r="AL1098">
        <v>93.230435689999993</v>
      </c>
      <c r="AM1098">
        <v>83.7</v>
      </c>
      <c r="AN1098">
        <v>103.62286177599999</v>
      </c>
      <c r="AO1098">
        <v>82.8</v>
      </c>
      <c r="AP1098">
        <v>82.013668945000006</v>
      </c>
      <c r="AQ1098">
        <v>93.207767313999994</v>
      </c>
      <c r="AR1098">
        <v>102.69144238</v>
      </c>
      <c r="AS1098">
        <v>68.894258812000004</v>
      </c>
      <c r="AT1098">
        <v>90.941296374999993</v>
      </c>
      <c r="AU1098"/>
    </row>
    <row r="1099" spans="1:47" x14ac:dyDescent="0.35">
      <c r="A1099" s="84">
        <v>40330</v>
      </c>
      <c r="B1099">
        <v>93.219949439999994</v>
      </c>
      <c r="C1099">
        <v>97.491875676999996</v>
      </c>
      <c r="D1099">
        <v>112.76768712400001</v>
      </c>
      <c r="E1099">
        <v>90.928304471000004</v>
      </c>
      <c r="F1099"/>
      <c r="G1099"/>
      <c r="H1099">
        <v>90.77566573</v>
      </c>
      <c r="I1099">
        <v>93.212181758</v>
      </c>
      <c r="J1099">
        <v>86.685552408000007</v>
      </c>
      <c r="K1099">
        <v>90.107508959</v>
      </c>
      <c r="L1099">
        <v>99.5</v>
      </c>
      <c r="M1099">
        <v>96.591950671000006</v>
      </c>
      <c r="N1099">
        <v>106.319088599</v>
      </c>
      <c r="O1099">
        <v>74.206183848999999</v>
      </c>
      <c r="P1099"/>
      <c r="Q1099">
        <v>114.419069845</v>
      </c>
      <c r="R1099">
        <v>99.23</v>
      </c>
      <c r="S1099">
        <v>94.651208296999997</v>
      </c>
      <c r="T1099">
        <v>96.674920409999999</v>
      </c>
      <c r="U1099"/>
      <c r="V1099">
        <v>116.07425289299999</v>
      </c>
      <c r="W1099">
        <v>83.406950578999997</v>
      </c>
      <c r="X1099">
        <v>85.473830863000003</v>
      </c>
      <c r="Y1099"/>
      <c r="Z1099">
        <v>64.111266264999998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92.924999999999997</v>
      </c>
      <c r="AF1099">
        <v>104.408700725</v>
      </c>
      <c r="AG1099">
        <v>83.1</v>
      </c>
      <c r="AH1099">
        <v>99.739214423000007</v>
      </c>
      <c r="AI1099">
        <v>103.391384051</v>
      </c>
      <c r="AJ1099">
        <v>102.055857254</v>
      </c>
      <c r="AK1099"/>
      <c r="AL1099">
        <v>93.378579533000007</v>
      </c>
      <c r="AM1099">
        <v>85.5</v>
      </c>
      <c r="AN1099">
        <v>104.052776894</v>
      </c>
      <c r="AO1099">
        <v>82.8</v>
      </c>
      <c r="AP1099">
        <v>81.513585598000006</v>
      </c>
      <c r="AQ1099">
        <v>93.007750646000005</v>
      </c>
      <c r="AR1099">
        <v>104.791267394</v>
      </c>
      <c r="AS1099">
        <v>69.294225480999998</v>
      </c>
      <c r="AT1099">
        <v>91.155082011000005</v>
      </c>
      <c r="AU1099"/>
    </row>
    <row r="1100" spans="1:47" x14ac:dyDescent="0.35">
      <c r="A1100" s="84">
        <v>40360</v>
      </c>
      <c r="B1100">
        <v>92.208687659999995</v>
      </c>
      <c r="C1100">
        <v>97.891842346000004</v>
      </c>
      <c r="D1100">
        <v>112.054865863</v>
      </c>
      <c r="E1100">
        <v>90.958267899999996</v>
      </c>
      <c r="F1100"/>
      <c r="G1100"/>
      <c r="H1100">
        <v>91.465890767999994</v>
      </c>
      <c r="I1100">
        <v>92.201004243</v>
      </c>
      <c r="J1100">
        <v>87.085485751999997</v>
      </c>
      <c r="K1100">
        <v>89.507458955000004</v>
      </c>
      <c r="L1100">
        <v>99.6</v>
      </c>
      <c r="M1100">
        <v>96.191984000999994</v>
      </c>
      <c r="N1100">
        <v>105.121087601</v>
      </c>
      <c r="O1100">
        <v>77.806483873999994</v>
      </c>
      <c r="P1100"/>
      <c r="Q1100">
        <v>103.817302884</v>
      </c>
      <c r="R1100">
        <v>99.94</v>
      </c>
      <c r="S1100">
        <v>94.877933783000003</v>
      </c>
      <c r="T1100">
        <v>95.613724797000003</v>
      </c>
      <c r="U1100"/>
      <c r="V1100">
        <v>109.08182802</v>
      </c>
      <c r="W1100">
        <v>83.006917243000004</v>
      </c>
      <c r="X1100">
        <v>88.688855501999996</v>
      </c>
      <c r="Y1100"/>
      <c r="Z1100">
        <v>63.417830739999999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93.453999999999994</v>
      </c>
      <c r="AF1100">
        <v>98.008167346999997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93.429302613000004</v>
      </c>
      <c r="AM1100">
        <v>84.8</v>
      </c>
      <c r="AN1100">
        <v>102.730099016</v>
      </c>
      <c r="AO1100">
        <v>83</v>
      </c>
      <c r="AP1100">
        <v>82.813802300000006</v>
      </c>
      <c r="AQ1100">
        <v>92.107675639999997</v>
      </c>
      <c r="AR1100">
        <v>104.991250729</v>
      </c>
      <c r="AS1100">
        <v>69.794183817999993</v>
      </c>
      <c r="AT1100">
        <v>91.497178693999999</v>
      </c>
      <c r="AU1100"/>
    </row>
    <row r="1101" spans="1:47" x14ac:dyDescent="0.35">
      <c r="A1101" s="84">
        <v>40391</v>
      </c>
      <c r="B1101">
        <v>93.587680989999996</v>
      </c>
      <c r="C1101">
        <v>96.091992333999997</v>
      </c>
      <c r="D1101">
        <v>111.720232702</v>
      </c>
      <c r="E1101">
        <v>90.982345655000003</v>
      </c>
      <c r="F1101"/>
      <c r="G1101"/>
      <c r="H1101">
        <v>93.015499122999998</v>
      </c>
      <c r="I1101">
        <v>93.579882666000003</v>
      </c>
      <c r="J1101">
        <v>89.085152475000001</v>
      </c>
      <c r="K1101">
        <v>91.007583964999995</v>
      </c>
      <c r="L1101">
        <v>93.5</v>
      </c>
      <c r="M1101">
        <v>96.991917340000001</v>
      </c>
      <c r="N1101">
        <v>104.221086851</v>
      </c>
      <c r="O1101">
        <v>77.106425535</v>
      </c>
      <c r="P1101"/>
      <c r="Q1101">
        <v>107.31788631400001</v>
      </c>
      <c r="R1101">
        <v>98.8</v>
      </c>
      <c r="S1101">
        <v>95.529076963999998</v>
      </c>
      <c r="T1101">
        <v>96.038203042000006</v>
      </c>
      <c r="U1101"/>
      <c r="V1101">
        <v>116.77349538</v>
      </c>
      <c r="W1101">
        <v>85.107092257999994</v>
      </c>
      <c r="X1101">
        <v>88.033060387999996</v>
      </c>
      <c r="Y1101"/>
      <c r="Z1101">
        <v>58.878980030999998</v>
      </c>
      <c r="AA1101">
        <v>77.015397032999999</v>
      </c>
      <c r="AB1101">
        <v>90.960187353999999</v>
      </c>
      <c r="AC1101">
        <v>112.49062578100001</v>
      </c>
      <c r="AD1101">
        <v>103.66662771199999</v>
      </c>
      <c r="AE1101">
        <v>93.155000000000001</v>
      </c>
      <c r="AF1101">
        <v>97.508125676999995</v>
      </c>
      <c r="AG1101">
        <v>87.7</v>
      </c>
      <c r="AH1101">
        <v>101.44499476</v>
      </c>
      <c r="AI1101">
        <v>104.19131738999999</v>
      </c>
      <c r="AJ1101">
        <v>93.677269201000001</v>
      </c>
      <c r="AK1101"/>
      <c r="AL1101">
        <v>93.925112724000002</v>
      </c>
      <c r="AM1101">
        <v>83.9</v>
      </c>
      <c r="AN1101">
        <v>103.21631736400001</v>
      </c>
      <c r="AO1101">
        <v>83.3</v>
      </c>
      <c r="AP1101">
        <v>83.113852308999995</v>
      </c>
      <c r="AQ1101">
        <v>95.107925660000006</v>
      </c>
      <c r="AR1101">
        <v>103.29139238400001</v>
      </c>
      <c r="AS1101">
        <v>71.494042163000003</v>
      </c>
      <c r="AT1101">
        <v>91.835606513000002</v>
      </c>
      <c r="AU1101"/>
    </row>
    <row r="1102" spans="1:47" x14ac:dyDescent="0.35">
      <c r="A1102" s="84">
        <v>40422</v>
      </c>
      <c r="B1102">
        <v>93.77154677</v>
      </c>
      <c r="C1102">
        <v>97.691859011999995</v>
      </c>
      <c r="D1102">
        <v>112.005288541</v>
      </c>
      <c r="E1102">
        <v>90.546538287999994</v>
      </c>
      <c r="F1102"/>
      <c r="G1102"/>
      <c r="H1102">
        <v>90.198819893999996</v>
      </c>
      <c r="I1102">
        <v>93.763733126000005</v>
      </c>
      <c r="J1102">
        <v>90.784869188000002</v>
      </c>
      <c r="K1102">
        <v>92.407700641999995</v>
      </c>
      <c r="L1102">
        <v>102.4</v>
      </c>
      <c r="M1102">
        <v>97.191900674999999</v>
      </c>
      <c r="N1102">
        <v>104.85808738199999</v>
      </c>
      <c r="O1102">
        <v>79.906658887999995</v>
      </c>
      <c r="P1102"/>
      <c r="Q1102">
        <v>108.318053009</v>
      </c>
      <c r="R1102">
        <v>100.09</v>
      </c>
      <c r="S1102">
        <v>95.791240974999994</v>
      </c>
      <c r="T1102">
        <v>95.825963919000003</v>
      </c>
      <c r="U1102"/>
      <c r="V1102">
        <v>108.082910181</v>
      </c>
      <c r="W1102">
        <v>84.207017250999996</v>
      </c>
      <c r="X1102">
        <v>88.798967043999994</v>
      </c>
      <c r="Y1102"/>
      <c r="Z1102">
        <v>64.489503823999996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93.468000000000004</v>
      </c>
      <c r="AF1102">
        <v>101.508459038</v>
      </c>
      <c r="AG1102">
        <v>87.5</v>
      </c>
      <c r="AH1102">
        <v>101.01185780500001</v>
      </c>
      <c r="AI1102">
        <v>102.99141738199999</v>
      </c>
      <c r="AJ1102">
        <v>97.517455392000002</v>
      </c>
      <c r="AK1102"/>
      <c r="AL1102">
        <v>94.207242105000006</v>
      </c>
      <c r="AM1102">
        <v>85.3</v>
      </c>
      <c r="AN1102">
        <v>103.43012408200001</v>
      </c>
      <c r="AO1102">
        <v>84</v>
      </c>
      <c r="AP1102">
        <v>83.113852308999995</v>
      </c>
      <c r="AQ1102">
        <v>94.207850653999998</v>
      </c>
      <c r="AR1102">
        <v>104.19131738999999</v>
      </c>
      <c r="AS1102">
        <v>71.594033831000004</v>
      </c>
      <c r="AT1102">
        <v>92.085287511999994</v>
      </c>
      <c r="AU1102"/>
    </row>
    <row r="1103" spans="1:47" x14ac:dyDescent="0.35">
      <c r="A1103" s="84">
        <v>40452</v>
      </c>
      <c r="B1103">
        <v>94.231211220000006</v>
      </c>
      <c r="C1103">
        <v>100.39163403000001</v>
      </c>
      <c r="D1103">
        <v>111.747360954</v>
      </c>
      <c r="E1103">
        <v>91.310070655000004</v>
      </c>
      <c r="F1103">
        <v>94.3</v>
      </c>
      <c r="G1103"/>
      <c r="H1103">
        <v>90.143157095999996</v>
      </c>
      <c r="I1103">
        <v>94.223359273</v>
      </c>
      <c r="J1103">
        <v>90.784869188000002</v>
      </c>
      <c r="K1103">
        <v>94.407867322000001</v>
      </c>
      <c r="L1103">
        <v>100.7</v>
      </c>
      <c r="M1103">
        <v>97.991834014000005</v>
      </c>
      <c r="N1103">
        <v>105.498087915</v>
      </c>
      <c r="O1103">
        <v>83.806983915000004</v>
      </c>
      <c r="P1103"/>
      <c r="Q1103">
        <v>108.918153026</v>
      </c>
      <c r="R1103">
        <v>99.9</v>
      </c>
      <c r="S1103">
        <v>95.607266516999999</v>
      </c>
      <c r="T1103">
        <v>96.887159533000002</v>
      </c>
      <c r="U1103"/>
      <c r="V1103">
        <v>115.87446932500001</v>
      </c>
      <c r="W1103">
        <v>85.007083924</v>
      </c>
      <c r="X1103">
        <v>91.138984463</v>
      </c>
      <c r="Y1103"/>
      <c r="Z1103">
        <v>59.761534335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93.57</v>
      </c>
      <c r="AF1103">
        <v>102.908575715</v>
      </c>
      <c r="AG1103">
        <v>90.1</v>
      </c>
      <c r="AH1103">
        <v>100.746733159</v>
      </c>
      <c r="AI1103">
        <v>105.691192401</v>
      </c>
      <c r="AJ1103">
        <v>104.965089216</v>
      </c>
      <c r="AK1103"/>
      <c r="AL1103">
        <v>94.275758601999996</v>
      </c>
      <c r="AM1103">
        <v>85.5</v>
      </c>
      <c r="AN1103">
        <v>101.91117514</v>
      </c>
      <c r="AO1103">
        <v>85.7</v>
      </c>
      <c r="AP1103">
        <v>84.114019002999996</v>
      </c>
      <c r="AQ1103">
        <v>94.407867322000001</v>
      </c>
      <c r="AR1103">
        <v>104.19131738999999</v>
      </c>
      <c r="AS1103">
        <v>72.293975501999995</v>
      </c>
      <c r="AT1103">
        <v>91.834416611999998</v>
      </c>
      <c r="AU1103"/>
    </row>
    <row r="1104" spans="1:47" x14ac:dyDescent="0.35">
      <c r="A1104" s="84">
        <v>40483</v>
      </c>
      <c r="B1104">
        <v>94.323144099999993</v>
      </c>
      <c r="C1104">
        <v>101.49154237099999</v>
      </c>
      <c r="D1104">
        <v>112.421878972</v>
      </c>
      <c r="E1104">
        <v>91.338161369000005</v>
      </c>
      <c r="F1104">
        <v>94.2</v>
      </c>
      <c r="G1104"/>
      <c r="H1104">
        <v>91.067451930999994</v>
      </c>
      <c r="I1104">
        <v>94.315284492999993</v>
      </c>
      <c r="J1104">
        <v>90.284952508000003</v>
      </c>
      <c r="K1104">
        <v>93.907825652</v>
      </c>
      <c r="L1104">
        <v>99.4</v>
      </c>
      <c r="M1104">
        <v>98.891759019999995</v>
      </c>
      <c r="N1104">
        <v>108.02409002</v>
      </c>
      <c r="O1104">
        <v>84.107008917000002</v>
      </c>
      <c r="P1104"/>
      <c r="Q1104">
        <v>109.018169695</v>
      </c>
      <c r="R1104">
        <v>101.22</v>
      </c>
      <c r="S1104">
        <v>95.829861292999993</v>
      </c>
      <c r="T1104">
        <v>94.764768305999993</v>
      </c>
      <c r="U1104"/>
      <c r="V1104">
        <v>114.176308999</v>
      </c>
      <c r="W1104">
        <v>87.007250604000006</v>
      </c>
      <c r="X1104">
        <v>89.536689365000001</v>
      </c>
      <c r="Y1104"/>
      <c r="Z1104">
        <v>65.750295687000005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94.141000000000005</v>
      </c>
      <c r="AF1104">
        <v>103.608634053</v>
      </c>
      <c r="AG1104">
        <v>88</v>
      </c>
      <c r="AH1104">
        <v>100.790920476</v>
      </c>
      <c r="AI1104">
        <v>106.891092409</v>
      </c>
      <c r="AJ1104">
        <v>102.521334368</v>
      </c>
      <c r="AK1104"/>
      <c r="AL1104">
        <v>94.718225148000002</v>
      </c>
      <c r="AM1104">
        <v>85.4</v>
      </c>
      <c r="AN1104">
        <v>104.191965134</v>
      </c>
      <c r="AO1104">
        <v>86.1</v>
      </c>
      <c r="AP1104">
        <v>85.114185698</v>
      </c>
      <c r="AQ1104">
        <v>95.207933994000001</v>
      </c>
      <c r="AR1104">
        <v>107.09107574399999</v>
      </c>
      <c r="AS1104">
        <v>74.593783850999998</v>
      </c>
      <c r="AT1104">
        <v>91.897283075000004</v>
      </c>
      <c r="AU1104"/>
    </row>
    <row r="1105" spans="1:47" x14ac:dyDescent="0.35">
      <c r="A1105" s="84">
        <v>40513</v>
      </c>
      <c r="B1105">
        <v>93.955412550000005</v>
      </c>
      <c r="C1105">
        <v>98.791767352999997</v>
      </c>
      <c r="D1105">
        <v>112.978481574</v>
      </c>
      <c r="E1105">
        <v>93.066409124000003</v>
      </c>
      <c r="F1105">
        <v>94.9</v>
      </c>
      <c r="G1105"/>
      <c r="H1105">
        <v>91.293063556999996</v>
      </c>
      <c r="I1105">
        <v>93.947583585000004</v>
      </c>
      <c r="J1105">
        <v>89.085152475000001</v>
      </c>
      <c r="K1105">
        <v>95.407950662999994</v>
      </c>
      <c r="L1105">
        <v>99.1</v>
      </c>
      <c r="M1105">
        <v>99.591700692000003</v>
      </c>
      <c r="N1105">
        <v>105.36608780500001</v>
      </c>
      <c r="O1105">
        <v>84.807067255999996</v>
      </c>
      <c r="P1105"/>
      <c r="Q1105">
        <v>110.118353059</v>
      </c>
      <c r="R1105">
        <v>102.51</v>
      </c>
      <c r="S1105">
        <v>96.642691462000002</v>
      </c>
      <c r="T1105">
        <v>93.172974885000002</v>
      </c>
      <c r="U1105"/>
      <c r="V1105">
        <v>114.276200782</v>
      </c>
      <c r="W1105">
        <v>81.306775564999995</v>
      </c>
      <c r="X1105">
        <v>91.170192049999997</v>
      </c>
      <c r="Y1105"/>
      <c r="Z1105">
        <v>65.182939348999994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95.597999999999999</v>
      </c>
      <c r="AF1105">
        <v>100.50837569799999</v>
      </c>
      <c r="AG1105">
        <v>89.8</v>
      </c>
      <c r="AH1105">
        <v>101.51921324600001</v>
      </c>
      <c r="AI1105">
        <v>107.291059078</v>
      </c>
      <c r="AJ1105">
        <v>103.568657874</v>
      </c>
      <c r="AK1105"/>
      <c r="AL1105">
        <v>95.250842999</v>
      </c>
      <c r="AM1105">
        <v>83.4</v>
      </c>
      <c r="AN1105">
        <v>106.402722711</v>
      </c>
      <c r="AO1105">
        <v>86.1</v>
      </c>
      <c r="AP1105">
        <v>83.613935655999995</v>
      </c>
      <c r="AQ1105">
        <v>97.308109009000006</v>
      </c>
      <c r="AR1105">
        <v>105.99116740300001</v>
      </c>
      <c r="AS1105">
        <v>75.793683860000002</v>
      </c>
      <c r="AT1105">
        <v>92.786635290999996</v>
      </c>
      <c r="AU1105"/>
    </row>
    <row r="1106" spans="1:47" x14ac:dyDescent="0.35">
      <c r="A1106" s="84">
        <v>40544</v>
      </c>
      <c r="B1106">
        <v>95.426338770000001</v>
      </c>
      <c r="C1106">
        <v>100.69160903300001</v>
      </c>
      <c r="D1106">
        <v>113.38042891400001</v>
      </c>
      <c r="E1106">
        <v>92.851582042000004</v>
      </c>
      <c r="F1106">
        <v>96.3</v>
      </c>
      <c r="G1106"/>
      <c r="H1106">
        <v>94.389403294999994</v>
      </c>
      <c r="I1106">
        <v>95.418387237999994</v>
      </c>
      <c r="J1106">
        <v>92.184635893999996</v>
      </c>
      <c r="K1106">
        <v>95.207933994000001</v>
      </c>
      <c r="L1106">
        <v>100.3</v>
      </c>
      <c r="M1106">
        <v>99.091742354999994</v>
      </c>
      <c r="N1106">
        <v>105.853088211</v>
      </c>
      <c r="O1106">
        <v>88.907408950999994</v>
      </c>
      <c r="P1106"/>
      <c r="Q1106">
        <v>111.71861977</v>
      </c>
      <c r="R1106">
        <v>103.74</v>
      </c>
      <c r="S1106">
        <v>96.551639698000002</v>
      </c>
      <c r="T1106">
        <v>93.066855324000002</v>
      </c>
      <c r="U1106"/>
      <c r="V1106">
        <v>111.679014401</v>
      </c>
      <c r="W1106">
        <v>87.607300608000003</v>
      </c>
      <c r="X1106">
        <v>92.239473805000003</v>
      </c>
      <c r="Y1106"/>
      <c r="Z1106">
        <v>62.598316027999999</v>
      </c>
      <c r="AA1106">
        <v>85.852824854000005</v>
      </c>
      <c r="AB1106">
        <v>93.676814988000004</v>
      </c>
      <c r="AC1106">
        <v>107.791017415</v>
      </c>
      <c r="AD1106">
        <v>104.795670192</v>
      </c>
      <c r="AE1106">
        <v>97.915999999999997</v>
      </c>
      <c r="AF1106">
        <v>105.608800733</v>
      </c>
      <c r="AG1106">
        <v>87.5</v>
      </c>
      <c r="AH1106">
        <v>101.757739661</v>
      </c>
      <c r="AI1106">
        <v>105.79118406800001</v>
      </c>
      <c r="AJ1106">
        <v>99.96121024</v>
      </c>
      <c r="AK1106"/>
      <c r="AL1106">
        <v>95.630408295999999</v>
      </c>
      <c r="AM1106">
        <v>85.9</v>
      </c>
      <c r="AN1106">
        <v>102.885008625</v>
      </c>
      <c r="AO1106">
        <v>87.3</v>
      </c>
      <c r="AP1106">
        <v>87.814635773000006</v>
      </c>
      <c r="AQ1106">
        <v>94.207850653999998</v>
      </c>
      <c r="AR1106">
        <v>106.291142405</v>
      </c>
      <c r="AS1106">
        <v>78.993417214999994</v>
      </c>
      <c r="AT1106">
        <v>92.593474612999998</v>
      </c>
      <c r="AU1106"/>
    </row>
    <row r="1107" spans="1:47" x14ac:dyDescent="0.35">
      <c r="A1107" s="84">
        <v>40575</v>
      </c>
      <c r="B1107">
        <v>95.794070329999997</v>
      </c>
      <c r="C1107">
        <v>102.69144238</v>
      </c>
      <c r="D1107">
        <v>114.660543335</v>
      </c>
      <c r="E1107">
        <v>92.475701532000002</v>
      </c>
      <c r="F1107">
        <v>97.9</v>
      </c>
      <c r="G1107"/>
      <c r="H1107">
        <v>89.771564823999995</v>
      </c>
      <c r="I1107">
        <v>95.786088156000005</v>
      </c>
      <c r="J1107">
        <v>90.984835860999993</v>
      </c>
      <c r="K1107">
        <v>96.308025669000003</v>
      </c>
      <c r="L1107">
        <v>97.9</v>
      </c>
      <c r="M1107">
        <v>100.091659028</v>
      </c>
      <c r="N1107">
        <v>106.278088565</v>
      </c>
      <c r="O1107">
        <v>88.707392283000004</v>
      </c>
      <c r="P1107"/>
      <c r="Q1107">
        <v>109.218203034</v>
      </c>
      <c r="R1107">
        <v>104.09</v>
      </c>
      <c r="S1107">
        <v>96.682308884999998</v>
      </c>
      <c r="T1107">
        <v>91.581181463999997</v>
      </c>
      <c r="U1107"/>
      <c r="V1107">
        <v>111.079663698</v>
      </c>
      <c r="W1107">
        <v>88.807400616999999</v>
      </c>
      <c r="X1107">
        <v>92.426976202000006</v>
      </c>
      <c r="Y1107"/>
      <c r="Z1107">
        <v>63.039593181000001</v>
      </c>
      <c r="AA1107">
        <v>85.628957810000003</v>
      </c>
      <c r="AB1107">
        <v>91.053864168999993</v>
      </c>
      <c r="AC1107">
        <v>110.590784101</v>
      </c>
      <c r="AD1107">
        <v>105.206231094</v>
      </c>
      <c r="AE1107">
        <v>95.605000000000004</v>
      </c>
      <c r="AF1107">
        <v>107.208934078</v>
      </c>
      <c r="AG1107">
        <v>89.1</v>
      </c>
      <c r="AH1107">
        <v>101.921559668</v>
      </c>
      <c r="AI1107">
        <v>106.791100742</v>
      </c>
      <c r="AJ1107">
        <v>100.19394879799999</v>
      </c>
      <c r="AK1107"/>
      <c r="AL1107">
        <v>95.589765850000006</v>
      </c>
      <c r="AM1107">
        <v>88.1</v>
      </c>
      <c r="AN1107">
        <v>104.18523429</v>
      </c>
      <c r="AO1107">
        <v>87</v>
      </c>
      <c r="AP1107">
        <v>87.114519087000005</v>
      </c>
      <c r="AQ1107">
        <v>93.407783981999998</v>
      </c>
      <c r="AR1107">
        <v>107.791017415</v>
      </c>
      <c r="AS1107">
        <v>77.793517206999994</v>
      </c>
      <c r="AT1107">
        <v>92.222423660999993</v>
      </c>
      <c r="AU1107"/>
    </row>
    <row r="1108" spans="1:47" x14ac:dyDescent="0.35">
      <c r="A1108" s="84">
        <v>40603</v>
      </c>
      <c r="B1108">
        <v>96.253734769999994</v>
      </c>
      <c r="C1108">
        <v>105.391217399</v>
      </c>
      <c r="D1108">
        <v>115.163142658</v>
      </c>
      <c r="E1108">
        <v>93.528166960999997</v>
      </c>
      <c r="F1108">
        <v>94.1</v>
      </c>
      <c r="G1108"/>
      <c r="H1108">
        <v>92.819001645</v>
      </c>
      <c r="I1108">
        <v>96.245714293999995</v>
      </c>
      <c r="J1108">
        <v>90.584902516</v>
      </c>
      <c r="K1108">
        <v>96.908075672999999</v>
      </c>
      <c r="L1108">
        <v>100.3</v>
      </c>
      <c r="M1108">
        <v>100.191650696</v>
      </c>
      <c r="N1108">
        <v>105.414087845</v>
      </c>
      <c r="O1108">
        <v>90.407533960999999</v>
      </c>
      <c r="P1108"/>
      <c r="Q1108">
        <v>108.318053009</v>
      </c>
      <c r="R1108">
        <v>102.79</v>
      </c>
      <c r="S1108">
        <v>94.273789497999999</v>
      </c>
      <c r="T1108">
        <v>91.368942341999997</v>
      </c>
      <c r="U1108"/>
      <c r="V1108">
        <v>110.87988013</v>
      </c>
      <c r="W1108">
        <v>85.907158929999994</v>
      </c>
      <c r="X1108">
        <v>94.704831108999997</v>
      </c>
      <c r="Y1108"/>
      <c r="Z1108">
        <v>62.472236842000001</v>
      </c>
      <c r="AA1108">
        <v>84.783398340999995</v>
      </c>
      <c r="AB1108">
        <v>92.833723653000007</v>
      </c>
      <c r="AC1108">
        <v>110.790767436</v>
      </c>
      <c r="AD1108">
        <v>88.578514569999996</v>
      </c>
      <c r="AE1108">
        <v>97.796000000000006</v>
      </c>
      <c r="AF1108">
        <v>106.108842404</v>
      </c>
      <c r="AG1108">
        <v>90.2</v>
      </c>
      <c r="AH1108">
        <v>102.567367602</v>
      </c>
      <c r="AI1108">
        <v>106.191150737</v>
      </c>
      <c r="AJ1108">
        <v>99.262994569</v>
      </c>
      <c r="AK1108"/>
      <c r="AL1108">
        <v>94.092364735999993</v>
      </c>
      <c r="AM1108">
        <v>87.2</v>
      </c>
      <c r="AN1108">
        <v>108.11544453800001</v>
      </c>
      <c r="AO1108">
        <v>86.7</v>
      </c>
      <c r="AP1108">
        <v>85.314219037000001</v>
      </c>
      <c r="AQ1108">
        <v>95.107925660000006</v>
      </c>
      <c r="AR1108">
        <v>106.291142405</v>
      </c>
      <c r="AS1108">
        <v>77.493542204999997</v>
      </c>
      <c r="AT1108">
        <v>93.187136304999996</v>
      </c>
      <c r="AU1108"/>
    </row>
    <row r="1109" spans="1:47" x14ac:dyDescent="0.35">
      <c r="A1109" s="84">
        <v>40634</v>
      </c>
      <c r="B1109">
        <v>96.345667660000004</v>
      </c>
      <c r="C1109">
        <v>102.69144238</v>
      </c>
      <c r="D1109">
        <v>112.27619673300001</v>
      </c>
      <c r="E1109">
        <v>93.891473532000006</v>
      </c>
      <c r="F1109">
        <v>95.3</v>
      </c>
      <c r="G1109"/>
      <c r="H1109">
        <v>92.544735567999993</v>
      </c>
      <c r="I1109">
        <v>96.337639523000007</v>
      </c>
      <c r="J1109">
        <v>90.984835860999993</v>
      </c>
      <c r="K1109">
        <v>97.508125676999995</v>
      </c>
      <c r="L1109">
        <v>100.8</v>
      </c>
      <c r="M1109">
        <v>99.791684025999999</v>
      </c>
      <c r="N1109">
        <v>104.91808743199999</v>
      </c>
      <c r="O1109">
        <v>90.507542294999993</v>
      </c>
      <c r="P1109"/>
      <c r="Q1109">
        <v>109.318219703</v>
      </c>
      <c r="R1109">
        <v>101.05</v>
      </c>
      <c r="S1109">
        <v>94.457825228000004</v>
      </c>
      <c r="T1109">
        <v>90.519985851000001</v>
      </c>
      <c r="U1109"/>
      <c r="V1109">
        <v>107.283775909</v>
      </c>
      <c r="W1109">
        <v>86.307192266000001</v>
      </c>
      <c r="X1109">
        <v>92.845655074999996</v>
      </c>
      <c r="Y1109"/>
      <c r="Z1109">
        <v>63.417830739999999</v>
      </c>
      <c r="AA1109">
        <v>85.595485865000001</v>
      </c>
      <c r="AB1109">
        <v>93.208430913000001</v>
      </c>
      <c r="AC1109">
        <v>111.890675777</v>
      </c>
      <c r="AD1109">
        <v>90.220758176999993</v>
      </c>
      <c r="AE1109">
        <v>96.587000000000003</v>
      </c>
      <c r="AF1109">
        <v>105.608800733</v>
      </c>
      <c r="AG1109">
        <v>92.1</v>
      </c>
      <c r="AH1109">
        <v>102.575348612</v>
      </c>
      <c r="AI1109">
        <v>102.791434047</v>
      </c>
      <c r="AJ1109">
        <v>96.121024050000003</v>
      </c>
      <c r="AK1109"/>
      <c r="AL1109">
        <v>94.052023757000001</v>
      </c>
      <c r="AM1109">
        <v>88.1</v>
      </c>
      <c r="AN1109">
        <v>105.191416905</v>
      </c>
      <c r="AO1109">
        <v>87.7</v>
      </c>
      <c r="AP1109">
        <v>86.714452409000003</v>
      </c>
      <c r="AQ1109">
        <v>93.907825652</v>
      </c>
      <c r="AR1109">
        <v>105.79118406800001</v>
      </c>
      <c r="AS1109">
        <v>77.393550536999996</v>
      </c>
      <c r="AT1109">
        <v>92.864375522000003</v>
      </c>
      <c r="AU1109"/>
    </row>
    <row r="1110" spans="1:47" x14ac:dyDescent="0.35">
      <c r="A1110" s="84">
        <v>40664</v>
      </c>
      <c r="B1110">
        <v>96.98919789</v>
      </c>
      <c r="C1110">
        <v>102.29147571</v>
      </c>
      <c r="D1110">
        <v>115.60154358699999</v>
      </c>
      <c r="E1110">
        <v>92.247230388999995</v>
      </c>
      <c r="F1110">
        <v>97.8</v>
      </c>
      <c r="G1110"/>
      <c r="H1110">
        <v>92.297077548000004</v>
      </c>
      <c r="I1110">
        <v>96.981116130000004</v>
      </c>
      <c r="J1110">
        <v>92.884519247</v>
      </c>
      <c r="K1110">
        <v>98.708225685000002</v>
      </c>
      <c r="L1110">
        <v>105.7</v>
      </c>
      <c r="M1110">
        <v>100.39163403000001</v>
      </c>
      <c r="N1110">
        <v>104.056086713</v>
      </c>
      <c r="O1110">
        <v>90.507542294999993</v>
      </c>
      <c r="P1110"/>
      <c r="Q1110">
        <v>110.218369728</v>
      </c>
      <c r="R1110">
        <v>104.36</v>
      </c>
      <c r="S1110">
        <v>95.723572234000002</v>
      </c>
      <c r="T1110">
        <v>91.793420587</v>
      </c>
      <c r="U1110"/>
      <c r="V1110">
        <v>108.38258553199999</v>
      </c>
      <c r="W1110">
        <v>84.707058922000002</v>
      </c>
      <c r="X1110">
        <v>90.504117022000003</v>
      </c>
      <c r="Y1110"/>
      <c r="Z1110">
        <v>63.417830739999999</v>
      </c>
      <c r="AA1110">
        <v>89.990011457999998</v>
      </c>
      <c r="AB1110">
        <v>92.740046837999998</v>
      </c>
      <c r="AC1110">
        <v>109.69085909499999</v>
      </c>
      <c r="AD1110">
        <v>96.173891253999997</v>
      </c>
      <c r="AE1110">
        <v>97.822000000000003</v>
      </c>
      <c r="AF1110">
        <v>105.608800733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95.057198256999996</v>
      </c>
      <c r="AM1110">
        <v>88.2</v>
      </c>
      <c r="AN1110">
        <v>103.518261748</v>
      </c>
      <c r="AO1110">
        <v>87.7</v>
      </c>
      <c r="AP1110">
        <v>85.414235705999999</v>
      </c>
      <c r="AQ1110">
        <v>96.208017334999994</v>
      </c>
      <c r="AR1110">
        <v>107.09107574399999</v>
      </c>
      <c r="AS1110">
        <v>78.193483876000002</v>
      </c>
      <c r="AT1110">
        <v>92.998536916999996</v>
      </c>
      <c r="AU1110"/>
    </row>
    <row r="1111" spans="1:47" x14ac:dyDescent="0.35">
      <c r="A1111" s="84">
        <v>40695</v>
      </c>
      <c r="B1111">
        <v>96.897265000000004</v>
      </c>
      <c r="C1111">
        <v>100.29164236299999</v>
      </c>
      <c r="D1111">
        <v>113.375188229</v>
      </c>
      <c r="E1111">
        <v>92.821083552000005</v>
      </c>
      <c r="F1111">
        <v>95.1</v>
      </c>
      <c r="G1111"/>
      <c r="H1111">
        <v>91.692304109999995</v>
      </c>
      <c r="I1111">
        <v>96.889190901000006</v>
      </c>
      <c r="J1111">
        <v>92.184635893999996</v>
      </c>
      <c r="K1111">
        <v>97.108092341000003</v>
      </c>
      <c r="L1111">
        <v>102.1</v>
      </c>
      <c r="M1111">
        <v>98.991750687000007</v>
      </c>
      <c r="N1111">
        <v>104.45408704499999</v>
      </c>
      <c r="O1111">
        <v>91.907658971999993</v>
      </c>
      <c r="P1111"/>
      <c r="Q1111">
        <v>107.21786964499999</v>
      </c>
      <c r="R1111">
        <v>101.53</v>
      </c>
      <c r="S1111">
        <v>96.184664170000005</v>
      </c>
      <c r="T1111">
        <v>92.217898833000007</v>
      </c>
      <c r="U1111"/>
      <c r="V1111">
        <v>103.887455257</v>
      </c>
      <c r="W1111">
        <v>85.007083924</v>
      </c>
      <c r="X1111">
        <v>93.747110230000004</v>
      </c>
      <c r="Y1111"/>
      <c r="Z1111">
        <v>62.157038876000001</v>
      </c>
      <c r="AA1111">
        <v>96.350996534000004</v>
      </c>
      <c r="AB1111">
        <v>91.428571429000002</v>
      </c>
      <c r="AC1111">
        <v>108.890925756</v>
      </c>
      <c r="AD1111">
        <v>100.074219821</v>
      </c>
      <c r="AE1111">
        <v>98.412999999999997</v>
      </c>
      <c r="AF1111">
        <v>100.80840070000001</v>
      </c>
      <c r="AG1111">
        <v>93.4</v>
      </c>
      <c r="AH1111">
        <v>103.028382017</v>
      </c>
      <c r="AI1111">
        <v>103.391384051</v>
      </c>
      <c r="AJ1111">
        <v>97.284716834999998</v>
      </c>
      <c r="AK1111"/>
      <c r="AL1111">
        <v>95.325929971999997</v>
      </c>
      <c r="AM1111">
        <v>87.7</v>
      </c>
      <c r="AN1111">
        <v>100.82574248500001</v>
      </c>
      <c r="AO1111">
        <v>88.2</v>
      </c>
      <c r="AP1111">
        <v>88.414735789000005</v>
      </c>
      <c r="AQ1111">
        <v>92.607717309999998</v>
      </c>
      <c r="AR1111">
        <v>103.491375719</v>
      </c>
      <c r="AS1111">
        <v>79.693358887000002</v>
      </c>
      <c r="AT1111">
        <v>93.246433064000001</v>
      </c>
      <c r="AU1111"/>
    </row>
    <row r="1112" spans="1:47" x14ac:dyDescent="0.35">
      <c r="A1112" s="84">
        <v>40725</v>
      </c>
      <c r="B1112">
        <v>96.069868999999997</v>
      </c>
      <c r="C1112">
        <v>101.191567369</v>
      </c>
      <c r="D1112">
        <v>113.33571794300001</v>
      </c>
      <c r="E1112">
        <v>94.466396817000003</v>
      </c>
      <c r="F1112">
        <v>97.4</v>
      </c>
      <c r="G1112"/>
      <c r="H1112">
        <v>87.027521539999995</v>
      </c>
      <c r="I1112">
        <v>96.061863845000005</v>
      </c>
      <c r="J1112">
        <v>90.784869188000002</v>
      </c>
      <c r="K1112">
        <v>100.108342362</v>
      </c>
      <c r="L1112">
        <v>97.1</v>
      </c>
      <c r="M1112">
        <v>99.991667360999998</v>
      </c>
      <c r="N1112">
        <v>104.675087229</v>
      </c>
      <c r="O1112">
        <v>94.407867322000001</v>
      </c>
      <c r="P1112"/>
      <c r="Q1112">
        <v>104.617436239</v>
      </c>
      <c r="R1112">
        <v>102.61</v>
      </c>
      <c r="S1112">
        <v>97.082975012000006</v>
      </c>
      <c r="T1112">
        <v>91.899540149000003</v>
      </c>
      <c r="U1112"/>
      <c r="V1112">
        <v>110.580204778</v>
      </c>
      <c r="W1112">
        <v>86.107175597999998</v>
      </c>
      <c r="X1112">
        <v>92.089444521000004</v>
      </c>
      <c r="Y1112"/>
      <c r="Z1112">
        <v>58.437702878000003</v>
      </c>
      <c r="AA1112">
        <v>94.363751539999996</v>
      </c>
      <c r="AB1112">
        <v>93.114754098000006</v>
      </c>
      <c r="AC1112">
        <v>108.49095908699999</v>
      </c>
      <c r="AD1112">
        <v>100.99798185</v>
      </c>
      <c r="AE1112">
        <v>98.477999999999994</v>
      </c>
      <c r="AF1112">
        <v>102.608550713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95.984660304000002</v>
      </c>
      <c r="AM1112">
        <v>88.2</v>
      </c>
      <c r="AN1112">
        <v>100.866739444</v>
      </c>
      <c r="AO1112">
        <v>88.5</v>
      </c>
      <c r="AP1112">
        <v>87.114519087000005</v>
      </c>
      <c r="AQ1112">
        <v>93.607800650000001</v>
      </c>
      <c r="AR1112">
        <v>105.99116740300001</v>
      </c>
      <c r="AS1112">
        <v>81.193233896999999</v>
      </c>
      <c r="AT1112">
        <v>93.719220594999996</v>
      </c>
      <c r="AU1112"/>
    </row>
    <row r="1113" spans="1:47" x14ac:dyDescent="0.35">
      <c r="A1113" s="84">
        <v>40756</v>
      </c>
      <c r="B1113">
        <v>96.713399219999999</v>
      </c>
      <c r="C1113">
        <v>104.791267394</v>
      </c>
      <c r="D1113">
        <v>112.245919665</v>
      </c>
      <c r="E1113">
        <v>95.465356123000007</v>
      </c>
      <c r="F1113">
        <v>95.5</v>
      </c>
      <c r="G1113"/>
      <c r="H1113">
        <v>91.989410077000002</v>
      </c>
      <c r="I1113">
        <v>96.705340441999994</v>
      </c>
      <c r="J1113">
        <v>91.484752541000006</v>
      </c>
      <c r="K1113">
        <v>99.308275690000002</v>
      </c>
      <c r="L1113">
        <v>99</v>
      </c>
      <c r="M1113">
        <v>100.091659028</v>
      </c>
      <c r="N1113">
        <v>104.579087149</v>
      </c>
      <c r="O1113">
        <v>94.307858988000007</v>
      </c>
      <c r="P1113"/>
      <c r="Q1113">
        <v>107.11785297500001</v>
      </c>
      <c r="R1113">
        <v>101.78</v>
      </c>
      <c r="S1113">
        <v>97.467308861000006</v>
      </c>
      <c r="T1113">
        <v>91.368942341999997</v>
      </c>
      <c r="U1113"/>
      <c r="V1113">
        <v>105.58561558300001</v>
      </c>
      <c r="W1113">
        <v>85.607133927999996</v>
      </c>
      <c r="X1113">
        <v>90.649553036</v>
      </c>
      <c r="Y1113"/>
      <c r="Z1113">
        <v>63.985187078000003</v>
      </c>
      <c r="AA1113">
        <v>93.485661348999997</v>
      </c>
      <c r="AB1113">
        <v>88.618266978999998</v>
      </c>
      <c r="AC1113">
        <v>107.791017415</v>
      </c>
      <c r="AD1113">
        <v>102.537585232</v>
      </c>
      <c r="AE1113">
        <v>98.11</v>
      </c>
      <c r="AF1113">
        <v>103.50862571899999</v>
      </c>
      <c r="AG1113">
        <v>92.6</v>
      </c>
      <c r="AH1113">
        <v>103.53398189399999</v>
      </c>
      <c r="AI1113">
        <v>106.291142405</v>
      </c>
      <c r="AJ1113">
        <v>100.077579519</v>
      </c>
      <c r="AK1113"/>
      <c r="AL1113">
        <v>96.507963848000003</v>
      </c>
      <c r="AM1113">
        <v>90.4</v>
      </c>
      <c r="AN1113">
        <v>103.55996810000001</v>
      </c>
      <c r="AO1113">
        <v>88</v>
      </c>
      <c r="AP1113">
        <v>86.014335723000002</v>
      </c>
      <c r="AQ1113">
        <v>92.607717309999998</v>
      </c>
      <c r="AR1113">
        <v>103.391384051</v>
      </c>
      <c r="AS1113">
        <v>83.593033914000003</v>
      </c>
      <c r="AT1113">
        <v>94.325772885999996</v>
      </c>
      <c r="AU1113"/>
    </row>
    <row r="1114" spans="1:47" x14ac:dyDescent="0.35">
      <c r="A1114" s="84">
        <v>40787</v>
      </c>
      <c r="B1114">
        <v>96.713399219999999</v>
      </c>
      <c r="C1114">
        <v>101.991500708</v>
      </c>
      <c r="D1114">
        <v>110.50604522</v>
      </c>
      <c r="E1114">
        <v>96.107697122999994</v>
      </c>
      <c r="F1114">
        <v>97.8</v>
      </c>
      <c r="G1114"/>
      <c r="H1114">
        <v>93.886814934</v>
      </c>
      <c r="I1114">
        <v>96.705340441999994</v>
      </c>
      <c r="J1114">
        <v>91.284785869000004</v>
      </c>
      <c r="K1114">
        <v>97.808150678999993</v>
      </c>
      <c r="L1114">
        <v>98.7</v>
      </c>
      <c r="M1114">
        <v>99.091742354999994</v>
      </c>
      <c r="N1114">
        <v>103.156085963</v>
      </c>
      <c r="O1114">
        <v>89.807483957000002</v>
      </c>
      <c r="P1114"/>
      <c r="Q1114">
        <v>107.11785297500001</v>
      </c>
      <c r="R1114">
        <v>101.05</v>
      </c>
      <c r="S1114">
        <v>97.098812069999994</v>
      </c>
      <c r="T1114">
        <v>91.262822779999993</v>
      </c>
      <c r="U1114"/>
      <c r="V1114">
        <v>111.279447265</v>
      </c>
      <c r="W1114">
        <v>86.807233936000003</v>
      </c>
      <c r="X1114">
        <v>91.040168980000004</v>
      </c>
      <c r="Y1114"/>
      <c r="Z1114">
        <v>65.687256094000006</v>
      </c>
      <c r="AA1114">
        <v>91.755065830999996</v>
      </c>
      <c r="AB1114">
        <v>91.334894614000007</v>
      </c>
      <c r="AC1114">
        <v>107.291059078</v>
      </c>
      <c r="AD1114">
        <v>101.921743879</v>
      </c>
      <c r="AE1114">
        <v>98.602000000000004</v>
      </c>
      <c r="AF1114">
        <v>99.608300692</v>
      </c>
      <c r="AG1114">
        <v>95.1</v>
      </c>
      <c r="AH1114">
        <v>104.158153016</v>
      </c>
      <c r="AI1114">
        <v>104.19131738999999</v>
      </c>
      <c r="AJ1114">
        <v>101.93948797500001</v>
      </c>
      <c r="AK1114"/>
      <c r="AL1114">
        <v>96.230760477000004</v>
      </c>
      <c r="AM1114">
        <v>91.2</v>
      </c>
      <c r="AN1114">
        <v>101.277027725</v>
      </c>
      <c r="AO1114">
        <v>88.1</v>
      </c>
      <c r="AP1114">
        <v>85.614269045</v>
      </c>
      <c r="AQ1114">
        <v>95.507958997000003</v>
      </c>
      <c r="AR1114">
        <v>105.391217399</v>
      </c>
      <c r="AS1114">
        <v>79.193400550000007</v>
      </c>
      <c r="AT1114">
        <v>94.273119745000002</v>
      </c>
      <c r="AU1114"/>
    </row>
    <row r="1115" spans="1:47" x14ac:dyDescent="0.35">
      <c r="A1115" s="84">
        <v>40817</v>
      </c>
      <c r="B1115">
        <v>96.713399219999999</v>
      </c>
      <c r="C1115">
        <v>99.791684025999999</v>
      </c>
      <c r="D1115">
        <v>109.443254087</v>
      </c>
      <c r="E1115">
        <v>95.470974265999999</v>
      </c>
      <c r="F1115">
        <v>97</v>
      </c>
      <c r="G1115"/>
      <c r="H1115">
        <v>93.680320987000002</v>
      </c>
      <c r="I1115">
        <v>96.705340441999994</v>
      </c>
      <c r="J1115">
        <v>91.884685886</v>
      </c>
      <c r="K1115">
        <v>98.908242353999995</v>
      </c>
      <c r="L1115">
        <v>98.7</v>
      </c>
      <c r="M1115">
        <v>98.791767352999997</v>
      </c>
      <c r="N1115">
        <v>101.65708471400001</v>
      </c>
      <c r="O1115">
        <v>90.007500625000006</v>
      </c>
      <c r="P1115"/>
      <c r="Q1115">
        <v>106.91781963699999</v>
      </c>
      <c r="R1115">
        <v>101.26</v>
      </c>
      <c r="S1115">
        <v>97.700890044000005</v>
      </c>
      <c r="T1115">
        <v>90.944464096000004</v>
      </c>
      <c r="U1115"/>
      <c r="V1115">
        <v>102.289186714</v>
      </c>
      <c r="W1115">
        <v>87.407283939999999</v>
      </c>
      <c r="X1115">
        <v>86.542741558000003</v>
      </c>
      <c r="Y1115"/>
      <c r="Z1115">
        <v>64.615583009999995</v>
      </c>
      <c r="AA1115">
        <v>91.468855222000002</v>
      </c>
      <c r="AB1115">
        <v>91.053864168999993</v>
      </c>
      <c r="AC1115">
        <v>105.99116740300001</v>
      </c>
      <c r="AD1115">
        <v>103.56398748700001</v>
      </c>
      <c r="AE1115">
        <v>99.558999999999997</v>
      </c>
      <c r="AF1115">
        <v>97.708142344999999</v>
      </c>
      <c r="AG1115">
        <v>94.3</v>
      </c>
      <c r="AH1115">
        <v>104.77735636600001</v>
      </c>
      <c r="AI1115">
        <v>102.29147571</v>
      </c>
      <c r="AJ1115">
        <v>98.448409620000007</v>
      </c>
      <c r="AK1115"/>
      <c r="AL1115">
        <v>96.674860181</v>
      </c>
      <c r="AM1115">
        <v>90.7</v>
      </c>
      <c r="AN1115">
        <v>99.065296025999999</v>
      </c>
      <c r="AO1115">
        <v>88.8</v>
      </c>
      <c r="AP1115">
        <v>88.314719120000007</v>
      </c>
      <c r="AQ1115">
        <v>95.007917325999998</v>
      </c>
      <c r="AR1115">
        <v>105.291225731</v>
      </c>
      <c r="AS1115">
        <v>83.693025581000001</v>
      </c>
      <c r="AT1115">
        <v>94.923500075000007</v>
      </c>
      <c r="AU1115"/>
    </row>
    <row r="1116" spans="1:47" x14ac:dyDescent="0.35">
      <c r="A1116" s="84">
        <v>40848</v>
      </c>
      <c r="B1116">
        <v>97.816593889999993</v>
      </c>
      <c r="C1116">
        <v>99.791684025999999</v>
      </c>
      <c r="D1116">
        <v>109.913506492</v>
      </c>
      <c r="E1116">
        <v>95.225648695000004</v>
      </c>
      <c r="F1116">
        <v>97.4</v>
      </c>
      <c r="G1116"/>
      <c r="H1116">
        <v>93.646590188000005</v>
      </c>
      <c r="I1116">
        <v>97.808443186000005</v>
      </c>
      <c r="J1116">
        <v>94.484252624999996</v>
      </c>
      <c r="K1116">
        <v>98.208184015</v>
      </c>
      <c r="L1116">
        <v>98.9</v>
      </c>
      <c r="M1116">
        <v>99.091742354999994</v>
      </c>
      <c r="N1116">
        <v>101.11108425899999</v>
      </c>
      <c r="O1116">
        <v>91.407617301000002</v>
      </c>
      <c r="P1116"/>
      <c r="Q1116">
        <v>109.618269712</v>
      </c>
      <c r="R1116">
        <v>103.29</v>
      </c>
      <c r="S1116">
        <v>97.353380900999994</v>
      </c>
      <c r="T1116">
        <v>90.519985851000001</v>
      </c>
      <c r="U1116"/>
      <c r="V1116">
        <v>105.485723799</v>
      </c>
      <c r="W1116">
        <v>90.207517292999995</v>
      </c>
      <c r="X1116">
        <v>95.132749180000005</v>
      </c>
      <c r="Y1116"/>
      <c r="Z1116">
        <v>62.030959690000003</v>
      </c>
      <c r="AA1116">
        <v>91.328986379</v>
      </c>
      <c r="AB1116">
        <v>89.274004684000005</v>
      </c>
      <c r="AC1116">
        <v>106.791100742</v>
      </c>
      <c r="AD1116">
        <v>101.51118297799999</v>
      </c>
      <c r="AE1116">
        <v>97.72</v>
      </c>
      <c r="AF1116">
        <v>102.808567381</v>
      </c>
      <c r="AG1116">
        <v>95.2</v>
      </c>
      <c r="AH1116">
        <v>104.919201137</v>
      </c>
      <c r="AI1116">
        <v>102.591450712</v>
      </c>
      <c r="AJ1116">
        <v>101.24127230400001</v>
      </c>
      <c r="AK1116"/>
      <c r="AL1116">
        <v>96.413017011999997</v>
      </c>
      <c r="AM1116">
        <v>92.1</v>
      </c>
      <c r="AN1116">
        <v>99.159020984999998</v>
      </c>
      <c r="AO1116">
        <v>89.1</v>
      </c>
      <c r="AP1116">
        <v>87.514585764000003</v>
      </c>
      <c r="AQ1116">
        <v>95.907992332999996</v>
      </c>
      <c r="AR1116">
        <v>101.79151737399999</v>
      </c>
      <c r="AS1116">
        <v>82.893092241999994</v>
      </c>
      <c r="AT1116">
        <v>94.939762063000003</v>
      </c>
      <c r="AU1116"/>
    </row>
    <row r="1117" spans="1:47" x14ac:dyDescent="0.35">
      <c r="A1117" s="84">
        <v>40878</v>
      </c>
      <c r="B1117">
        <v>98.09239255</v>
      </c>
      <c r="C1117">
        <v>99.591700692000003</v>
      </c>
      <c r="D1117">
        <v>112.78259445099999</v>
      </c>
      <c r="E1117">
        <v>96.138730674000001</v>
      </c>
      <c r="F1117">
        <v>97.8</v>
      </c>
      <c r="G1117"/>
      <c r="H1117">
        <v>96.617302964000004</v>
      </c>
      <c r="I1117">
        <v>98.084218864999997</v>
      </c>
      <c r="J1117">
        <v>93.284452591000004</v>
      </c>
      <c r="K1117">
        <v>96.808067339000004</v>
      </c>
      <c r="L1117">
        <v>97.6</v>
      </c>
      <c r="M1117">
        <v>98.491792351000001</v>
      </c>
      <c r="N1117">
        <v>102.30708525599999</v>
      </c>
      <c r="O1117">
        <v>89.807483957000002</v>
      </c>
      <c r="P1117"/>
      <c r="Q1117">
        <v>111.318553092</v>
      </c>
      <c r="R1117">
        <v>101.25</v>
      </c>
      <c r="S1117">
        <v>97.785324161999995</v>
      </c>
      <c r="T1117">
        <v>91.050583657999994</v>
      </c>
      <c r="U1117"/>
      <c r="V1117">
        <v>99.891783900999997</v>
      </c>
      <c r="W1117">
        <v>86.907242269999998</v>
      </c>
      <c r="X1117">
        <v>93.924166768999996</v>
      </c>
      <c r="Y1117"/>
      <c r="Z1117">
        <v>62.093999283000002</v>
      </c>
      <c r="AA1117">
        <v>90.473201431999996</v>
      </c>
      <c r="AB1117">
        <v>90.398126464000001</v>
      </c>
      <c r="AC1117">
        <v>107.691025748</v>
      </c>
      <c r="AD1117">
        <v>103.56398748700001</v>
      </c>
      <c r="AE1117">
        <v>95.888000000000005</v>
      </c>
      <c r="AF1117">
        <v>95.307942328999999</v>
      </c>
      <c r="AG1117">
        <v>92.5</v>
      </c>
      <c r="AH1117">
        <v>105.44163446100001</v>
      </c>
      <c r="AI1117">
        <v>102.491459045</v>
      </c>
      <c r="AJ1117">
        <v>98.215671063000002</v>
      </c>
      <c r="AK1117"/>
      <c r="AL1117">
        <v>96.657802219999994</v>
      </c>
      <c r="AM1117">
        <v>94.1</v>
      </c>
      <c r="AN1117">
        <v>97.621269749000007</v>
      </c>
      <c r="AO1117">
        <v>89.7</v>
      </c>
      <c r="AP1117">
        <v>89.914985830999996</v>
      </c>
      <c r="AQ1117">
        <v>93.707808983999996</v>
      </c>
      <c r="AR1117">
        <v>101.49154237099999</v>
      </c>
      <c r="AS1117">
        <v>82.893092241999994</v>
      </c>
      <c r="AT1117">
        <v>95.405013550999996</v>
      </c>
      <c r="AU1117"/>
    </row>
    <row r="1118" spans="1:47" x14ac:dyDescent="0.35">
      <c r="A1118" s="84">
        <v>40909</v>
      </c>
      <c r="B1118">
        <v>96.897265000000004</v>
      </c>
      <c r="C1118">
        <v>100.591617365</v>
      </c>
      <c r="D1118">
        <v>107.999115029</v>
      </c>
      <c r="E1118">
        <v>96.149699428999995</v>
      </c>
      <c r="F1118">
        <v>98.3</v>
      </c>
      <c r="G1118"/>
      <c r="H1118">
        <v>94.672348043</v>
      </c>
      <c r="I1118">
        <v>96.889190901000006</v>
      </c>
      <c r="J1118">
        <v>92.184635893999996</v>
      </c>
      <c r="K1118">
        <v>97.308109009000006</v>
      </c>
      <c r="L1118">
        <v>98.1</v>
      </c>
      <c r="M1118">
        <v>97.691859011999995</v>
      </c>
      <c r="N1118">
        <v>100.689083908</v>
      </c>
      <c r="O1118">
        <v>91.207600632999998</v>
      </c>
      <c r="P1118"/>
      <c r="Q1118">
        <v>106.51775295900001</v>
      </c>
      <c r="R1118">
        <v>100.87</v>
      </c>
      <c r="S1118">
        <v>97.860421622999993</v>
      </c>
      <c r="T1118">
        <v>90.413866288999998</v>
      </c>
      <c r="U1118"/>
      <c r="V1118">
        <v>103.887455257</v>
      </c>
      <c r="W1118">
        <v>86.007167264000003</v>
      </c>
      <c r="X1118">
        <v>92.952301014</v>
      </c>
      <c r="Y1118"/>
      <c r="Z1118">
        <v>62.409197249000002</v>
      </c>
      <c r="AA1118">
        <v>94.242140144999993</v>
      </c>
      <c r="AB1118">
        <v>92.552693207999994</v>
      </c>
      <c r="AC1118">
        <v>103.591367386</v>
      </c>
      <c r="AD1118">
        <v>103.871908163</v>
      </c>
      <c r="AE1118">
        <v>97.933000000000007</v>
      </c>
      <c r="AF1118">
        <v>99.808317360000004</v>
      </c>
      <c r="AG1118">
        <v>96.4</v>
      </c>
      <c r="AH1118">
        <v>105.467852243</v>
      </c>
      <c r="AI1118">
        <v>102.891425715</v>
      </c>
      <c r="AJ1118">
        <v>102.98681148199999</v>
      </c>
      <c r="AK1118"/>
      <c r="AL1118">
        <v>96.758735647999998</v>
      </c>
      <c r="AM1118">
        <v>91</v>
      </c>
      <c r="AN1118">
        <v>97.042640961000004</v>
      </c>
      <c r="AO1118">
        <v>90.1</v>
      </c>
      <c r="AP1118">
        <v>89.714952491999995</v>
      </c>
      <c r="AQ1118">
        <v>94.307858988000007</v>
      </c>
      <c r="AR1118">
        <v>107.59103408</v>
      </c>
      <c r="AS1118">
        <v>81.993167236000005</v>
      </c>
      <c r="AT1118">
        <v>95.990445090999998</v>
      </c>
      <c r="AU1118"/>
    </row>
    <row r="1119" spans="1:47" x14ac:dyDescent="0.35">
      <c r="A1119" s="84">
        <v>40940</v>
      </c>
      <c r="B1119">
        <v>95.794070329999997</v>
      </c>
      <c r="C1119">
        <v>102.391467378</v>
      </c>
      <c r="D1119">
        <v>108.86148298400001</v>
      </c>
      <c r="E1119">
        <v>94.061087939999993</v>
      </c>
      <c r="F1119">
        <v>97.7</v>
      </c>
      <c r="G1119"/>
      <c r="H1119">
        <v>93.569807510999993</v>
      </c>
      <c r="I1119">
        <v>95.786088156000005</v>
      </c>
      <c r="J1119">
        <v>93.284452591000004</v>
      </c>
      <c r="K1119">
        <v>97.208100674999997</v>
      </c>
      <c r="L1119">
        <v>100.5</v>
      </c>
      <c r="M1119">
        <v>98.391800683</v>
      </c>
      <c r="N1119">
        <v>99.468082890000005</v>
      </c>
      <c r="O1119">
        <v>90.407533960999999</v>
      </c>
      <c r="P1119"/>
      <c r="Q1119">
        <v>106.417736289</v>
      </c>
      <c r="R1119">
        <v>101.79</v>
      </c>
      <c r="S1119">
        <v>97.891455664999995</v>
      </c>
      <c r="T1119">
        <v>90.519985851000001</v>
      </c>
      <c r="U1119"/>
      <c r="V1119">
        <v>102.389078498</v>
      </c>
      <c r="W1119">
        <v>86.607217267999999</v>
      </c>
      <c r="X1119">
        <v>93.062039811000005</v>
      </c>
      <c r="Y1119"/>
      <c r="Z1119">
        <v>62.346157656000003</v>
      </c>
      <c r="AA1119">
        <v>98.195393062999997</v>
      </c>
      <c r="AB1119">
        <v>88.618266978999998</v>
      </c>
      <c r="AC1119">
        <v>103.891342388</v>
      </c>
      <c r="AD1119">
        <v>103.66662771199999</v>
      </c>
      <c r="AE1119">
        <v>101.075</v>
      </c>
      <c r="AF1119">
        <v>96.008000667000005</v>
      </c>
      <c r="AG1119">
        <v>97.6</v>
      </c>
      <c r="AH1119">
        <v>105.731929104</v>
      </c>
      <c r="AI1119">
        <v>106.891092409</v>
      </c>
      <c r="AJ1119">
        <v>103.452288596</v>
      </c>
      <c r="AK1119"/>
      <c r="AL1119">
        <v>96.829598922000002</v>
      </c>
      <c r="AM1119">
        <v>88.7</v>
      </c>
      <c r="AN1119">
        <v>97.237890653999997</v>
      </c>
      <c r="AO1119">
        <v>90.8</v>
      </c>
      <c r="AP1119">
        <v>89.914985830999996</v>
      </c>
      <c r="AQ1119">
        <v>95.207933994000001</v>
      </c>
      <c r="AR1119">
        <v>101.69152570599999</v>
      </c>
      <c r="AS1119">
        <v>80.893258895000002</v>
      </c>
      <c r="AT1119">
        <v>96.286135615000006</v>
      </c>
      <c r="AU1119"/>
    </row>
    <row r="1120" spans="1:47" x14ac:dyDescent="0.35">
      <c r="A1120" s="84">
        <v>40969</v>
      </c>
      <c r="B1120">
        <v>97.632728110000002</v>
      </c>
      <c r="C1120">
        <v>103.09140904900001</v>
      </c>
      <c r="D1120">
        <v>108.25214323599999</v>
      </c>
      <c r="E1120">
        <v>94.225886797000001</v>
      </c>
      <c r="F1120">
        <v>96.4</v>
      </c>
      <c r="G1120"/>
      <c r="H1120">
        <v>95.400057739000005</v>
      </c>
      <c r="I1120">
        <v>97.624592727000007</v>
      </c>
      <c r="J1120">
        <v>92.384602565999998</v>
      </c>
      <c r="K1120">
        <v>98.408200683000004</v>
      </c>
      <c r="L1120">
        <v>98.4</v>
      </c>
      <c r="M1120">
        <v>98.191817349000004</v>
      </c>
      <c r="N1120">
        <v>97.916081597000002</v>
      </c>
      <c r="O1120">
        <v>89.507458955000004</v>
      </c>
      <c r="P1120"/>
      <c r="Q1120">
        <v>107.01783630600001</v>
      </c>
      <c r="R1120">
        <v>100.65</v>
      </c>
      <c r="S1120">
        <v>97.799584846000002</v>
      </c>
      <c r="T1120">
        <v>91.050583657999994</v>
      </c>
      <c r="U1120"/>
      <c r="V1120">
        <v>101.889619579</v>
      </c>
      <c r="W1120">
        <v>86.207183932000007</v>
      </c>
      <c r="X1120">
        <v>92.267273213999999</v>
      </c>
      <c r="Y1120"/>
      <c r="Z1120">
        <v>63.102632774</v>
      </c>
      <c r="AA1120">
        <v>99.938465335999993</v>
      </c>
      <c r="AB1120">
        <v>93.957845433000003</v>
      </c>
      <c r="AC1120">
        <v>104.291309058</v>
      </c>
      <c r="AD1120">
        <v>103.461347261</v>
      </c>
      <c r="AE1120">
        <v>98.566000000000003</v>
      </c>
      <c r="AF1120">
        <v>98.408200683000004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96.707528890999995</v>
      </c>
      <c r="AM1120">
        <v>90.2</v>
      </c>
      <c r="AN1120">
        <v>97.510168254999996</v>
      </c>
      <c r="AO1120">
        <v>90.1</v>
      </c>
      <c r="AP1120">
        <v>90.615102516999997</v>
      </c>
      <c r="AQ1120">
        <v>94.607883990000005</v>
      </c>
      <c r="AR1120">
        <v>102.491459045</v>
      </c>
      <c r="AS1120">
        <v>82.693108907999999</v>
      </c>
      <c r="AT1120">
        <v>95.784393813999998</v>
      </c>
      <c r="AU1120"/>
    </row>
    <row r="1121" spans="1:47" x14ac:dyDescent="0.35">
      <c r="A1121" s="84">
        <v>41000</v>
      </c>
      <c r="B1121">
        <v>97.908526780000003</v>
      </c>
      <c r="C1121">
        <v>99.091742354999994</v>
      </c>
      <c r="D1121">
        <v>108.314205719</v>
      </c>
      <c r="E1121">
        <v>95.072086123000005</v>
      </c>
      <c r="F1121">
        <v>99.6</v>
      </c>
      <c r="G1121"/>
      <c r="H1121">
        <v>96.673846650000002</v>
      </c>
      <c r="I1121">
        <v>97.900368416000006</v>
      </c>
      <c r="J1121">
        <v>92.284619230000004</v>
      </c>
      <c r="K1121">
        <v>96.608050671000001</v>
      </c>
      <c r="L1121">
        <v>97</v>
      </c>
      <c r="M1121">
        <v>97.391884009999998</v>
      </c>
      <c r="N1121">
        <v>97.134080944999994</v>
      </c>
      <c r="O1121">
        <v>90.707558962999997</v>
      </c>
      <c r="P1121"/>
      <c r="Q1121">
        <v>107.817969662</v>
      </c>
      <c r="R1121">
        <v>100.98</v>
      </c>
      <c r="S1121">
        <v>97.795004058000004</v>
      </c>
      <c r="T1121">
        <v>91.475061902999997</v>
      </c>
      <c r="U1121"/>
      <c r="V1121">
        <v>102.78864563400001</v>
      </c>
      <c r="W1121">
        <v>84.107008917000002</v>
      </c>
      <c r="X1121">
        <v>90.605337192999997</v>
      </c>
      <c r="Y1121"/>
      <c r="Z1121">
        <v>61.085365791999997</v>
      </c>
      <c r="AA1121">
        <v>104.27169029</v>
      </c>
      <c r="AB1121">
        <v>97.330210773000005</v>
      </c>
      <c r="AC1121">
        <v>102.791434047</v>
      </c>
      <c r="AD1121">
        <v>102.948146134</v>
      </c>
      <c r="AE1121">
        <v>99.96</v>
      </c>
      <c r="AF1121">
        <v>98.008167346999997</v>
      </c>
      <c r="AG1121">
        <v>96.4</v>
      </c>
      <c r="AH1121">
        <v>106.470885133</v>
      </c>
      <c r="AI1121">
        <v>106.791100742</v>
      </c>
      <c r="AJ1121">
        <v>103.10318076</v>
      </c>
      <c r="AK1121"/>
      <c r="AL1121">
        <v>96.884661700999999</v>
      </c>
      <c r="AM1121">
        <v>90.4</v>
      </c>
      <c r="AN1121">
        <v>92.759628122999999</v>
      </c>
      <c r="AO1121">
        <v>90.2</v>
      </c>
      <c r="AP1121">
        <v>91.315219202999998</v>
      </c>
      <c r="AQ1121">
        <v>96.208017334999994</v>
      </c>
      <c r="AR1121">
        <v>102.69144238</v>
      </c>
      <c r="AS1121">
        <v>83.693025581000001</v>
      </c>
      <c r="AT1121">
        <v>96.481775253999999</v>
      </c>
      <c r="AU1121"/>
    </row>
    <row r="1122" spans="1:47" x14ac:dyDescent="0.35">
      <c r="A1122" s="84">
        <v>41030</v>
      </c>
      <c r="B1122">
        <v>99.379452999999998</v>
      </c>
      <c r="C1122">
        <v>100.591617365</v>
      </c>
      <c r="D1122">
        <v>108.85411740000001</v>
      </c>
      <c r="E1122">
        <v>95.018044939999996</v>
      </c>
      <c r="F1122">
        <v>97.3</v>
      </c>
      <c r="G1122"/>
      <c r="H1122">
        <v>96.118803636999999</v>
      </c>
      <c r="I1122">
        <v>99.371172068999996</v>
      </c>
      <c r="J1122">
        <v>92.484585902000006</v>
      </c>
      <c r="K1122">
        <v>98.508209016999999</v>
      </c>
      <c r="L1122">
        <v>100</v>
      </c>
      <c r="M1122">
        <v>98.291809016000002</v>
      </c>
      <c r="N1122">
        <v>97.623081353000003</v>
      </c>
      <c r="O1122">
        <v>91.307608966999993</v>
      </c>
      <c r="P1122"/>
      <c r="Q1122">
        <v>107.01783630600001</v>
      </c>
      <c r="R1122">
        <v>99.65</v>
      </c>
      <c r="S1122">
        <v>97.89659829</v>
      </c>
      <c r="T1122">
        <v>92.005659710000003</v>
      </c>
      <c r="U1122"/>
      <c r="V1122">
        <v>105.285940231</v>
      </c>
      <c r="W1122">
        <v>87.107258938000001</v>
      </c>
      <c r="X1122">
        <v>92.749284513000006</v>
      </c>
      <c r="Y1122"/>
      <c r="Z1122">
        <v>63.733028705999999</v>
      </c>
      <c r="AA1122">
        <v>97.548970324999999</v>
      </c>
      <c r="AB1122">
        <v>96.487119437999993</v>
      </c>
      <c r="AC1122">
        <v>104.291309058</v>
      </c>
      <c r="AD1122">
        <v>101.10062207599999</v>
      </c>
      <c r="AE1122">
        <v>101.181</v>
      </c>
      <c r="AF1122">
        <v>96.908075672999999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97.148143726000001</v>
      </c>
      <c r="AM1122">
        <v>91.9</v>
      </c>
      <c r="AN1122">
        <v>96.506164511999998</v>
      </c>
      <c r="AO1122">
        <v>90.8</v>
      </c>
      <c r="AP1122">
        <v>90.915152524999996</v>
      </c>
      <c r="AQ1122">
        <v>93.307775648000003</v>
      </c>
      <c r="AR1122">
        <v>106.791100742</v>
      </c>
      <c r="AS1122">
        <v>83.993000582999997</v>
      </c>
      <c r="AT1122">
        <v>96.684058508999996</v>
      </c>
      <c r="AU1122"/>
    </row>
    <row r="1123" spans="1:47" x14ac:dyDescent="0.35">
      <c r="A1123" s="84">
        <v>41061</v>
      </c>
      <c r="B1123">
        <v>98.735922779999996</v>
      </c>
      <c r="C1123">
        <v>99.791684025999999</v>
      </c>
      <c r="D1123">
        <v>109.095475173</v>
      </c>
      <c r="E1123">
        <v>94.471747429999994</v>
      </c>
      <c r="F1123">
        <v>98.8</v>
      </c>
      <c r="G1123"/>
      <c r="H1123">
        <v>95.217541018000006</v>
      </c>
      <c r="I1123">
        <v>98.727695471999994</v>
      </c>
      <c r="J1123">
        <v>92.284619230000004</v>
      </c>
      <c r="K1123">
        <v>97.308109009000006</v>
      </c>
      <c r="L1123">
        <v>98.5</v>
      </c>
      <c r="M1123">
        <v>97.391884009999998</v>
      </c>
      <c r="N1123">
        <v>97.689081408000007</v>
      </c>
      <c r="O1123">
        <v>92.007667306000002</v>
      </c>
      <c r="P1123"/>
      <c r="Q1123">
        <v>108.318053009</v>
      </c>
      <c r="R1123">
        <v>98.83</v>
      </c>
      <c r="S1123">
        <v>97.321715763</v>
      </c>
      <c r="T1123">
        <v>90.732224973000001</v>
      </c>
      <c r="U1123"/>
      <c r="V1123">
        <v>103.687671689</v>
      </c>
      <c r="W1123">
        <v>84.607050588000007</v>
      </c>
      <c r="X1123">
        <v>91.551379048000001</v>
      </c>
      <c r="Y1123"/>
      <c r="Z1123">
        <v>62.661355620999998</v>
      </c>
      <c r="AA1123">
        <v>93.304944203000005</v>
      </c>
      <c r="AB1123">
        <v>94.238875878000002</v>
      </c>
      <c r="AC1123">
        <v>102.191484043</v>
      </c>
      <c r="AD1123">
        <v>100.382140498</v>
      </c>
      <c r="AE1123">
        <v>99.188000000000002</v>
      </c>
      <c r="AF1123">
        <v>101.10842570200001</v>
      </c>
      <c r="AG1123">
        <v>98.1</v>
      </c>
      <c r="AH1123">
        <v>107.19918536</v>
      </c>
      <c r="AI1123">
        <v>105.391217399</v>
      </c>
      <c r="AJ1123">
        <v>103.452288596</v>
      </c>
      <c r="AK1123"/>
      <c r="AL1123">
        <v>96.602974630999995</v>
      </c>
      <c r="AM1123">
        <v>90.7</v>
      </c>
      <c r="AN1123">
        <v>96.437127957000001</v>
      </c>
      <c r="AO1123">
        <v>90.9</v>
      </c>
      <c r="AP1123">
        <v>88.614769128000006</v>
      </c>
      <c r="AQ1123">
        <v>95.107925660000006</v>
      </c>
      <c r="AR1123">
        <v>104.39130072499999</v>
      </c>
      <c r="AS1123">
        <v>83.393050579000004</v>
      </c>
      <c r="AT1123">
        <v>96.669878850000003</v>
      </c>
      <c r="AU1123"/>
    </row>
    <row r="1124" spans="1:47" x14ac:dyDescent="0.35">
      <c r="A1124" s="84">
        <v>41091</v>
      </c>
      <c r="B1124">
        <v>99.379452999999998</v>
      </c>
      <c r="C1124">
        <v>99.791684025999999</v>
      </c>
      <c r="D1124">
        <v>110.55825389500001</v>
      </c>
      <c r="E1124">
        <v>94.114861593000001</v>
      </c>
      <c r="F1124">
        <v>97.7</v>
      </c>
      <c r="G1124"/>
      <c r="H1124">
        <v>92.748150507000005</v>
      </c>
      <c r="I1124">
        <v>99.371172068999996</v>
      </c>
      <c r="J1124">
        <v>92.384602565999998</v>
      </c>
      <c r="K1124">
        <v>98.408200683000004</v>
      </c>
      <c r="L1124">
        <v>101.6</v>
      </c>
      <c r="M1124">
        <v>97.691859011999995</v>
      </c>
      <c r="N1124">
        <v>96.953080794000002</v>
      </c>
      <c r="O1124">
        <v>90.207517292999995</v>
      </c>
      <c r="P1124"/>
      <c r="Q1124">
        <v>107.41790298399999</v>
      </c>
      <c r="R1124">
        <v>99.5</v>
      </c>
      <c r="S1124">
        <v>97.764979140999998</v>
      </c>
      <c r="T1124">
        <v>93.809692252999994</v>
      </c>
      <c r="U1124"/>
      <c r="V1124">
        <v>106.085074503</v>
      </c>
      <c r="W1124">
        <v>84.807067255999996</v>
      </c>
      <c r="X1124">
        <v>90.965094444000002</v>
      </c>
      <c r="Y1124"/>
      <c r="Z1124">
        <v>61.778801317000003</v>
      </c>
      <c r="AA1124">
        <v>91.755290263000006</v>
      </c>
      <c r="AB1124">
        <v>97.423887587999999</v>
      </c>
      <c r="AC1124">
        <v>103.29139238400001</v>
      </c>
      <c r="AD1124">
        <v>99.868939370000007</v>
      </c>
      <c r="AE1124">
        <v>98.510999999999996</v>
      </c>
      <c r="AF1124">
        <v>101.208434036</v>
      </c>
      <c r="AG1124">
        <v>97.2</v>
      </c>
      <c r="AH1124">
        <v>106.823937301</v>
      </c>
      <c r="AI1124">
        <v>101.69152570599999</v>
      </c>
      <c r="AJ1124">
        <v>99.96121024</v>
      </c>
      <c r="AK1124"/>
      <c r="AL1124">
        <v>96.765664985000001</v>
      </c>
      <c r="AM1124">
        <v>90.7</v>
      </c>
      <c r="AN1124">
        <v>97.800604175000004</v>
      </c>
      <c r="AO1124">
        <v>91.3</v>
      </c>
      <c r="AP1124">
        <v>92.215369228</v>
      </c>
      <c r="AQ1124">
        <v>93.807817318000005</v>
      </c>
      <c r="AR1124">
        <v>103.991334055</v>
      </c>
      <c r="AS1124">
        <v>84.192983917999996</v>
      </c>
      <c r="AT1124">
        <v>96.901017217000003</v>
      </c>
      <c r="AU1124"/>
    </row>
    <row r="1125" spans="1:47" x14ac:dyDescent="0.35">
      <c r="A1125" s="84">
        <v>41122</v>
      </c>
      <c r="B1125">
        <v>100.6665134</v>
      </c>
      <c r="C1125">
        <v>100.991584035</v>
      </c>
      <c r="D1125">
        <v>112.73505394999999</v>
      </c>
      <c r="E1125">
        <v>93.168338286999997</v>
      </c>
      <c r="F1125">
        <v>99.3</v>
      </c>
      <c r="G1125"/>
      <c r="H1125">
        <v>97.147663769000005</v>
      </c>
      <c r="I1125">
        <v>100.658125223</v>
      </c>
      <c r="J1125">
        <v>89.685052490999993</v>
      </c>
      <c r="K1125">
        <v>98.408200683000004</v>
      </c>
      <c r="L1125">
        <v>99.2</v>
      </c>
      <c r="M1125">
        <v>98.391800683</v>
      </c>
      <c r="N1125">
        <v>98.873082393999994</v>
      </c>
      <c r="O1125">
        <v>94.007833985999994</v>
      </c>
      <c r="P1125"/>
      <c r="Q1125">
        <v>105.317552925</v>
      </c>
      <c r="R1125">
        <v>101.72</v>
      </c>
      <c r="S1125">
        <v>97.320365354000003</v>
      </c>
      <c r="T1125">
        <v>92.960735761999999</v>
      </c>
      <c r="U1125"/>
      <c r="V1125">
        <v>106.18496628699999</v>
      </c>
      <c r="W1125">
        <v>87.807317276000006</v>
      </c>
      <c r="X1125">
        <v>91.213310840999995</v>
      </c>
      <c r="Y1125"/>
      <c r="Z1125">
        <v>64.993820568999993</v>
      </c>
      <c r="AA1125">
        <v>91.204108103999999</v>
      </c>
      <c r="AB1125">
        <v>98.829039812999994</v>
      </c>
      <c r="AC1125">
        <v>102.591450712</v>
      </c>
      <c r="AD1125">
        <v>98.637256664999995</v>
      </c>
      <c r="AE1125">
        <v>96.808999999999997</v>
      </c>
      <c r="AF1125">
        <v>96.508042337000006</v>
      </c>
      <c r="AG1125">
        <v>100.3</v>
      </c>
      <c r="AH1125">
        <v>105.992023832</v>
      </c>
      <c r="AI1125">
        <v>103.29139238400001</v>
      </c>
      <c r="AJ1125">
        <v>101.24127230400001</v>
      </c>
      <c r="AK1125"/>
      <c r="AL1125">
        <v>96.512050103000007</v>
      </c>
      <c r="AM1125">
        <v>90.6</v>
      </c>
      <c r="AN1125">
        <v>99.973732216000002</v>
      </c>
      <c r="AO1125">
        <v>92.1</v>
      </c>
      <c r="AP1125">
        <v>88.414735789000005</v>
      </c>
      <c r="AQ1125">
        <v>96.108009000999999</v>
      </c>
      <c r="AR1125">
        <v>107.891009083</v>
      </c>
      <c r="AS1125">
        <v>82.993083909999996</v>
      </c>
      <c r="AT1125">
        <v>96.494070902999994</v>
      </c>
      <c r="AU1125"/>
    </row>
    <row r="1126" spans="1:47" x14ac:dyDescent="0.35">
      <c r="A1126" s="84">
        <v>41153</v>
      </c>
      <c r="B1126">
        <v>99.011721440000002</v>
      </c>
      <c r="C1126">
        <v>101.091575702</v>
      </c>
      <c r="D1126">
        <v>110.83134203500001</v>
      </c>
      <c r="E1126">
        <v>92.855059940000004</v>
      </c>
      <c r="F1126">
        <v>98.7</v>
      </c>
      <c r="G1126"/>
      <c r="H1126">
        <v>96.561159962000005</v>
      </c>
      <c r="I1126">
        <v>99.003471150999999</v>
      </c>
      <c r="J1126">
        <v>90.184969171999995</v>
      </c>
      <c r="K1126">
        <v>97.108092341000003</v>
      </c>
      <c r="L1126">
        <v>100.2</v>
      </c>
      <c r="M1126">
        <v>96.491959003000005</v>
      </c>
      <c r="N1126">
        <v>95.759079799000006</v>
      </c>
      <c r="O1126">
        <v>94.807900657999994</v>
      </c>
      <c r="P1126"/>
      <c r="Q1126">
        <v>105.517586264</v>
      </c>
      <c r="R1126">
        <v>99.44</v>
      </c>
      <c r="S1126">
        <v>96.472203043999997</v>
      </c>
      <c r="T1126">
        <v>90.732224973000001</v>
      </c>
      <c r="U1126"/>
      <c r="V1126">
        <v>103.687671689</v>
      </c>
      <c r="W1126">
        <v>87.007250604000006</v>
      </c>
      <c r="X1126">
        <v>89.841032970000001</v>
      </c>
      <c r="Y1126"/>
      <c r="Z1126">
        <v>56.546515083000003</v>
      </c>
      <c r="AA1126">
        <v>93.771965277999996</v>
      </c>
      <c r="AB1126">
        <v>97.611241218000004</v>
      </c>
      <c r="AC1126">
        <v>102.391467378</v>
      </c>
      <c r="AD1126">
        <v>96.481811930000006</v>
      </c>
      <c r="AE1126">
        <v>98.067999999999998</v>
      </c>
      <c r="AF1126">
        <v>99.808317360000004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95.847948091000006</v>
      </c>
      <c r="AM1126">
        <v>90.9</v>
      </c>
      <c r="AN1126">
        <v>96.130299374000003</v>
      </c>
      <c r="AO1126">
        <v>91.5</v>
      </c>
      <c r="AP1126">
        <v>89.514919152999994</v>
      </c>
      <c r="AQ1126">
        <v>94.507875655999996</v>
      </c>
      <c r="AR1126">
        <v>100.891592367</v>
      </c>
      <c r="AS1126">
        <v>84.892925590000004</v>
      </c>
      <c r="AT1126">
        <v>96.422181019999996</v>
      </c>
      <c r="AU1126"/>
    </row>
    <row r="1127" spans="1:47" x14ac:dyDescent="0.35">
      <c r="A1127" s="84">
        <v>41183</v>
      </c>
      <c r="B1127">
        <v>100.3907148</v>
      </c>
      <c r="C1127">
        <v>96.891925673000003</v>
      </c>
      <c r="D1127">
        <v>112.331113829</v>
      </c>
      <c r="E1127">
        <v>92.831784776999996</v>
      </c>
      <c r="F1127">
        <v>98.8</v>
      </c>
      <c r="G1127"/>
      <c r="H1127">
        <v>96.824727069999994</v>
      </c>
      <c r="I1127">
        <v>100.382349604</v>
      </c>
      <c r="J1127">
        <v>88.785202466000001</v>
      </c>
      <c r="K1127">
        <v>95.807983999000001</v>
      </c>
      <c r="L1127">
        <v>99.6</v>
      </c>
      <c r="M1127">
        <v>95.792017332</v>
      </c>
      <c r="N1127">
        <v>96.244080202999996</v>
      </c>
      <c r="O1127">
        <v>90.007500625000006</v>
      </c>
      <c r="P1127"/>
      <c r="Q1127">
        <v>104.617436239</v>
      </c>
      <c r="R1127">
        <v>97.97</v>
      </c>
      <c r="S1127">
        <v>96.310049954999997</v>
      </c>
      <c r="T1127">
        <v>90.838344535000004</v>
      </c>
      <c r="U1127"/>
      <c r="V1127">
        <v>105.485723799</v>
      </c>
      <c r="W1127">
        <v>84.607050588000007</v>
      </c>
      <c r="X1127">
        <v>92.141838773000003</v>
      </c>
      <c r="Y1127"/>
      <c r="Z1127">
        <v>61.526642944000002</v>
      </c>
      <c r="AA1127">
        <v>97.524851040000001</v>
      </c>
      <c r="AB1127">
        <v>97.517564402999994</v>
      </c>
      <c r="AC1127">
        <v>100.49162569800001</v>
      </c>
      <c r="AD1127">
        <v>96.789732607000005</v>
      </c>
      <c r="AE1127">
        <v>99.912000000000006</v>
      </c>
      <c r="AF1127">
        <v>98.608217350999993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95.793257299999993</v>
      </c>
      <c r="AM1127">
        <v>90.7</v>
      </c>
      <c r="AN1127">
        <v>94.773439131000003</v>
      </c>
      <c r="AO1127">
        <v>90.7</v>
      </c>
      <c r="AP1127">
        <v>89.014835805999994</v>
      </c>
      <c r="AQ1127">
        <v>93.707808983999996</v>
      </c>
      <c r="AR1127">
        <v>102.491459045</v>
      </c>
      <c r="AS1127">
        <v>84.992917257000002</v>
      </c>
      <c r="AT1127">
        <v>96.739983879999997</v>
      </c>
      <c r="AU1127"/>
    </row>
    <row r="1128" spans="1:47" x14ac:dyDescent="0.35">
      <c r="A1128" s="84">
        <v>41214</v>
      </c>
      <c r="B1128">
        <v>98.64398989</v>
      </c>
      <c r="C1128">
        <v>96.391967335999993</v>
      </c>
      <c r="D1128">
        <v>110.801219105</v>
      </c>
      <c r="E1128">
        <v>93.780180797</v>
      </c>
      <c r="F1128">
        <v>99.9</v>
      </c>
      <c r="G1128"/>
      <c r="H1128">
        <v>97.249975947999999</v>
      </c>
      <c r="I1128">
        <v>98.635770242000007</v>
      </c>
      <c r="J1128">
        <v>88.085319112999997</v>
      </c>
      <c r="K1128">
        <v>95.107925660000006</v>
      </c>
      <c r="L1128">
        <v>101.8</v>
      </c>
      <c r="M1128">
        <v>95.092075660000006</v>
      </c>
      <c r="N1128">
        <v>93.968078306999999</v>
      </c>
      <c r="O1128">
        <v>93.207767313999994</v>
      </c>
      <c r="P1128"/>
      <c r="Q1128">
        <v>103.717286214</v>
      </c>
      <c r="R1128">
        <v>97.96</v>
      </c>
      <c r="S1128">
        <v>96.267267188000005</v>
      </c>
      <c r="T1128">
        <v>91.156703218999994</v>
      </c>
      <c r="U1128"/>
      <c r="V1128">
        <v>102.18929493</v>
      </c>
      <c r="W1128">
        <v>84.007000583000007</v>
      </c>
      <c r="X1128">
        <v>91.129276422000004</v>
      </c>
      <c r="Y1128"/>
      <c r="Z1128">
        <v>60.139771893999999</v>
      </c>
      <c r="AA1128">
        <v>89.149416122999995</v>
      </c>
      <c r="AB1128">
        <v>95.831381733000001</v>
      </c>
      <c r="AC1128">
        <v>99.091742354999994</v>
      </c>
      <c r="AD1128">
        <v>96.071251028000006</v>
      </c>
      <c r="AE1128">
        <v>100.634</v>
      </c>
      <c r="AF1128">
        <v>90.507542294999993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95.687560844999993</v>
      </c>
      <c r="AM1128">
        <v>89.3</v>
      </c>
      <c r="AN1128">
        <v>94.796097732999996</v>
      </c>
      <c r="AO1128">
        <v>91.2</v>
      </c>
      <c r="AP1128">
        <v>86.4144024</v>
      </c>
      <c r="AQ1128">
        <v>91.507625634999997</v>
      </c>
      <c r="AR1128">
        <v>101.591534039</v>
      </c>
      <c r="AS1128">
        <v>83.793017249000002</v>
      </c>
      <c r="AT1128">
        <v>97.134535387</v>
      </c>
      <c r="AU1128"/>
    </row>
    <row r="1129" spans="1:47" x14ac:dyDescent="0.35">
      <c r="A1129" s="84">
        <v>41244</v>
      </c>
      <c r="B1129">
        <v>98.460124109999995</v>
      </c>
      <c r="C1129">
        <v>97.991834014000005</v>
      </c>
      <c r="D1129">
        <v>111.578469966</v>
      </c>
      <c r="E1129">
        <v>93.372731674999997</v>
      </c>
      <c r="F1129">
        <v>98.9</v>
      </c>
      <c r="G1129"/>
      <c r="H1129">
        <v>96.437134</v>
      </c>
      <c r="I1129">
        <v>98.451919782999994</v>
      </c>
      <c r="J1129">
        <v>89.185135810999995</v>
      </c>
      <c r="K1129">
        <v>95.907992332999996</v>
      </c>
      <c r="L1129">
        <v>99.8</v>
      </c>
      <c r="M1129">
        <v>95.592033997000001</v>
      </c>
      <c r="N1129">
        <v>94.364078637000006</v>
      </c>
      <c r="O1129">
        <v>96.608050671000001</v>
      </c>
      <c r="P1129"/>
      <c r="Q1129">
        <v>104.4174029</v>
      </c>
      <c r="R1129">
        <v>98.84</v>
      </c>
      <c r="S1129">
        <v>96.845647885000005</v>
      </c>
      <c r="T1129">
        <v>92.217898833000007</v>
      </c>
      <c r="U1129"/>
      <c r="V1129">
        <v>100.790809956</v>
      </c>
      <c r="W1129">
        <v>85.707142262000005</v>
      </c>
      <c r="X1129">
        <v>91.372575562999998</v>
      </c>
      <c r="Y1129"/>
      <c r="Z1129">
        <v>61.463603351000003</v>
      </c>
      <c r="AA1129">
        <v>80.456293372000005</v>
      </c>
      <c r="AB1129">
        <v>91.428571429000002</v>
      </c>
      <c r="AC1129">
        <v>99.891675694</v>
      </c>
      <c r="AD1129">
        <v>97.405573958999994</v>
      </c>
      <c r="AE1129">
        <v>100.685</v>
      </c>
      <c r="AF1129">
        <v>94.407867322000001</v>
      </c>
      <c r="AG1129">
        <v>101.4</v>
      </c>
      <c r="AH1129">
        <v>105.848857583</v>
      </c>
      <c r="AI1129">
        <v>102.591450712</v>
      </c>
      <c r="AJ1129">
        <v>99.262994569</v>
      </c>
      <c r="AK1129"/>
      <c r="AL1129">
        <v>96.047636988999997</v>
      </c>
      <c r="AM1129">
        <v>89.1</v>
      </c>
      <c r="AN1129">
        <v>93.975541010000001</v>
      </c>
      <c r="AO1129">
        <v>91.6</v>
      </c>
      <c r="AP1129">
        <v>88.214702450000004</v>
      </c>
      <c r="AQ1129">
        <v>92.307692308</v>
      </c>
      <c r="AR1129">
        <v>102.491459045</v>
      </c>
      <c r="AS1129">
        <v>84.992917257000002</v>
      </c>
      <c r="AT1129">
        <v>97.379655096999997</v>
      </c>
      <c r="AU1129"/>
    </row>
    <row r="1130" spans="1:47" x14ac:dyDescent="0.35">
      <c r="A1130" s="84">
        <v>41275</v>
      </c>
      <c r="B1130">
        <v>97.632728110000002</v>
      </c>
      <c r="C1130">
        <v>96.291975668999996</v>
      </c>
      <c r="D1130">
        <v>112.574387315</v>
      </c>
      <c r="E1130">
        <v>94.095599389</v>
      </c>
      <c r="F1130">
        <v>98.2</v>
      </c>
      <c r="G1130"/>
      <c r="H1130">
        <v>100.52367309900001</v>
      </c>
      <c r="I1130">
        <v>97.624592727000007</v>
      </c>
      <c r="J1130">
        <v>87.385435760999997</v>
      </c>
      <c r="K1130">
        <v>94.707892323999999</v>
      </c>
      <c r="L1130">
        <v>101.2</v>
      </c>
      <c r="M1130">
        <v>95.192067327999993</v>
      </c>
      <c r="N1130">
        <v>95.140079283000006</v>
      </c>
      <c r="O1130">
        <v>96.908075672999999</v>
      </c>
      <c r="P1130"/>
      <c r="Q1130">
        <v>104.4174029</v>
      </c>
      <c r="R1130">
        <v>98.7</v>
      </c>
      <c r="S1130">
        <v>96.297116643999999</v>
      </c>
      <c r="T1130">
        <v>90.838344535000004</v>
      </c>
      <c r="U1130"/>
      <c r="V1130">
        <v>100.690918172</v>
      </c>
      <c r="W1130">
        <v>84.907075590000005</v>
      </c>
      <c r="X1130">
        <v>91.366183814999999</v>
      </c>
      <c r="Y1130"/>
      <c r="Z1130">
        <v>59.635455149000002</v>
      </c>
      <c r="AA1130">
        <v>90.147097467999998</v>
      </c>
      <c r="AB1130">
        <v>93.395784543000005</v>
      </c>
      <c r="AC1130">
        <v>99.891675694</v>
      </c>
      <c r="AD1130">
        <v>95.392050662000003</v>
      </c>
      <c r="AE1130">
        <v>100.815</v>
      </c>
      <c r="AF1130">
        <v>93.007750646000005</v>
      </c>
      <c r="AG1130">
        <v>99.5</v>
      </c>
      <c r="AH1130">
        <v>105.33302945699999</v>
      </c>
      <c r="AI1130">
        <v>104.291309058</v>
      </c>
      <c r="AJ1130">
        <v>95.306439100000006</v>
      </c>
      <c r="AK1130"/>
      <c r="AL1130">
        <v>95.674107117999995</v>
      </c>
      <c r="AM1130">
        <v>89.2</v>
      </c>
      <c r="AN1130">
        <v>96.073619426999997</v>
      </c>
      <c r="AO1130">
        <v>89.6</v>
      </c>
      <c r="AP1130">
        <v>88.214702450000004</v>
      </c>
      <c r="AQ1130">
        <v>93.507792316000007</v>
      </c>
      <c r="AR1130">
        <v>99.791684025999999</v>
      </c>
      <c r="AS1130">
        <v>85.392883925999996</v>
      </c>
      <c r="AT1130">
        <v>97.372614846999994</v>
      </c>
      <c r="AU1130"/>
    </row>
    <row r="1131" spans="1:47" x14ac:dyDescent="0.35">
      <c r="A1131" s="84">
        <v>41306</v>
      </c>
      <c r="B1131">
        <v>97.356929440000002</v>
      </c>
      <c r="C1131">
        <v>96.291975668999996</v>
      </c>
      <c r="D1131">
        <v>109.537454302</v>
      </c>
      <c r="E1131">
        <v>95.097501531999995</v>
      </c>
      <c r="F1131">
        <v>100.2</v>
      </c>
      <c r="G1131"/>
      <c r="H1131">
        <v>99.160738719999998</v>
      </c>
      <c r="I1131">
        <v>97.348817038999996</v>
      </c>
      <c r="J1131">
        <v>88.585235793999999</v>
      </c>
      <c r="K1131">
        <v>95.507958997000003</v>
      </c>
      <c r="L1131">
        <v>98.7</v>
      </c>
      <c r="M1131">
        <v>95.292058995000005</v>
      </c>
      <c r="N1131">
        <v>94.609078840999999</v>
      </c>
      <c r="O1131">
        <v>94.707892323999999</v>
      </c>
      <c r="P1131"/>
      <c r="Q1131">
        <v>103.817302884</v>
      </c>
      <c r="R1131">
        <v>99.64</v>
      </c>
      <c r="S1131">
        <v>97.020352940999999</v>
      </c>
      <c r="T1131">
        <v>91.581181463999997</v>
      </c>
      <c r="U1131"/>
      <c r="V1131">
        <v>99.192541413000001</v>
      </c>
      <c r="W1131">
        <v>84.507042253999998</v>
      </c>
      <c r="X1131">
        <v>91.151141314</v>
      </c>
      <c r="Y1131"/>
      <c r="Z1131">
        <v>59.320257183000002</v>
      </c>
      <c r="AA1131">
        <v>101.726184807</v>
      </c>
      <c r="AB1131">
        <v>95.456674473000007</v>
      </c>
      <c r="AC1131">
        <v>99.291725690000007</v>
      </c>
      <c r="AD1131">
        <v>96.991917340000001</v>
      </c>
      <c r="AE1131">
        <v>99.716999999999999</v>
      </c>
      <c r="AF1131">
        <v>93.507792316000007</v>
      </c>
      <c r="AG1131">
        <v>97</v>
      </c>
      <c r="AH1131">
        <v>105.879786745</v>
      </c>
      <c r="AI1131">
        <v>105.291225731</v>
      </c>
      <c r="AJ1131">
        <v>93.211792087000006</v>
      </c>
      <c r="AK1131"/>
      <c r="AL1131">
        <v>96.182019225999994</v>
      </c>
      <c r="AM1131">
        <v>90.2</v>
      </c>
      <c r="AN1131">
        <v>95.309575084000002</v>
      </c>
      <c r="AO1131">
        <v>90.2</v>
      </c>
      <c r="AP1131">
        <v>88.314719120000007</v>
      </c>
      <c r="AQ1131">
        <v>95.107925660000006</v>
      </c>
      <c r="AR1131">
        <v>99.591700692000003</v>
      </c>
      <c r="AS1131">
        <v>87.292725606000005</v>
      </c>
      <c r="AT1131">
        <v>97.853037579000002</v>
      </c>
      <c r="AU1131"/>
    </row>
    <row r="1132" spans="1:47" x14ac:dyDescent="0.35">
      <c r="A1132" s="84">
        <v>41334</v>
      </c>
      <c r="B1132">
        <v>96.897265000000004</v>
      </c>
      <c r="C1132">
        <v>98.991750687000007</v>
      </c>
      <c r="D1132">
        <v>111.61734572100001</v>
      </c>
      <c r="E1132">
        <v>95.688209122999993</v>
      </c>
      <c r="F1132">
        <v>100.1</v>
      </c>
      <c r="G1132"/>
      <c r="H1132">
        <v>99.955901486000002</v>
      </c>
      <c r="I1132">
        <v>96.889190901000006</v>
      </c>
      <c r="J1132">
        <v>87.985335777000003</v>
      </c>
      <c r="K1132">
        <v>96.808067339000004</v>
      </c>
      <c r="L1132">
        <v>98.3</v>
      </c>
      <c r="M1132">
        <v>96.391967335999993</v>
      </c>
      <c r="N1132">
        <v>95.406079504999994</v>
      </c>
      <c r="O1132">
        <v>97.808150678999993</v>
      </c>
      <c r="P1132"/>
      <c r="Q1132">
        <v>105.417569595</v>
      </c>
      <c r="R1132">
        <v>99.91</v>
      </c>
      <c r="S1132">
        <v>97.643510836000004</v>
      </c>
      <c r="T1132">
        <v>92.960735761999999</v>
      </c>
      <c r="U1132"/>
      <c r="V1132">
        <v>101.390160659</v>
      </c>
      <c r="W1132">
        <v>84.907075590000005</v>
      </c>
      <c r="X1132">
        <v>92.902530175999999</v>
      </c>
      <c r="Y1132"/>
      <c r="Z1132">
        <v>60.454969859999999</v>
      </c>
      <c r="AA1132">
        <v>93.602910703999996</v>
      </c>
      <c r="AB1132">
        <v>93.489461358</v>
      </c>
      <c r="AC1132">
        <v>98.791767352999997</v>
      </c>
      <c r="AD1132">
        <v>97.891842346000004</v>
      </c>
      <c r="AE1132">
        <v>98.379000000000005</v>
      </c>
      <c r="AF1132">
        <v>90.207517292999995</v>
      </c>
      <c r="AG1132">
        <v>96.1</v>
      </c>
      <c r="AH1132">
        <v>106.310317502</v>
      </c>
      <c r="AI1132">
        <v>107.19106741100001</v>
      </c>
      <c r="AJ1132">
        <v>93.211792087000006</v>
      </c>
      <c r="AK1132"/>
      <c r="AL1132">
        <v>96.647791768000005</v>
      </c>
      <c r="AM1132">
        <v>89.6</v>
      </c>
      <c r="AN1132">
        <v>98.242872739000006</v>
      </c>
      <c r="AO1132">
        <v>93.4</v>
      </c>
      <c r="AP1132">
        <v>90.315052508999997</v>
      </c>
      <c r="AQ1132">
        <v>91.207600632999998</v>
      </c>
      <c r="AR1132">
        <v>100.69160903300001</v>
      </c>
      <c r="AS1132">
        <v>86.992750603999994</v>
      </c>
      <c r="AT1132">
        <v>98.265437609000003</v>
      </c>
      <c r="AU1132"/>
    </row>
    <row r="1133" spans="1:47" x14ac:dyDescent="0.35">
      <c r="A1133" s="84">
        <v>41365</v>
      </c>
      <c r="B1133">
        <v>99.379452999999998</v>
      </c>
      <c r="C1133">
        <v>99.491709024000002</v>
      </c>
      <c r="D1133">
        <v>113.354379626</v>
      </c>
      <c r="E1133">
        <v>95.024465673999998</v>
      </c>
      <c r="F1133">
        <v>98.6</v>
      </c>
      <c r="G1133"/>
      <c r="H1133">
        <v>96.415736805999998</v>
      </c>
      <c r="I1133">
        <v>99.371172068999996</v>
      </c>
      <c r="J1133">
        <v>89.485085819000005</v>
      </c>
      <c r="K1133">
        <v>97.108092341000003</v>
      </c>
      <c r="L1133">
        <v>100.2</v>
      </c>
      <c r="M1133">
        <v>96.591950671000006</v>
      </c>
      <c r="N1133">
        <v>94.380078650000002</v>
      </c>
      <c r="O1133">
        <v>92.807733978000002</v>
      </c>
      <c r="P1133"/>
      <c r="Q1133">
        <v>101.31688614799999</v>
      </c>
      <c r="R1133">
        <v>101.4</v>
      </c>
      <c r="S1133">
        <v>97.616128907999993</v>
      </c>
      <c r="T1133">
        <v>92.430137955000006</v>
      </c>
      <c r="U1133"/>
      <c r="V1133">
        <v>102.98842920200001</v>
      </c>
      <c r="W1133">
        <v>85.207100592000003</v>
      </c>
      <c r="X1133">
        <v>93.641285697000001</v>
      </c>
      <c r="Y1133"/>
      <c r="Z1133">
        <v>61.148405384999997</v>
      </c>
      <c r="AA1133">
        <v>89.327424149999999</v>
      </c>
      <c r="AB1133">
        <v>94.519906323000001</v>
      </c>
      <c r="AC1133">
        <v>97.991834014000005</v>
      </c>
      <c r="AD1133">
        <v>98.091825681000003</v>
      </c>
      <c r="AE1133">
        <v>99.212999999999994</v>
      </c>
      <c r="AF1133">
        <v>92.507708976000004</v>
      </c>
      <c r="AG1133">
        <v>95.8</v>
      </c>
      <c r="AH1133">
        <v>105.199888676</v>
      </c>
      <c r="AI1133">
        <v>107.291059078</v>
      </c>
      <c r="AJ1133">
        <v>96.702870442000005</v>
      </c>
      <c r="AK1133"/>
      <c r="AL1133">
        <v>96.630202600000004</v>
      </c>
      <c r="AM1133">
        <v>90.8</v>
      </c>
      <c r="AN1133">
        <v>96.879186212999997</v>
      </c>
      <c r="AO1133">
        <v>92.4</v>
      </c>
      <c r="AP1133">
        <v>89.714952491999995</v>
      </c>
      <c r="AQ1133">
        <v>92.907742311999996</v>
      </c>
      <c r="AR1133">
        <v>98.491792351000001</v>
      </c>
      <c r="AS1133">
        <v>87.692692276000002</v>
      </c>
      <c r="AT1133">
        <v>98.156759937999993</v>
      </c>
      <c r="AU1133"/>
    </row>
    <row r="1134" spans="1:47" x14ac:dyDescent="0.35">
      <c r="A1134" s="84">
        <v>41395</v>
      </c>
      <c r="B1134">
        <v>99.011721440000002</v>
      </c>
      <c r="C1134">
        <v>100.49162569800001</v>
      </c>
      <c r="D1134">
        <v>113.06910359</v>
      </c>
      <c r="E1134">
        <v>94.824620307000004</v>
      </c>
      <c r="F1134">
        <v>99.8</v>
      </c>
      <c r="G1134"/>
      <c r="H1134">
        <v>96.556227794999998</v>
      </c>
      <c r="I1134">
        <v>99.003471150999999</v>
      </c>
      <c r="J1134">
        <v>90.284952508000003</v>
      </c>
      <c r="K1134">
        <v>96.508042337000006</v>
      </c>
      <c r="L1134">
        <v>98.2</v>
      </c>
      <c r="M1134">
        <v>96.791934005000002</v>
      </c>
      <c r="N1134">
        <v>94.942079117999995</v>
      </c>
      <c r="O1134">
        <v>97.208100674999997</v>
      </c>
      <c r="P1134"/>
      <c r="Q1134">
        <v>102.517086181</v>
      </c>
      <c r="R1134">
        <v>101.12</v>
      </c>
      <c r="S1134">
        <v>97.968293571000004</v>
      </c>
      <c r="T1134">
        <v>92.854616200999999</v>
      </c>
      <c r="U1134"/>
      <c r="V1134">
        <v>101.190377091</v>
      </c>
      <c r="W1134">
        <v>84.807067255999996</v>
      </c>
      <c r="X1134">
        <v>93.184517264999997</v>
      </c>
      <c r="Y1134"/>
      <c r="Z1134">
        <v>63.480870332999999</v>
      </c>
      <c r="AA1134">
        <v>87.603629338999994</v>
      </c>
      <c r="AB1134">
        <v>92.833723653000007</v>
      </c>
      <c r="AC1134">
        <v>99.891675694</v>
      </c>
      <c r="AD1134">
        <v>99.591700692000003</v>
      </c>
      <c r="AE1134">
        <v>99.51</v>
      </c>
      <c r="AF1134">
        <v>93.607800650000001</v>
      </c>
      <c r="AG1134">
        <v>97.6</v>
      </c>
      <c r="AH1134">
        <v>105.271609051</v>
      </c>
      <c r="AI1134">
        <v>107.09107574399999</v>
      </c>
      <c r="AJ1134">
        <v>99.030256011999995</v>
      </c>
      <c r="AK1134"/>
      <c r="AL1134">
        <v>96.969399315999993</v>
      </c>
      <c r="AM1134">
        <v>92.3</v>
      </c>
      <c r="AN1134">
        <v>96.656293641000005</v>
      </c>
      <c r="AO1134">
        <v>94.2</v>
      </c>
      <c r="AP1134">
        <v>90.715119186999999</v>
      </c>
      <c r="AQ1134">
        <v>90.907575631</v>
      </c>
      <c r="AR1134">
        <v>96.791934005000002</v>
      </c>
      <c r="AS1134">
        <v>87.892675609999998</v>
      </c>
      <c r="AT1134">
        <v>98.244416014999999</v>
      </c>
      <c r="AU1134"/>
    </row>
    <row r="1135" spans="1:47" x14ac:dyDescent="0.35">
      <c r="A1135" s="84">
        <v>41426</v>
      </c>
      <c r="B1135">
        <v>98.552057000000005</v>
      </c>
      <c r="C1135">
        <v>100.39163403000001</v>
      </c>
      <c r="D1135">
        <v>113.703699918</v>
      </c>
      <c r="E1135">
        <v>94.534082061999996</v>
      </c>
      <c r="F1135">
        <v>100.4</v>
      </c>
      <c r="G1135"/>
      <c r="H1135">
        <v>98.339285994999997</v>
      </c>
      <c r="I1135">
        <v>98.543845012999995</v>
      </c>
      <c r="J1135">
        <v>90.784869188000002</v>
      </c>
      <c r="K1135">
        <v>98.208184015</v>
      </c>
      <c r="L1135">
        <v>98</v>
      </c>
      <c r="M1135">
        <v>96.791934005000002</v>
      </c>
      <c r="N1135">
        <v>95.825079853999995</v>
      </c>
      <c r="O1135">
        <v>96.808067339000004</v>
      </c>
      <c r="P1135"/>
      <c r="Q1135">
        <v>103.517252875</v>
      </c>
      <c r="R1135">
        <v>99.87</v>
      </c>
      <c r="S1135">
        <v>98.053310413000005</v>
      </c>
      <c r="T1135">
        <v>93.915811814999998</v>
      </c>
      <c r="U1135"/>
      <c r="V1135">
        <v>106.085074503</v>
      </c>
      <c r="W1135">
        <v>85.407117260000007</v>
      </c>
      <c r="X1135">
        <v>90.843380788000005</v>
      </c>
      <c r="Y1135"/>
      <c r="Z1135">
        <v>61.148405384999997</v>
      </c>
      <c r="AA1135">
        <v>87.680643928999999</v>
      </c>
      <c r="AB1135">
        <v>93.957845433000003</v>
      </c>
      <c r="AC1135">
        <v>99.691692359000001</v>
      </c>
      <c r="AD1135">
        <v>98.591784017999998</v>
      </c>
      <c r="AE1135">
        <v>99.700999999999993</v>
      </c>
      <c r="AF1135">
        <v>90.707558962999997</v>
      </c>
      <c r="AG1135">
        <v>97.9</v>
      </c>
      <c r="AH1135">
        <v>105.554799696</v>
      </c>
      <c r="AI1135">
        <v>103.19140071699999</v>
      </c>
      <c r="AJ1135">
        <v>97.401086113000005</v>
      </c>
      <c r="AK1135"/>
      <c r="AL1135">
        <v>97.177580298999999</v>
      </c>
      <c r="AM1135">
        <v>93.1</v>
      </c>
      <c r="AN1135">
        <v>95.185316989</v>
      </c>
      <c r="AO1135">
        <v>92.7</v>
      </c>
      <c r="AP1135">
        <v>89.614935822999996</v>
      </c>
      <c r="AQ1135">
        <v>93.307775648000003</v>
      </c>
      <c r="AR1135">
        <v>97.891842346000004</v>
      </c>
      <c r="AS1135">
        <v>90.592450628999998</v>
      </c>
      <c r="AT1135">
        <v>98.379172361000002</v>
      </c>
      <c r="AU1135"/>
    </row>
    <row r="1136" spans="1:47" x14ac:dyDescent="0.35">
      <c r="A1136" s="84">
        <v>41456</v>
      </c>
      <c r="B1136">
        <v>99.747184559999994</v>
      </c>
      <c r="C1136">
        <v>101.991500708</v>
      </c>
      <c r="D1136">
        <v>112.93483855700001</v>
      </c>
      <c r="E1136">
        <v>94.917720959999997</v>
      </c>
      <c r="F1136">
        <v>102.5</v>
      </c>
      <c r="G1136"/>
      <c r="H1136">
        <v>100.765367623</v>
      </c>
      <c r="I1136">
        <v>99.738872986999993</v>
      </c>
      <c r="J1136">
        <v>92.784535911000006</v>
      </c>
      <c r="K1136">
        <v>96.508042337000006</v>
      </c>
      <c r="L1136">
        <v>100.1</v>
      </c>
      <c r="M1136">
        <v>95.992000666999999</v>
      </c>
      <c r="N1136">
        <v>95.836079862999995</v>
      </c>
      <c r="O1136">
        <v>98.608217350999993</v>
      </c>
      <c r="P1136"/>
      <c r="Q1136">
        <v>102.817136189</v>
      </c>
      <c r="R1136">
        <v>99.11</v>
      </c>
      <c r="S1136">
        <v>97.945689927999993</v>
      </c>
      <c r="T1136">
        <v>94.128050936999998</v>
      </c>
      <c r="U1136"/>
      <c r="V1136">
        <v>98.393407142000001</v>
      </c>
      <c r="W1136">
        <v>86.607217267999999</v>
      </c>
      <c r="X1136">
        <v>93.663825071000005</v>
      </c>
      <c r="Y1136"/>
      <c r="Z1136">
        <v>60.076732301</v>
      </c>
      <c r="AA1136">
        <v>87.912010843999994</v>
      </c>
      <c r="AB1136">
        <v>94.519906323000001</v>
      </c>
      <c r="AC1136">
        <v>99.491709024000002</v>
      </c>
      <c r="AD1136">
        <v>100.091659028</v>
      </c>
      <c r="AE1136">
        <v>98.765000000000001</v>
      </c>
      <c r="AF1136">
        <v>95.907992332999996</v>
      </c>
      <c r="AG1136">
        <v>98.9</v>
      </c>
      <c r="AH1136">
        <v>105.78360774799999</v>
      </c>
      <c r="AI1136">
        <v>100.69160903300001</v>
      </c>
      <c r="AJ1136">
        <v>100.54305663300001</v>
      </c>
      <c r="AK1136"/>
      <c r="AL1136">
        <v>97.167587771000001</v>
      </c>
      <c r="AM1136">
        <v>94.3</v>
      </c>
      <c r="AN1136">
        <v>93.561470321000002</v>
      </c>
      <c r="AO1136">
        <v>91.8</v>
      </c>
      <c r="AP1136">
        <v>90.915152524999996</v>
      </c>
      <c r="AQ1136">
        <v>91.507625634999997</v>
      </c>
      <c r="AR1136">
        <v>100.29164236299999</v>
      </c>
      <c r="AS1136">
        <v>90.092492292000003</v>
      </c>
      <c r="AT1136">
        <v>98.080804559000001</v>
      </c>
      <c r="AU1136"/>
    </row>
    <row r="1137" spans="1:47" x14ac:dyDescent="0.35">
      <c r="A1137" s="84">
        <v>41487</v>
      </c>
      <c r="B1137">
        <v>99.747184559999994</v>
      </c>
      <c r="C1137">
        <v>99.691692359000001</v>
      </c>
      <c r="D1137">
        <v>113.127444747</v>
      </c>
      <c r="E1137">
        <v>95.744658083000004</v>
      </c>
      <c r="F1137">
        <v>101.4</v>
      </c>
      <c r="G1137"/>
      <c r="H1137">
        <v>100.29595323700001</v>
      </c>
      <c r="I1137">
        <v>99.738872986999993</v>
      </c>
      <c r="J1137">
        <v>93.484419263000007</v>
      </c>
      <c r="K1137">
        <v>98.708225685000002</v>
      </c>
      <c r="L1137">
        <v>96.2</v>
      </c>
      <c r="M1137">
        <v>96.391967335999993</v>
      </c>
      <c r="N1137">
        <v>96.649080541000004</v>
      </c>
      <c r="O1137">
        <v>96.408034002999997</v>
      </c>
      <c r="P1137"/>
      <c r="Q1137">
        <v>104.4174029</v>
      </c>
      <c r="R1137">
        <v>98.38</v>
      </c>
      <c r="S1137">
        <v>98.410293832999997</v>
      </c>
      <c r="T1137">
        <v>93.279094446000002</v>
      </c>
      <c r="U1137"/>
      <c r="V1137">
        <v>99.991675685000004</v>
      </c>
      <c r="W1137">
        <v>88.707392283000004</v>
      </c>
      <c r="X1137">
        <v>95.038076079000007</v>
      </c>
      <c r="Y1137"/>
      <c r="Z1137">
        <v>59.887613522000002</v>
      </c>
      <c r="AA1137">
        <v>89.148472483000006</v>
      </c>
      <c r="AB1137">
        <v>90.772833723999995</v>
      </c>
      <c r="AC1137">
        <v>97.891842346000004</v>
      </c>
      <c r="AD1137">
        <v>100.39163403000001</v>
      </c>
      <c r="AE1137">
        <v>100.173</v>
      </c>
      <c r="AF1137">
        <v>96.508042337000006</v>
      </c>
      <c r="AG1137">
        <v>97.8</v>
      </c>
      <c r="AH1137">
        <v>106.06008955</v>
      </c>
      <c r="AI1137">
        <v>103.09140904900001</v>
      </c>
      <c r="AJ1137">
        <v>96.935608998999996</v>
      </c>
      <c r="AK1137"/>
      <c r="AL1137">
        <v>97.469716396999999</v>
      </c>
      <c r="AM1137">
        <v>95</v>
      </c>
      <c r="AN1137">
        <v>96.012053069999993</v>
      </c>
      <c r="AO1137">
        <v>91.3</v>
      </c>
      <c r="AP1137">
        <v>91.515252541999999</v>
      </c>
      <c r="AQ1137">
        <v>93.007750646000005</v>
      </c>
      <c r="AR1137">
        <v>98.591784017999998</v>
      </c>
      <c r="AS1137">
        <v>87.592700608000001</v>
      </c>
      <c r="AT1137">
        <v>98.651858121999993</v>
      </c>
      <c r="AU1137"/>
    </row>
    <row r="1138" spans="1:47" x14ac:dyDescent="0.35">
      <c r="A1138" s="84">
        <v>41518</v>
      </c>
      <c r="B1138">
        <v>100.9423121</v>
      </c>
      <c r="C1138">
        <v>98.491792351000001</v>
      </c>
      <c r="D1138">
        <v>113.79140432600001</v>
      </c>
      <c r="E1138">
        <v>96.533338326999996</v>
      </c>
      <c r="F1138">
        <v>101.6</v>
      </c>
      <c r="G1138"/>
      <c r="H1138">
        <v>99.162386527999999</v>
      </c>
      <c r="I1138">
        <v>100.93390094199999</v>
      </c>
      <c r="J1138">
        <v>91.884685886</v>
      </c>
      <c r="K1138">
        <v>98.208184015</v>
      </c>
      <c r="L1138">
        <v>95.8</v>
      </c>
      <c r="M1138">
        <v>96.591950671000006</v>
      </c>
      <c r="N1138">
        <v>96.331080275999994</v>
      </c>
      <c r="O1138">
        <v>96.508042337000006</v>
      </c>
      <c r="P1138"/>
      <c r="Q1138">
        <v>101.61693615599999</v>
      </c>
      <c r="R1138">
        <v>99.05</v>
      </c>
      <c r="S1138">
        <v>99.019016027000006</v>
      </c>
      <c r="T1138">
        <v>94.870887866999993</v>
      </c>
      <c r="U1138"/>
      <c r="V1138">
        <v>100.990593524</v>
      </c>
      <c r="W1138">
        <v>89.507458955000004</v>
      </c>
      <c r="X1138">
        <v>95.510485734</v>
      </c>
      <c r="Y1138"/>
      <c r="Z1138">
        <v>60.959286605999999</v>
      </c>
      <c r="AA1138">
        <v>89.223522903000003</v>
      </c>
      <c r="AB1138">
        <v>92.646370023000003</v>
      </c>
      <c r="AC1138">
        <v>99.691692359000001</v>
      </c>
      <c r="AD1138">
        <v>101.191567369</v>
      </c>
      <c r="AE1138">
        <v>98.938000000000002</v>
      </c>
      <c r="AF1138">
        <v>96.208017334999994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97.970403567000005</v>
      </c>
      <c r="AM1138">
        <v>94.5</v>
      </c>
      <c r="AN1138">
        <v>97.385516444000004</v>
      </c>
      <c r="AO1138">
        <v>92.7</v>
      </c>
      <c r="AP1138">
        <v>92.215369228</v>
      </c>
      <c r="AQ1138">
        <v>92.807733978000002</v>
      </c>
      <c r="AR1138">
        <v>99.191734022000006</v>
      </c>
      <c r="AS1138">
        <v>92.692275644000006</v>
      </c>
      <c r="AT1138">
        <v>99.175513941999995</v>
      </c>
      <c r="AU1138"/>
    </row>
    <row r="1139" spans="1:47" x14ac:dyDescent="0.35">
      <c r="A1139" s="84">
        <v>41548</v>
      </c>
      <c r="B1139">
        <v>100.20684900000001</v>
      </c>
      <c r="C1139">
        <v>100.891592367</v>
      </c>
      <c r="D1139">
        <v>112.507931904</v>
      </c>
      <c r="E1139">
        <v>97.877144591999993</v>
      </c>
      <c r="F1139">
        <v>98.7</v>
      </c>
      <c r="G1139"/>
      <c r="H1139">
        <v>99.898061713000004</v>
      </c>
      <c r="I1139">
        <v>100.198499125</v>
      </c>
      <c r="J1139">
        <v>93.584402600000004</v>
      </c>
      <c r="K1139">
        <v>97.508125676999995</v>
      </c>
      <c r="L1139">
        <v>102.7</v>
      </c>
      <c r="M1139">
        <v>96.091992333999997</v>
      </c>
      <c r="N1139">
        <v>95.599079665999994</v>
      </c>
      <c r="O1139">
        <v>97.608134011000004</v>
      </c>
      <c r="P1139"/>
      <c r="Q1139">
        <v>102.417069512</v>
      </c>
      <c r="R1139">
        <v>98.92</v>
      </c>
      <c r="S1139">
        <v>99.017849691999999</v>
      </c>
      <c r="T1139">
        <v>94.658648744000004</v>
      </c>
      <c r="U1139"/>
      <c r="V1139">
        <v>99.791892117000003</v>
      </c>
      <c r="W1139">
        <v>89.207433953000006</v>
      </c>
      <c r="X1139">
        <v>93.931292546999998</v>
      </c>
      <c r="Y1139"/>
      <c r="Z1139">
        <v>56.861713049000002</v>
      </c>
      <c r="AA1139">
        <v>90.760496384000007</v>
      </c>
      <c r="AB1139">
        <v>93.583138172999995</v>
      </c>
      <c r="AC1139">
        <v>100.091659028</v>
      </c>
      <c r="AD1139">
        <v>101.49154237099999</v>
      </c>
      <c r="AE1139">
        <v>100.843</v>
      </c>
      <c r="AF1139">
        <v>98.608217350999993</v>
      </c>
      <c r="AG1139">
        <v>98.1</v>
      </c>
      <c r="AH1139">
        <v>106.108589724</v>
      </c>
      <c r="AI1139">
        <v>102.29147571</v>
      </c>
      <c r="AJ1139">
        <v>92.746314972999997</v>
      </c>
      <c r="AK1139"/>
      <c r="AL1139">
        <v>97.944172946999998</v>
      </c>
      <c r="AM1139">
        <v>94.8</v>
      </c>
      <c r="AN1139">
        <v>97.920616534999994</v>
      </c>
      <c r="AO1139">
        <v>92.3</v>
      </c>
      <c r="AP1139">
        <v>92.515419237000003</v>
      </c>
      <c r="AQ1139">
        <v>92.607717309999998</v>
      </c>
      <c r="AR1139">
        <v>94.992083992999994</v>
      </c>
      <c r="AS1139">
        <v>91.692358970000001</v>
      </c>
      <c r="AT1139">
        <v>99.063068250000001</v>
      </c>
      <c r="AU1139"/>
    </row>
    <row r="1140" spans="1:47" x14ac:dyDescent="0.35">
      <c r="A1140" s="84">
        <v>41579</v>
      </c>
      <c r="B1140">
        <v>99.563318780000003</v>
      </c>
      <c r="C1140">
        <v>103.691359053</v>
      </c>
      <c r="D1140">
        <v>113.186358416</v>
      </c>
      <c r="E1140">
        <v>97.541126143</v>
      </c>
      <c r="F1140">
        <v>101.3</v>
      </c>
      <c r="G1140"/>
      <c r="H1140">
        <v>100.859344037</v>
      </c>
      <c r="I1140">
        <v>99.555022527999995</v>
      </c>
      <c r="J1140">
        <v>93.084485919000002</v>
      </c>
      <c r="K1140">
        <v>99.708309025999995</v>
      </c>
      <c r="L1140">
        <v>100.3</v>
      </c>
      <c r="M1140">
        <v>97.391884009999998</v>
      </c>
      <c r="N1140">
        <v>96.430080357999998</v>
      </c>
      <c r="O1140">
        <v>96.708059004999996</v>
      </c>
      <c r="P1140"/>
      <c r="Q1140">
        <v>103.617269545</v>
      </c>
      <c r="R1140">
        <v>100.71</v>
      </c>
      <c r="S1140">
        <v>99.572812131999996</v>
      </c>
      <c r="T1140">
        <v>95.295366111999996</v>
      </c>
      <c r="U1140"/>
      <c r="V1140">
        <v>96.495463247999993</v>
      </c>
      <c r="W1140">
        <v>89.107425618999997</v>
      </c>
      <c r="X1140">
        <v>94.502706157999995</v>
      </c>
      <c r="Y1140"/>
      <c r="Z1140">
        <v>60.265851081000001</v>
      </c>
      <c r="AA1140">
        <v>89.845078056999995</v>
      </c>
      <c r="AB1140">
        <v>95.175644027999994</v>
      </c>
      <c r="AC1140">
        <v>99.691692359000001</v>
      </c>
      <c r="AD1140">
        <v>101.89150904100001</v>
      </c>
      <c r="AE1140">
        <v>100.125</v>
      </c>
      <c r="AF1140">
        <v>95.207933994000001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98.565043987999999</v>
      </c>
      <c r="AM1140">
        <v>96.1</v>
      </c>
      <c r="AN1140">
        <v>98.162787976999994</v>
      </c>
      <c r="AO1140">
        <v>95.4</v>
      </c>
      <c r="AP1140">
        <v>93.915652609000006</v>
      </c>
      <c r="AQ1140">
        <v>93.807817318000005</v>
      </c>
      <c r="AR1140">
        <v>99.791684025999999</v>
      </c>
      <c r="AS1140">
        <v>92.292308973999994</v>
      </c>
      <c r="AT1140">
        <v>99.305114047999993</v>
      </c>
      <c r="AU1140"/>
    </row>
    <row r="1141" spans="1:47" x14ac:dyDescent="0.35">
      <c r="A1141" s="84">
        <v>41609</v>
      </c>
      <c r="B1141">
        <v>99.471385889999993</v>
      </c>
      <c r="C1141">
        <v>102.191484043</v>
      </c>
      <c r="D1141">
        <v>109.090421655</v>
      </c>
      <c r="E1141">
        <v>96.697869654000002</v>
      </c>
      <c r="F1141">
        <v>102.5</v>
      </c>
      <c r="G1141"/>
      <c r="H1141">
        <v>98.692314781999997</v>
      </c>
      <c r="I1141">
        <v>99.463097298999998</v>
      </c>
      <c r="J1141">
        <v>94.684219296999999</v>
      </c>
      <c r="K1141">
        <v>99.808317360000004</v>
      </c>
      <c r="L1141">
        <v>101.5</v>
      </c>
      <c r="M1141">
        <v>97.191900674999999</v>
      </c>
      <c r="N1141">
        <v>96.676080562999999</v>
      </c>
      <c r="O1141">
        <v>90.607550629000002</v>
      </c>
      <c r="P1141"/>
      <c r="Q1141">
        <v>98.716452742000001</v>
      </c>
      <c r="R1141">
        <v>99.46</v>
      </c>
      <c r="S1141">
        <v>99.495067426999995</v>
      </c>
      <c r="T1141">
        <v>95.189246550999997</v>
      </c>
      <c r="U1141"/>
      <c r="V1141">
        <v>99.592108549000002</v>
      </c>
      <c r="W1141">
        <v>89.407450620999995</v>
      </c>
      <c r="X1141">
        <v>94.741447210999993</v>
      </c>
      <c r="Y1141"/>
      <c r="Z1141">
        <v>62.220078469000001</v>
      </c>
      <c r="AA1141">
        <v>88.845140188000002</v>
      </c>
      <c r="AB1141">
        <v>94.988290398000004</v>
      </c>
      <c r="AC1141">
        <v>98.691775684999996</v>
      </c>
      <c r="AD1141">
        <v>101.89150904100001</v>
      </c>
      <c r="AE1141">
        <v>101.547</v>
      </c>
      <c r="AF1141">
        <v>100.208350696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98.505820541999995</v>
      </c>
      <c r="AM1141">
        <v>92.9</v>
      </c>
      <c r="AN1141">
        <v>98.703218082999996</v>
      </c>
      <c r="AO1141">
        <v>96</v>
      </c>
      <c r="AP1141">
        <v>92.815469245000003</v>
      </c>
      <c r="AQ1141">
        <v>96.308025669000003</v>
      </c>
      <c r="AR1141">
        <v>100.091659028</v>
      </c>
      <c r="AS1141">
        <v>91.792350636999998</v>
      </c>
      <c r="AT1141">
        <v>99.513049335999995</v>
      </c>
      <c r="AU1141"/>
    </row>
    <row r="1142" spans="1:47" x14ac:dyDescent="0.35">
      <c r="A1142" s="84">
        <v>41640</v>
      </c>
      <c r="B1142">
        <v>100.85037920000001</v>
      </c>
      <c r="C1142">
        <v>100.091659028</v>
      </c>
      <c r="D1142">
        <v>111.032524892</v>
      </c>
      <c r="E1142">
        <v>97.052347714999996</v>
      </c>
      <c r="F1142">
        <v>100.7</v>
      </c>
      <c r="G1142"/>
      <c r="H1142">
        <v>99.192890517999999</v>
      </c>
      <c r="I1142">
        <v>100.841975702</v>
      </c>
      <c r="J1142">
        <v>92.684552574999998</v>
      </c>
      <c r="K1142">
        <v>99.308275690000002</v>
      </c>
      <c r="L1142">
        <v>100.7</v>
      </c>
      <c r="M1142">
        <v>96.891925673000003</v>
      </c>
      <c r="N1142">
        <v>96.551080459000005</v>
      </c>
      <c r="O1142">
        <v>97.708142344999999</v>
      </c>
      <c r="P1142"/>
      <c r="Q1142">
        <v>101.11685280899999</v>
      </c>
      <c r="R1142">
        <v>98.01</v>
      </c>
      <c r="S1142">
        <v>99.674644142999995</v>
      </c>
      <c r="T1142">
        <v>96.038203042000006</v>
      </c>
      <c r="U1142"/>
      <c r="V1142">
        <v>97.494381086999994</v>
      </c>
      <c r="W1142">
        <v>90.107508959</v>
      </c>
      <c r="X1142">
        <v>95.966277590999994</v>
      </c>
      <c r="Y1142"/>
      <c r="Z1142">
        <v>65.309018535000007</v>
      </c>
      <c r="AA1142">
        <v>87.938202094999994</v>
      </c>
      <c r="AB1142">
        <v>94.988290398000004</v>
      </c>
      <c r="AC1142">
        <v>100.29164236299999</v>
      </c>
      <c r="AD1142">
        <v>103.591367386</v>
      </c>
      <c r="AE1142">
        <v>101.318</v>
      </c>
      <c r="AF1142">
        <v>96.908075672999999</v>
      </c>
      <c r="AG1142">
        <v>97.2</v>
      </c>
      <c r="AH1142">
        <v>107.273191719</v>
      </c>
      <c r="AI1142">
        <v>101.091575702</v>
      </c>
      <c r="AJ1142">
        <v>98.681148176999997</v>
      </c>
      <c r="AK1142"/>
      <c r="AL1142">
        <v>98.803938388000006</v>
      </c>
      <c r="AM1142">
        <v>94.9</v>
      </c>
      <c r="AN1142">
        <v>100.32884702600001</v>
      </c>
      <c r="AO1142">
        <v>90.3</v>
      </c>
      <c r="AP1142">
        <v>92.415402567000001</v>
      </c>
      <c r="AQ1142">
        <v>93.10775898</v>
      </c>
      <c r="AR1142">
        <v>100.091659028</v>
      </c>
      <c r="AS1142">
        <v>95.192067327999993</v>
      </c>
      <c r="AT1142">
        <v>99.141403432999994</v>
      </c>
      <c r="AU1142"/>
    </row>
    <row r="1143" spans="1:47" x14ac:dyDescent="0.35">
      <c r="A1143" s="84">
        <v>41671</v>
      </c>
      <c r="B1143">
        <v>99.655251669999998</v>
      </c>
      <c r="C1143">
        <v>104.791267394</v>
      </c>
      <c r="D1143">
        <v>111.49167937599999</v>
      </c>
      <c r="E1143">
        <v>98.855771571999995</v>
      </c>
      <c r="F1143">
        <v>100.8</v>
      </c>
      <c r="G1143"/>
      <c r="H1143">
        <v>100.512315429</v>
      </c>
      <c r="I1143">
        <v>99.646947757999996</v>
      </c>
      <c r="J1143">
        <v>94.084319280000003</v>
      </c>
      <c r="K1143">
        <v>99.408284023999997</v>
      </c>
      <c r="L1143">
        <v>102</v>
      </c>
      <c r="M1143">
        <v>97.591867343999994</v>
      </c>
      <c r="N1143">
        <v>97.115080929000001</v>
      </c>
      <c r="O1143">
        <v>97.308109009000006</v>
      </c>
      <c r="P1143"/>
      <c r="Q1143">
        <v>101.71695282500001</v>
      </c>
      <c r="R1143">
        <v>99.37</v>
      </c>
      <c r="S1143">
        <v>100.034697931</v>
      </c>
      <c r="T1143">
        <v>95.932083481000006</v>
      </c>
      <c r="U1143"/>
      <c r="V1143">
        <v>99.692000332999996</v>
      </c>
      <c r="W1143">
        <v>91.207600632999998</v>
      </c>
      <c r="X1143">
        <v>96.028334336</v>
      </c>
      <c r="Y1143"/>
      <c r="Z1143">
        <v>68.839235752999997</v>
      </c>
      <c r="AA1143">
        <v>87.463172049999997</v>
      </c>
      <c r="AB1143">
        <v>99.110070257999993</v>
      </c>
      <c r="AC1143">
        <v>99.491709024000002</v>
      </c>
      <c r="AD1143">
        <v>102.891425715</v>
      </c>
      <c r="AE1143">
        <v>100.55800000000001</v>
      </c>
      <c r="AF1143">
        <v>99.908325693999998</v>
      </c>
      <c r="AG1143">
        <v>97.7</v>
      </c>
      <c r="AH1143">
        <v>107.403113971</v>
      </c>
      <c r="AI1143">
        <v>100.091659028</v>
      </c>
      <c r="AJ1143">
        <v>98.797517455000005</v>
      </c>
      <c r="AK1143"/>
      <c r="AL1143">
        <v>99.106979478</v>
      </c>
      <c r="AM1143">
        <v>94.7</v>
      </c>
      <c r="AN1143">
        <v>99.946267504000005</v>
      </c>
      <c r="AO1143">
        <v>92.9</v>
      </c>
      <c r="AP1143">
        <v>93.015502584000004</v>
      </c>
      <c r="AQ1143">
        <v>91.107592299000004</v>
      </c>
      <c r="AR1143">
        <v>99.991667360999998</v>
      </c>
      <c r="AS1143">
        <v>94.292142321</v>
      </c>
      <c r="AT1143">
        <v>99.900659751000006</v>
      </c>
      <c r="AU1143"/>
    </row>
    <row r="1144" spans="1:47" x14ac:dyDescent="0.35">
      <c r="A1144" s="84">
        <v>41699</v>
      </c>
      <c r="B1144">
        <v>98.36819122</v>
      </c>
      <c r="C1144">
        <v>101.091575702</v>
      </c>
      <c r="D1144">
        <v>111.213669835</v>
      </c>
      <c r="E1144">
        <v>99.169584979999996</v>
      </c>
      <c r="F1144">
        <v>100.7</v>
      </c>
      <c r="G1144"/>
      <c r="H1144">
        <v>98.719321903999997</v>
      </c>
      <c r="I1144">
        <v>98.359994553999996</v>
      </c>
      <c r="J1144">
        <v>95.584069322000005</v>
      </c>
      <c r="K1144">
        <v>99.808317360000004</v>
      </c>
      <c r="L1144">
        <v>98.9</v>
      </c>
      <c r="M1144">
        <v>97.091909008000002</v>
      </c>
      <c r="N1144">
        <v>96.482080401999994</v>
      </c>
      <c r="O1144">
        <v>96.808067339000004</v>
      </c>
      <c r="P1144"/>
      <c r="Q1144">
        <v>101.01683613900001</v>
      </c>
      <c r="R1144">
        <v>98.85</v>
      </c>
      <c r="S1144">
        <v>100.629836083</v>
      </c>
      <c r="T1144">
        <v>94.764768305999993</v>
      </c>
      <c r="U1144"/>
      <c r="V1144">
        <v>97.694164654999994</v>
      </c>
      <c r="W1144">
        <v>92.107675639999997</v>
      </c>
      <c r="X1144">
        <v>95.873853537000002</v>
      </c>
      <c r="Y1144"/>
      <c r="Z1144">
        <v>70.352185989999995</v>
      </c>
      <c r="AA1144">
        <v>84.499925743000006</v>
      </c>
      <c r="AB1144">
        <v>91.522248243999996</v>
      </c>
      <c r="AC1144">
        <v>98.491792351000001</v>
      </c>
      <c r="AD1144">
        <v>104.291309058</v>
      </c>
      <c r="AE1144">
        <v>101.428</v>
      </c>
      <c r="AF1144">
        <v>97.108092341000003</v>
      </c>
      <c r="AG1144">
        <v>94.6</v>
      </c>
      <c r="AH1144">
        <v>107.771609146</v>
      </c>
      <c r="AI1144">
        <v>98.791767352999997</v>
      </c>
      <c r="AJ1144">
        <v>100.19394879799999</v>
      </c>
      <c r="AK1144"/>
      <c r="AL1144">
        <v>99.406936208000005</v>
      </c>
      <c r="AM1144">
        <v>94.4</v>
      </c>
      <c r="AN1144">
        <v>96.224031402999998</v>
      </c>
      <c r="AO1144">
        <v>92.2</v>
      </c>
      <c r="AP1144">
        <v>92.115352559000002</v>
      </c>
      <c r="AQ1144">
        <v>94.307858988000007</v>
      </c>
      <c r="AR1144">
        <v>97.591867343999994</v>
      </c>
      <c r="AS1144">
        <v>94.492125655999999</v>
      </c>
      <c r="AT1144">
        <v>100.882923443</v>
      </c>
      <c r="AU1144"/>
    </row>
    <row r="1145" spans="1:47" x14ac:dyDescent="0.35">
      <c r="A1145" s="84">
        <v>41730</v>
      </c>
      <c r="B1145">
        <v>99.103654329999998</v>
      </c>
      <c r="C1145">
        <v>104.091325723</v>
      </c>
      <c r="D1145">
        <v>110.24249160399999</v>
      </c>
      <c r="E1145">
        <v>100.463898082</v>
      </c>
      <c r="F1145">
        <v>101.5</v>
      </c>
      <c r="G1145"/>
      <c r="H1145">
        <v>100.59285436</v>
      </c>
      <c r="I1145">
        <v>99.095396379999997</v>
      </c>
      <c r="J1145">
        <v>95.684052657999999</v>
      </c>
      <c r="K1145">
        <v>99.408284023999997</v>
      </c>
      <c r="L1145">
        <v>99.6</v>
      </c>
      <c r="M1145">
        <v>98.591784017999998</v>
      </c>
      <c r="N1145">
        <v>97.517081263999998</v>
      </c>
      <c r="O1145">
        <v>100.00833402799999</v>
      </c>
      <c r="P1145"/>
      <c r="Q1145">
        <v>102.61710284999999</v>
      </c>
      <c r="R1145">
        <v>99.09</v>
      </c>
      <c r="S1145">
        <v>100.011301097</v>
      </c>
      <c r="T1145">
        <v>94.977007427999993</v>
      </c>
      <c r="U1145"/>
      <c r="V1145">
        <v>99.991675685000004</v>
      </c>
      <c r="W1145">
        <v>92.907742311999996</v>
      </c>
      <c r="X1145">
        <v>97.412075522999999</v>
      </c>
      <c r="Y1145"/>
      <c r="Z1145">
        <v>81.888431542000006</v>
      </c>
      <c r="AA1145">
        <v>84.131868519999998</v>
      </c>
      <c r="AB1145">
        <v>90.210772833999997</v>
      </c>
      <c r="AC1145">
        <v>99.491709024000002</v>
      </c>
      <c r="AD1145">
        <v>99.791684025999999</v>
      </c>
      <c r="AE1145">
        <v>101.916</v>
      </c>
      <c r="AF1145">
        <v>97.608134011000004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99.395554235000006</v>
      </c>
      <c r="AM1145">
        <v>95.8</v>
      </c>
      <c r="AN1145">
        <v>98.737948794000005</v>
      </c>
      <c r="AO1145">
        <v>94.5</v>
      </c>
      <c r="AP1145">
        <v>94.015669278000004</v>
      </c>
      <c r="AQ1145">
        <v>93.307775648000003</v>
      </c>
      <c r="AR1145">
        <v>98.291809016000002</v>
      </c>
      <c r="AS1145">
        <v>93.592200649999995</v>
      </c>
      <c r="AT1145">
        <v>100.945591588</v>
      </c>
      <c r="AU1145"/>
    </row>
    <row r="1146" spans="1:47" x14ac:dyDescent="0.35">
      <c r="A1146" s="84">
        <v>41760</v>
      </c>
      <c r="B1146">
        <v>97.448862329999997</v>
      </c>
      <c r="C1146">
        <v>101.191567369</v>
      </c>
      <c r="D1146">
        <v>109.129363469</v>
      </c>
      <c r="E1146">
        <v>100.72928844899999</v>
      </c>
      <c r="F1146">
        <v>99.8</v>
      </c>
      <c r="G1146"/>
      <c r="H1146">
        <v>101.22234005599999</v>
      </c>
      <c r="I1146">
        <v>97.440742267999994</v>
      </c>
      <c r="J1146">
        <v>94.984169304999995</v>
      </c>
      <c r="K1146">
        <v>98.708225685000002</v>
      </c>
      <c r="L1146">
        <v>98.2</v>
      </c>
      <c r="M1146">
        <v>97.791850679000007</v>
      </c>
      <c r="N1146">
        <v>97.127080938999995</v>
      </c>
      <c r="O1146">
        <v>100.50837569799999</v>
      </c>
      <c r="P1146"/>
      <c r="Q1146">
        <v>101.91698616399999</v>
      </c>
      <c r="R1146">
        <v>97.21</v>
      </c>
      <c r="S1146">
        <v>100.249764216</v>
      </c>
      <c r="T1146">
        <v>94.446409622000004</v>
      </c>
      <c r="U1146"/>
      <c r="V1146">
        <v>105.485723799</v>
      </c>
      <c r="W1146">
        <v>92.407700641999995</v>
      </c>
      <c r="X1146">
        <v>97.283425825999998</v>
      </c>
      <c r="Y1146"/>
      <c r="Z1146">
        <v>84.220896488999998</v>
      </c>
      <c r="AA1146">
        <v>84.741170089999997</v>
      </c>
      <c r="AB1146">
        <v>93.208430913000001</v>
      </c>
      <c r="AC1146">
        <v>97.991834014000005</v>
      </c>
      <c r="AD1146">
        <v>101.89150904100001</v>
      </c>
      <c r="AE1146">
        <v>99.405000000000001</v>
      </c>
      <c r="AF1146">
        <v>97.308109009000006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99.271233413999994</v>
      </c>
      <c r="AM1146">
        <v>94.2</v>
      </c>
      <c r="AN1146">
        <v>97.369710646000001</v>
      </c>
      <c r="AO1146">
        <v>94</v>
      </c>
      <c r="AP1146">
        <v>93.615602600000003</v>
      </c>
      <c r="AQ1146">
        <v>93.407783981999998</v>
      </c>
      <c r="AR1146">
        <v>95.392050662000003</v>
      </c>
      <c r="AS1146">
        <v>92.392300641999995</v>
      </c>
      <c r="AT1146">
        <v>101.35144716000001</v>
      </c>
      <c r="AU1146"/>
    </row>
    <row r="1147" spans="1:47" x14ac:dyDescent="0.35">
      <c r="A1147" s="84">
        <v>41791</v>
      </c>
      <c r="B1147">
        <v>101.034245</v>
      </c>
      <c r="C1147">
        <v>102.69144238</v>
      </c>
      <c r="D1147">
        <v>105.90309419</v>
      </c>
      <c r="E1147">
        <v>101.577092959</v>
      </c>
      <c r="F1147">
        <v>104.8</v>
      </c>
      <c r="G1147"/>
      <c r="H1147">
        <v>100.87110794100001</v>
      </c>
      <c r="I1147">
        <v>101.025826181</v>
      </c>
      <c r="J1147">
        <v>95.484085985999997</v>
      </c>
      <c r="K1147">
        <v>98.80823402</v>
      </c>
      <c r="L1147">
        <v>97.4</v>
      </c>
      <c r="M1147">
        <v>97.291892341999997</v>
      </c>
      <c r="N1147">
        <v>96.643080535999999</v>
      </c>
      <c r="O1147">
        <v>100.00833402799999</v>
      </c>
      <c r="P1147"/>
      <c r="Q1147">
        <v>99.816636106000004</v>
      </c>
      <c r="R1147">
        <v>99.11</v>
      </c>
      <c r="S1147">
        <v>100.47119844300001</v>
      </c>
      <c r="T1147">
        <v>94.340290060000001</v>
      </c>
      <c r="U1147"/>
      <c r="V1147">
        <v>98.193623574</v>
      </c>
      <c r="W1147">
        <v>95.707975665000006</v>
      </c>
      <c r="X1147">
        <v>98.173922594000004</v>
      </c>
      <c r="Y1147"/>
      <c r="Z1147">
        <v>63.985187078000003</v>
      </c>
      <c r="AA1147">
        <v>86.402213575999994</v>
      </c>
      <c r="AB1147">
        <v>92.833723653000007</v>
      </c>
      <c r="AC1147">
        <v>99.891675694</v>
      </c>
      <c r="AD1147">
        <v>100.591617365</v>
      </c>
      <c r="AE1147">
        <v>102.286</v>
      </c>
      <c r="AF1147">
        <v>97.708142344999999</v>
      </c>
      <c r="AG1147">
        <v>95.9</v>
      </c>
      <c r="AH1147">
        <v>108.762534563</v>
      </c>
      <c r="AI1147">
        <v>101.991500708</v>
      </c>
      <c r="AJ1147">
        <v>99.262994569</v>
      </c>
      <c r="AK1147"/>
      <c r="AL1147">
        <v>99.560211323000004</v>
      </c>
      <c r="AM1147">
        <v>94.9</v>
      </c>
      <c r="AN1147">
        <v>96.848495998999994</v>
      </c>
      <c r="AO1147">
        <v>95.1</v>
      </c>
      <c r="AP1147">
        <v>95.915985997999996</v>
      </c>
      <c r="AQ1147">
        <v>95.907992332999996</v>
      </c>
      <c r="AR1147">
        <v>97.491875676999996</v>
      </c>
      <c r="AS1147">
        <v>94.192150654000002</v>
      </c>
      <c r="AT1147">
        <v>101.700584093</v>
      </c>
      <c r="AU1147"/>
    </row>
    <row r="1148" spans="1:47" x14ac:dyDescent="0.35">
      <c r="A1148" s="84">
        <v>41821</v>
      </c>
      <c r="B1148">
        <v>98.184325439999995</v>
      </c>
      <c r="C1148">
        <v>100.991584035</v>
      </c>
      <c r="D1148">
        <v>108.61146046499999</v>
      </c>
      <c r="E1148">
        <v>100.987187959</v>
      </c>
      <c r="F1148">
        <v>100.4</v>
      </c>
      <c r="G1148"/>
      <c r="H1148">
        <v>98.800082892999995</v>
      </c>
      <c r="I1148">
        <v>98.176144094999998</v>
      </c>
      <c r="J1148">
        <v>95.284119313000005</v>
      </c>
      <c r="K1148">
        <v>100.908409034</v>
      </c>
      <c r="L1148">
        <v>97.5</v>
      </c>
      <c r="M1148">
        <v>98.091825681000003</v>
      </c>
      <c r="N1148">
        <v>96.548080456999998</v>
      </c>
      <c r="O1148">
        <v>102.70855904699999</v>
      </c>
      <c r="P1148"/>
      <c r="Q1148">
        <v>101.41690281699999</v>
      </c>
      <c r="R1148">
        <v>100.13</v>
      </c>
      <c r="S1148">
        <v>100.826428032</v>
      </c>
      <c r="T1148">
        <v>95.401485674</v>
      </c>
      <c r="U1148"/>
      <c r="V1148">
        <v>97.494381086999994</v>
      </c>
      <c r="W1148">
        <v>97.408117343000001</v>
      </c>
      <c r="X1148">
        <v>98.973530198999995</v>
      </c>
      <c r="Y1148"/>
      <c r="Z1148">
        <v>71.234740294000005</v>
      </c>
      <c r="AA1148">
        <v>89.438128263999999</v>
      </c>
      <c r="AB1148">
        <v>94.707259953000005</v>
      </c>
      <c r="AC1148">
        <v>98.491792351000001</v>
      </c>
      <c r="AD1148">
        <v>100.39163403000001</v>
      </c>
      <c r="AE1148">
        <v>102.92700000000001</v>
      </c>
      <c r="AF1148">
        <v>100.608384032</v>
      </c>
      <c r="AG1148">
        <v>96.5</v>
      </c>
      <c r="AH1148">
        <v>108.911273017</v>
      </c>
      <c r="AI1148">
        <v>102.69144238</v>
      </c>
      <c r="AJ1148">
        <v>97.866563227</v>
      </c>
      <c r="AK1148"/>
      <c r="AL1148">
        <v>99.921250533999995</v>
      </c>
      <c r="AM1148">
        <v>96.7</v>
      </c>
      <c r="AN1148">
        <v>98.437760424999993</v>
      </c>
      <c r="AO1148">
        <v>94.5</v>
      </c>
      <c r="AP1148">
        <v>92.815469245000003</v>
      </c>
      <c r="AQ1148">
        <v>96.508042337000006</v>
      </c>
      <c r="AR1148">
        <v>95.692025665000003</v>
      </c>
      <c r="AS1148">
        <v>96.491959003000005</v>
      </c>
      <c r="AT1148">
        <v>101.977037876</v>
      </c>
      <c r="AU1148"/>
    </row>
    <row r="1149" spans="1:47" x14ac:dyDescent="0.35">
      <c r="A1149" s="84">
        <v>41852</v>
      </c>
      <c r="B1149">
        <v>97.264996550000006</v>
      </c>
      <c r="C1149">
        <v>98.191817349000004</v>
      </c>
      <c r="D1149">
        <v>109.064691653</v>
      </c>
      <c r="E1149">
        <v>99.307898305999998</v>
      </c>
      <c r="F1149">
        <v>101.6</v>
      </c>
      <c r="G1149"/>
      <c r="H1149">
        <v>97.866732558999999</v>
      </c>
      <c r="I1149">
        <v>97.256891808999995</v>
      </c>
      <c r="J1149">
        <v>95.584069322000005</v>
      </c>
      <c r="K1149">
        <v>96.708059004999996</v>
      </c>
      <c r="L1149">
        <v>102.8</v>
      </c>
      <c r="M1149">
        <v>96.391967335999993</v>
      </c>
      <c r="N1149">
        <v>97.020080849999999</v>
      </c>
      <c r="O1149">
        <v>100.80840070000001</v>
      </c>
      <c r="P1149"/>
      <c r="Q1149">
        <v>102.017002834</v>
      </c>
      <c r="R1149">
        <v>98.32</v>
      </c>
      <c r="S1149">
        <v>99.6801873</v>
      </c>
      <c r="T1149">
        <v>94.340290060000001</v>
      </c>
      <c r="U1149"/>
      <c r="V1149">
        <v>95.996004329000002</v>
      </c>
      <c r="W1149">
        <v>91.707642304000004</v>
      </c>
      <c r="X1149">
        <v>98.135383782000005</v>
      </c>
      <c r="Y1149"/>
      <c r="Z1149">
        <v>74.954076291999996</v>
      </c>
      <c r="AA1149">
        <v>93.646691379000004</v>
      </c>
      <c r="AB1149">
        <v>95.737704918000006</v>
      </c>
      <c r="AC1149">
        <v>97.191900674999999</v>
      </c>
      <c r="AD1149">
        <v>99.491709024000002</v>
      </c>
      <c r="AE1149">
        <v>99.087999999999994</v>
      </c>
      <c r="AF1149">
        <v>97.708142344999999</v>
      </c>
      <c r="AG1149">
        <v>97</v>
      </c>
      <c r="AH1149">
        <v>109.04737239000001</v>
      </c>
      <c r="AI1149">
        <v>102.99141738199999</v>
      </c>
      <c r="AJ1149">
        <v>98.797517455000005</v>
      </c>
      <c r="AK1149"/>
      <c r="AL1149">
        <v>98.805802071000002</v>
      </c>
      <c r="AM1149">
        <v>95.6</v>
      </c>
      <c r="AN1149">
        <v>96.917924111000005</v>
      </c>
      <c r="AO1149">
        <v>94.7</v>
      </c>
      <c r="AP1149">
        <v>94.615769295000007</v>
      </c>
      <c r="AQ1149">
        <v>95.107925660000006</v>
      </c>
      <c r="AR1149">
        <v>97.391884009999998</v>
      </c>
      <c r="AS1149">
        <v>91.792350636999998</v>
      </c>
      <c r="AT1149">
        <v>101.786058684</v>
      </c>
      <c r="AU1149"/>
    </row>
    <row r="1150" spans="1:47" x14ac:dyDescent="0.35">
      <c r="A1150" s="84">
        <v>41883</v>
      </c>
      <c r="B1150">
        <v>98.552057000000005</v>
      </c>
      <c r="C1150">
        <v>102.591450712</v>
      </c>
      <c r="D1150">
        <v>109.20916281</v>
      </c>
      <c r="E1150">
        <v>101.212983796</v>
      </c>
      <c r="F1150">
        <v>101.3</v>
      </c>
      <c r="G1150"/>
      <c r="H1150">
        <v>98.110412873000001</v>
      </c>
      <c r="I1150">
        <v>98.543845012999995</v>
      </c>
      <c r="J1150">
        <v>97.183802700000001</v>
      </c>
      <c r="K1150">
        <v>99.108259021999999</v>
      </c>
      <c r="L1150">
        <v>101.3</v>
      </c>
      <c r="M1150">
        <v>97.391884009999998</v>
      </c>
      <c r="N1150">
        <v>97.260081049999997</v>
      </c>
      <c r="O1150">
        <v>101.60846737200001</v>
      </c>
      <c r="P1150"/>
      <c r="Q1150">
        <v>100.01666944500001</v>
      </c>
      <c r="R1150">
        <v>99.15</v>
      </c>
      <c r="S1150">
        <v>100.57501364300001</v>
      </c>
      <c r="T1150">
        <v>94.977007427999993</v>
      </c>
      <c r="U1150"/>
      <c r="V1150">
        <v>97.194705734999999</v>
      </c>
      <c r="W1150">
        <v>93.907825652</v>
      </c>
      <c r="X1150">
        <v>98.955779285000006</v>
      </c>
      <c r="Y1150"/>
      <c r="Z1150">
        <v>73.441126054999998</v>
      </c>
      <c r="AA1150">
        <v>96.768320837999994</v>
      </c>
      <c r="AB1150">
        <v>98.829039812999994</v>
      </c>
      <c r="AC1150">
        <v>97.891842346000004</v>
      </c>
      <c r="AD1150">
        <v>100.591617365</v>
      </c>
      <c r="AE1150">
        <v>99.2</v>
      </c>
      <c r="AF1150">
        <v>99.608300692</v>
      </c>
      <c r="AG1150">
        <v>98.4</v>
      </c>
      <c r="AH1150">
        <v>109.29712762699999</v>
      </c>
      <c r="AI1150">
        <v>101.291559037</v>
      </c>
      <c r="AJ1150">
        <v>101.823118697</v>
      </c>
      <c r="AK1150"/>
      <c r="AL1150">
        <v>99.658304559000001</v>
      </c>
      <c r="AM1150">
        <v>96.5</v>
      </c>
      <c r="AN1150">
        <v>96.959881210999995</v>
      </c>
      <c r="AO1150">
        <v>96</v>
      </c>
      <c r="AP1150">
        <v>93.915652609000006</v>
      </c>
      <c r="AQ1150">
        <v>94.007833985999994</v>
      </c>
      <c r="AR1150">
        <v>95.392050662000003</v>
      </c>
      <c r="AS1150">
        <v>96.091992333999997</v>
      </c>
      <c r="AT1150">
        <v>102.098209512</v>
      </c>
      <c r="AU1150"/>
    </row>
    <row r="1151" spans="1:47" x14ac:dyDescent="0.35">
      <c r="A1151" s="84">
        <v>41913</v>
      </c>
      <c r="B1151">
        <v>98.09239255</v>
      </c>
      <c r="C1151">
        <v>99.791684025999999</v>
      </c>
      <c r="D1151">
        <v>109.306401741</v>
      </c>
      <c r="E1151">
        <v>102.027079449</v>
      </c>
      <c r="F1151">
        <v>103.8</v>
      </c>
      <c r="G1151"/>
      <c r="H1151">
        <v>99.015787746000001</v>
      </c>
      <c r="I1151">
        <v>98.084218864999997</v>
      </c>
      <c r="J1151">
        <v>96.683886018999999</v>
      </c>
      <c r="K1151">
        <v>99.308275690000002</v>
      </c>
      <c r="L1151">
        <v>100.4</v>
      </c>
      <c r="M1151">
        <v>97.091909008000002</v>
      </c>
      <c r="N1151">
        <v>96.816080679999999</v>
      </c>
      <c r="O1151">
        <v>100.80840070000001</v>
      </c>
      <c r="P1151"/>
      <c r="Q1151">
        <v>101.31688614799999</v>
      </c>
      <c r="R1151">
        <v>97.59</v>
      </c>
      <c r="S1151">
        <v>100.55641290600001</v>
      </c>
      <c r="T1151">
        <v>94.870887866999993</v>
      </c>
      <c r="U1151"/>
      <c r="V1151">
        <v>99.891783900999997</v>
      </c>
      <c r="W1151">
        <v>91.307608966999993</v>
      </c>
      <c r="X1151">
        <v>94.477847038999997</v>
      </c>
      <c r="Y1151"/>
      <c r="Z1151">
        <v>76.530066121000004</v>
      </c>
      <c r="AA1151">
        <v>101.172380906</v>
      </c>
      <c r="AB1151">
        <v>97.704918032999998</v>
      </c>
      <c r="AC1151">
        <v>97.691859011999995</v>
      </c>
      <c r="AD1151">
        <v>100.591617365</v>
      </c>
      <c r="AE1151">
        <v>97.98</v>
      </c>
      <c r="AF1151">
        <v>100.208350696</v>
      </c>
      <c r="AG1151">
        <v>98.5</v>
      </c>
      <c r="AH1151">
        <v>109.360423129</v>
      </c>
      <c r="AI1151">
        <v>100.191650696</v>
      </c>
      <c r="AJ1151">
        <v>103.10318076</v>
      </c>
      <c r="AK1151"/>
      <c r="AL1151">
        <v>99.573506684999998</v>
      </c>
      <c r="AM1151">
        <v>96.6</v>
      </c>
      <c r="AN1151">
        <v>98.861917950999995</v>
      </c>
      <c r="AO1151">
        <v>97.1</v>
      </c>
      <c r="AP1151">
        <v>94.015669278000004</v>
      </c>
      <c r="AQ1151">
        <v>95.807983999000001</v>
      </c>
      <c r="AR1151">
        <v>95.892008998999998</v>
      </c>
      <c r="AS1151">
        <v>94.892092325999997</v>
      </c>
      <c r="AT1151">
        <v>102.103861544</v>
      </c>
      <c r="AU1151"/>
    </row>
    <row r="1152" spans="1:47" x14ac:dyDescent="0.35">
      <c r="A1152" s="84">
        <v>41944</v>
      </c>
      <c r="B1152">
        <v>97.356929440000002</v>
      </c>
      <c r="C1152">
        <v>99.191734022000006</v>
      </c>
      <c r="D1152">
        <v>108.48599229600001</v>
      </c>
      <c r="E1152">
        <v>101.65815473399999</v>
      </c>
      <c r="F1152">
        <v>103.7</v>
      </c>
      <c r="G1152"/>
      <c r="H1152">
        <v>97.973352812000002</v>
      </c>
      <c r="I1152">
        <v>97.348817038999996</v>
      </c>
      <c r="J1152">
        <v>97.383769372000003</v>
      </c>
      <c r="K1152">
        <v>99.408284023999997</v>
      </c>
      <c r="L1152">
        <v>100.1</v>
      </c>
      <c r="M1152">
        <v>96.791934005000002</v>
      </c>
      <c r="N1152">
        <v>96.423080353000003</v>
      </c>
      <c r="O1152">
        <v>102.30852571</v>
      </c>
      <c r="P1152"/>
      <c r="Q1152">
        <v>100.51675279200001</v>
      </c>
      <c r="R1152">
        <v>96.78</v>
      </c>
      <c r="S1152">
        <v>100.85662490999999</v>
      </c>
      <c r="T1152">
        <v>95.825963919000003</v>
      </c>
      <c r="U1152"/>
      <c r="V1152">
        <v>99.292433196999994</v>
      </c>
      <c r="W1152">
        <v>95.207933994000001</v>
      </c>
      <c r="X1152">
        <v>101.362732786</v>
      </c>
      <c r="Y1152"/>
      <c r="Z1152">
        <v>76.025749375999993</v>
      </c>
      <c r="AA1152">
        <v>99.588354140000007</v>
      </c>
      <c r="AB1152">
        <v>97.142857143000001</v>
      </c>
      <c r="AC1152">
        <v>97.791850679000007</v>
      </c>
      <c r="AD1152">
        <v>100.591617365</v>
      </c>
      <c r="AE1152">
        <v>98.492999999999995</v>
      </c>
      <c r="AF1152">
        <v>100.30835903000001</v>
      </c>
      <c r="AG1152">
        <v>96.4</v>
      </c>
      <c r="AH1152">
        <v>109.5572142</v>
      </c>
      <c r="AI1152">
        <v>100.69160903300001</v>
      </c>
      <c r="AJ1152">
        <v>100.77579519</v>
      </c>
      <c r="AK1152"/>
      <c r="AL1152">
        <v>99.788863883000005</v>
      </c>
      <c r="AM1152">
        <v>96.4</v>
      </c>
      <c r="AN1152">
        <v>97.751337915999997</v>
      </c>
      <c r="AO1152">
        <v>97.7</v>
      </c>
      <c r="AP1152">
        <v>94.515752625000005</v>
      </c>
      <c r="AQ1152">
        <v>96.008000667000005</v>
      </c>
      <c r="AR1152">
        <v>95.392050662000003</v>
      </c>
      <c r="AS1152">
        <v>95.692025665000003</v>
      </c>
      <c r="AT1152">
        <v>102.729848894</v>
      </c>
      <c r="AU1152"/>
    </row>
    <row r="1153" spans="1:47" x14ac:dyDescent="0.35">
      <c r="A1153" s="84">
        <v>41974</v>
      </c>
      <c r="B1153">
        <v>99.379452999999998</v>
      </c>
      <c r="C1153">
        <v>99.691692359000001</v>
      </c>
      <c r="D1153">
        <v>105.25137755599999</v>
      </c>
      <c r="E1153">
        <v>102.06961681600001</v>
      </c>
      <c r="F1153">
        <v>103</v>
      </c>
      <c r="G1153"/>
      <c r="H1153">
        <v>99.644156745999993</v>
      </c>
      <c r="I1153">
        <v>99.371172068999996</v>
      </c>
      <c r="J1153">
        <v>99.083486085999994</v>
      </c>
      <c r="K1153">
        <v>101.10842570200001</v>
      </c>
      <c r="L1153">
        <v>100.2</v>
      </c>
      <c r="M1153">
        <v>98.191817349000004</v>
      </c>
      <c r="N1153">
        <v>96.651080543000006</v>
      </c>
      <c r="O1153">
        <v>101.90849237400001</v>
      </c>
      <c r="P1153"/>
      <c r="Q1153">
        <v>98.516419403</v>
      </c>
      <c r="R1153">
        <v>99.65</v>
      </c>
      <c r="S1153">
        <v>101.36302353400001</v>
      </c>
      <c r="T1153">
        <v>97.736116023999998</v>
      </c>
      <c r="U1153"/>
      <c r="V1153">
        <v>96.695246815999994</v>
      </c>
      <c r="W1153">
        <v>93.807817318000005</v>
      </c>
      <c r="X1153">
        <v>98.689780354999996</v>
      </c>
      <c r="Y1153"/>
      <c r="Z1153">
        <v>70.163067209999994</v>
      </c>
      <c r="AA1153">
        <v>98.477595368999999</v>
      </c>
      <c r="AB1153">
        <v>95.925058547999996</v>
      </c>
      <c r="AC1153">
        <v>98.791767352999997</v>
      </c>
      <c r="AD1153">
        <v>100.191650696</v>
      </c>
      <c r="AE1153">
        <v>101.089</v>
      </c>
      <c r="AF1153">
        <v>101.408450704</v>
      </c>
      <c r="AG1153">
        <v>97.2</v>
      </c>
      <c r="AH1153">
        <v>109.59960657400001</v>
      </c>
      <c r="AI1153">
        <v>100.7916007</v>
      </c>
      <c r="AJ1153">
        <v>101.357641583</v>
      </c>
      <c r="AK1153"/>
      <c r="AL1153">
        <v>100.315798753</v>
      </c>
      <c r="AM1153">
        <v>98.1</v>
      </c>
      <c r="AN1153">
        <v>97.356714303999993</v>
      </c>
      <c r="AO1153">
        <v>100.1</v>
      </c>
      <c r="AP1153">
        <v>96.416069344999997</v>
      </c>
      <c r="AQ1153">
        <v>96.608050671000001</v>
      </c>
      <c r="AR1153">
        <v>99.591700692000003</v>
      </c>
      <c r="AS1153">
        <v>95.592033997000001</v>
      </c>
      <c r="AT1153">
        <v>102.720230524</v>
      </c>
      <c r="AU1153"/>
    </row>
    <row r="1154" spans="1:47" x14ac:dyDescent="0.35">
      <c r="A1154" s="84">
        <v>42005</v>
      </c>
      <c r="B1154">
        <v>100.6</v>
      </c>
      <c r="C1154">
        <v>101.291559037</v>
      </c>
      <c r="D1154">
        <v>105.90654026999999</v>
      </c>
      <c r="E1154">
        <v>101.38634363200001</v>
      </c>
      <c r="F1154">
        <v>103.5</v>
      </c>
      <c r="G1154"/>
      <c r="H1154">
        <v>102.824126127</v>
      </c>
      <c r="I1154">
        <v>100.49162569800001</v>
      </c>
      <c r="J1154">
        <v>97.683719379999999</v>
      </c>
      <c r="K1154">
        <v>98.408200683000004</v>
      </c>
      <c r="L1154">
        <v>97.3</v>
      </c>
      <c r="M1154">
        <v>97.591867343999994</v>
      </c>
      <c r="N1154">
        <v>96.855080713000007</v>
      </c>
      <c r="O1154">
        <v>99.108259021999999</v>
      </c>
      <c r="P1154"/>
      <c r="Q1154">
        <v>97.316219369999999</v>
      </c>
      <c r="R1154">
        <v>99.49</v>
      </c>
      <c r="S1154">
        <v>101.08280911</v>
      </c>
      <c r="T1154">
        <v>99.327909445000003</v>
      </c>
      <c r="U1154"/>
      <c r="V1154">
        <v>97.993840007000003</v>
      </c>
      <c r="W1154">
        <v>97.608134011000004</v>
      </c>
      <c r="X1154">
        <v>98.093042718000007</v>
      </c>
      <c r="Y1154"/>
      <c r="Z1154">
        <v>76.087318780000004</v>
      </c>
      <c r="AA1154">
        <v>99.280554359000007</v>
      </c>
      <c r="AB1154">
        <v>96.206088992999995</v>
      </c>
      <c r="AC1154">
        <v>98.291809016000002</v>
      </c>
      <c r="AD1154">
        <v>102.69144238</v>
      </c>
      <c r="AE1154">
        <v>97.7</v>
      </c>
      <c r="AF1154">
        <v>100.00833402799999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99.997841543999996</v>
      </c>
      <c r="AM1154">
        <v>98.5</v>
      </c>
      <c r="AN1154">
        <v>95.879201007000006</v>
      </c>
      <c r="AO1154">
        <v>101.2</v>
      </c>
      <c r="AP1154">
        <v>97.616269377999998</v>
      </c>
      <c r="AQ1154">
        <v>98.508209016999999</v>
      </c>
      <c r="AR1154">
        <v>94.692108990999998</v>
      </c>
      <c r="AS1154">
        <v>95.192067327999993</v>
      </c>
      <c r="AT1154">
        <v>101.932912362</v>
      </c>
      <c r="AU1154"/>
    </row>
    <row r="1155" spans="1:47" x14ac:dyDescent="0.35">
      <c r="A1155" s="84">
        <v>42036</v>
      </c>
      <c r="B1155">
        <v>99.5</v>
      </c>
      <c r="C1155">
        <v>97.191900674999999</v>
      </c>
      <c r="D1155">
        <v>105.114338043</v>
      </c>
      <c r="E1155">
        <v>100.746142877</v>
      </c>
      <c r="F1155">
        <v>98.5</v>
      </c>
      <c r="G1155"/>
      <c r="H1155">
        <v>100.553013763</v>
      </c>
      <c r="I1155">
        <v>99.691692359000001</v>
      </c>
      <c r="J1155">
        <v>98.583569405000006</v>
      </c>
      <c r="K1155">
        <v>99.308275690000002</v>
      </c>
      <c r="L1155">
        <v>98.5</v>
      </c>
      <c r="M1155">
        <v>100.29164236299999</v>
      </c>
      <c r="N1155">
        <v>98.111081759000001</v>
      </c>
      <c r="O1155">
        <v>102.408534045</v>
      </c>
      <c r="P1155"/>
      <c r="Q1155">
        <v>98.816469412000004</v>
      </c>
      <c r="R1155">
        <v>100.02</v>
      </c>
      <c r="S1155">
        <v>100.51982950599999</v>
      </c>
      <c r="T1155">
        <v>100.389105058</v>
      </c>
      <c r="U1155"/>
      <c r="V1155">
        <v>101.689836011</v>
      </c>
      <c r="W1155">
        <v>96.308025669000003</v>
      </c>
      <c r="X1155">
        <v>98.865118941999995</v>
      </c>
      <c r="Y1155"/>
      <c r="Z1155">
        <v>111.98133644399999</v>
      </c>
      <c r="AA1155">
        <v>101.416981928</v>
      </c>
      <c r="AB1155">
        <v>97.798594847999993</v>
      </c>
      <c r="AC1155">
        <v>99.091742354999994</v>
      </c>
      <c r="AD1155">
        <v>99.791684025999999</v>
      </c>
      <c r="AE1155">
        <v>100.2</v>
      </c>
      <c r="AF1155">
        <v>100.30835903000001</v>
      </c>
      <c r="AG1155">
        <v>97.4</v>
      </c>
      <c r="AH1155">
        <v>109.590521705</v>
      </c>
      <c r="AI1155">
        <v>103.491375719</v>
      </c>
      <c r="AJ1155">
        <v>100.77579519</v>
      </c>
      <c r="AK1155"/>
      <c r="AL1155">
        <v>100.088696173</v>
      </c>
      <c r="AM1155">
        <v>99.2</v>
      </c>
      <c r="AN1155">
        <v>97.799185007000005</v>
      </c>
      <c r="AO1155">
        <v>100.1</v>
      </c>
      <c r="AP1155">
        <v>95.915985997999996</v>
      </c>
      <c r="AQ1155">
        <v>97.108092341000003</v>
      </c>
      <c r="AR1155">
        <v>95.792017332</v>
      </c>
      <c r="AS1155">
        <v>95.192067327999993</v>
      </c>
      <c r="AT1155">
        <v>101.295720106</v>
      </c>
      <c r="AU1155"/>
    </row>
    <row r="1156" spans="1:47" x14ac:dyDescent="0.35">
      <c r="A1156" s="84">
        <v>42064</v>
      </c>
      <c r="B1156">
        <v>100.2</v>
      </c>
      <c r="C1156">
        <v>100.29164236299999</v>
      </c>
      <c r="D1156">
        <v>104.515281487</v>
      </c>
      <c r="E1156">
        <v>100.143128878</v>
      </c>
      <c r="F1156">
        <v>97.9</v>
      </c>
      <c r="G1156"/>
      <c r="H1156">
        <v>98.473564218000007</v>
      </c>
      <c r="I1156">
        <v>100.191650696</v>
      </c>
      <c r="J1156">
        <v>99.383436094000004</v>
      </c>
      <c r="K1156">
        <v>99.208267355999993</v>
      </c>
      <c r="L1156">
        <v>102.1</v>
      </c>
      <c r="M1156">
        <v>100.39163403000001</v>
      </c>
      <c r="N1156">
        <v>98.837082363999997</v>
      </c>
      <c r="O1156">
        <v>101.008417368</v>
      </c>
      <c r="P1156"/>
      <c r="Q1156">
        <v>100.8168028</v>
      </c>
      <c r="R1156">
        <v>99.94</v>
      </c>
      <c r="S1156">
        <v>100.276023006</v>
      </c>
      <c r="T1156">
        <v>100.919702865</v>
      </c>
      <c r="U1156"/>
      <c r="V1156">
        <v>101.689836011</v>
      </c>
      <c r="W1156">
        <v>99.308275690000002</v>
      </c>
      <c r="X1156">
        <v>98.182727569999997</v>
      </c>
      <c r="Y1156"/>
      <c r="Z1156">
        <v>110.98150308300001</v>
      </c>
      <c r="AA1156">
        <v>103.55149900399999</v>
      </c>
      <c r="AB1156">
        <v>97.142857143000001</v>
      </c>
      <c r="AC1156">
        <v>99.391717357000005</v>
      </c>
      <c r="AD1156">
        <v>99.291725690000007</v>
      </c>
      <c r="AE1156">
        <v>98.5</v>
      </c>
      <c r="AF1156">
        <v>100.00833402799999</v>
      </c>
      <c r="AG1156">
        <v>101.1</v>
      </c>
      <c r="AH1156">
        <v>109.693842453</v>
      </c>
      <c r="AI1156">
        <v>100.7916007</v>
      </c>
      <c r="AJ1156">
        <v>102.172226532</v>
      </c>
      <c r="AK1156"/>
      <c r="AL1156">
        <v>100.06669626</v>
      </c>
      <c r="AM1156">
        <v>100.1</v>
      </c>
      <c r="AN1156">
        <v>98.159182006999998</v>
      </c>
      <c r="AO1156">
        <v>99.6</v>
      </c>
      <c r="AP1156">
        <v>99.016502750000001</v>
      </c>
      <c r="AQ1156">
        <v>99.308275690000002</v>
      </c>
      <c r="AR1156">
        <v>96.091992333999997</v>
      </c>
      <c r="AS1156">
        <v>99.091742354999994</v>
      </c>
      <c r="AT1156">
        <v>100.950946145</v>
      </c>
      <c r="AU1156"/>
    </row>
    <row r="1157" spans="1:47" x14ac:dyDescent="0.35">
      <c r="A1157" s="84">
        <v>42095</v>
      </c>
      <c r="B1157">
        <v>100</v>
      </c>
      <c r="C1157">
        <v>101.591534039</v>
      </c>
      <c r="D1157">
        <v>102.489624554</v>
      </c>
      <c r="E1157">
        <v>99.276062163000006</v>
      </c>
      <c r="F1157">
        <v>100.6</v>
      </c>
      <c r="G1157"/>
      <c r="H1157">
        <v>100.706473152</v>
      </c>
      <c r="I1157">
        <v>100.091659028</v>
      </c>
      <c r="J1157">
        <v>100.383269455</v>
      </c>
      <c r="K1157">
        <v>100.108342362</v>
      </c>
      <c r="L1157">
        <v>101.1</v>
      </c>
      <c r="M1157">
        <v>99.391717357000005</v>
      </c>
      <c r="N1157">
        <v>99.755083128999999</v>
      </c>
      <c r="O1157">
        <v>101.30844236999999</v>
      </c>
      <c r="P1157"/>
      <c r="Q1157">
        <v>100.21670278400001</v>
      </c>
      <c r="R1157">
        <v>99.26</v>
      </c>
      <c r="S1157">
        <v>100.138017577</v>
      </c>
      <c r="T1157">
        <v>100.81358330400001</v>
      </c>
      <c r="U1157"/>
      <c r="V1157">
        <v>100.89070174</v>
      </c>
      <c r="W1157">
        <v>99.008250688000004</v>
      </c>
      <c r="X1157">
        <v>98.111696245000005</v>
      </c>
      <c r="Y1157"/>
      <c r="Z1157">
        <v>90.784869188000002</v>
      </c>
      <c r="AA1157">
        <v>107.166310948</v>
      </c>
      <c r="AB1157">
        <v>95.362997657999998</v>
      </c>
      <c r="AC1157">
        <v>99.691692359000001</v>
      </c>
      <c r="AD1157">
        <v>99.691692359000001</v>
      </c>
      <c r="AE1157">
        <v>99.6</v>
      </c>
      <c r="AF1157">
        <v>100.80840070000001</v>
      </c>
      <c r="AG1157">
        <v>102.4</v>
      </c>
      <c r="AH1157">
        <v>110.453685118</v>
      </c>
      <c r="AI1157">
        <v>98.591784017999998</v>
      </c>
      <c r="AJ1157">
        <v>95.306439100000006</v>
      </c>
      <c r="AK1157"/>
      <c r="AL1157">
        <v>99.922951228000002</v>
      </c>
      <c r="AM1157">
        <v>97.9</v>
      </c>
      <c r="AN1157">
        <v>99.849167924</v>
      </c>
      <c r="AO1157">
        <v>99.5</v>
      </c>
      <c r="AP1157">
        <v>98.016336056</v>
      </c>
      <c r="AQ1157">
        <v>98.108175681000006</v>
      </c>
      <c r="AR1157">
        <v>101.69152570599999</v>
      </c>
      <c r="AS1157">
        <v>99.391717357000005</v>
      </c>
      <c r="AT1157">
        <v>100.37662035300001</v>
      </c>
      <c r="AU1157"/>
    </row>
    <row r="1158" spans="1:47" x14ac:dyDescent="0.35">
      <c r="A1158" s="84">
        <v>42125</v>
      </c>
      <c r="B1158">
        <v>99.3</v>
      </c>
      <c r="C1158">
        <v>101.591534039</v>
      </c>
      <c r="D1158">
        <v>101.531955399</v>
      </c>
      <c r="E1158">
        <v>98.354954265999993</v>
      </c>
      <c r="F1158">
        <v>101.1</v>
      </c>
      <c r="G1158"/>
      <c r="H1158">
        <v>100.758594875</v>
      </c>
      <c r="I1158">
        <v>99.291725690000007</v>
      </c>
      <c r="J1158">
        <v>99.983336111</v>
      </c>
      <c r="K1158">
        <v>100.50837569799999</v>
      </c>
      <c r="L1158">
        <v>100.8</v>
      </c>
      <c r="M1158">
        <v>100.191650696</v>
      </c>
      <c r="N1158">
        <v>100.93408411199999</v>
      </c>
      <c r="O1158">
        <v>101.008417368</v>
      </c>
      <c r="P1158"/>
      <c r="Q1158">
        <v>99.516586098000005</v>
      </c>
      <c r="R1158">
        <v>100.29</v>
      </c>
      <c r="S1158">
        <v>100.001154079</v>
      </c>
      <c r="T1158">
        <v>100.282985497</v>
      </c>
      <c r="U1158"/>
      <c r="V1158">
        <v>96.195787895999999</v>
      </c>
      <c r="W1158">
        <v>98.208184015</v>
      </c>
      <c r="X1158">
        <v>98.913908957999993</v>
      </c>
      <c r="Y1158"/>
      <c r="Z1158">
        <v>97.383769372000003</v>
      </c>
      <c r="AA1158">
        <v>105.742773571</v>
      </c>
      <c r="AB1158">
        <v>95.081967212999999</v>
      </c>
      <c r="AC1158">
        <v>100.49162569800001</v>
      </c>
      <c r="AD1158">
        <v>99.691692359000001</v>
      </c>
      <c r="AE1158">
        <v>98.1</v>
      </c>
      <c r="AF1158">
        <v>100.208350696</v>
      </c>
      <c r="AG1158">
        <v>99.6</v>
      </c>
      <c r="AH1158">
        <v>108.96808965699999</v>
      </c>
      <c r="AI1158">
        <v>97.891842346000004</v>
      </c>
      <c r="AJ1158">
        <v>99.030256011999995</v>
      </c>
      <c r="AK1158"/>
      <c r="AL1158">
        <v>99.765325380999997</v>
      </c>
      <c r="AM1158">
        <v>99</v>
      </c>
      <c r="AN1158">
        <v>100.089165924</v>
      </c>
      <c r="AO1158">
        <v>100.1</v>
      </c>
      <c r="AP1158">
        <v>100.316719453</v>
      </c>
      <c r="AQ1158">
        <v>99.608300692</v>
      </c>
      <c r="AR1158">
        <v>100.29164236299999</v>
      </c>
      <c r="AS1158">
        <v>99.491709024000002</v>
      </c>
      <c r="AT1158">
        <v>99.905716831999996</v>
      </c>
      <c r="AU1158"/>
    </row>
    <row r="1159" spans="1:47" x14ac:dyDescent="0.35">
      <c r="A1159" s="84">
        <v>42156</v>
      </c>
      <c r="B1159">
        <v>100.1</v>
      </c>
      <c r="C1159">
        <v>97.691859011999995</v>
      </c>
      <c r="D1159">
        <v>100.497085227</v>
      </c>
      <c r="E1159">
        <v>99.156475979999996</v>
      </c>
      <c r="F1159">
        <v>96.6</v>
      </c>
      <c r="G1159"/>
      <c r="H1159">
        <v>103.18722946299999</v>
      </c>
      <c r="I1159">
        <v>100.191650696</v>
      </c>
      <c r="J1159">
        <v>100.483252791</v>
      </c>
      <c r="K1159">
        <v>100.208350696</v>
      </c>
      <c r="L1159">
        <v>105.2</v>
      </c>
      <c r="M1159">
        <v>100.29164236299999</v>
      </c>
      <c r="N1159">
        <v>101.121084268</v>
      </c>
      <c r="O1159">
        <v>101.60846737200001</v>
      </c>
      <c r="P1159"/>
      <c r="Q1159">
        <v>101.41690281699999</v>
      </c>
      <c r="R1159">
        <v>100.21</v>
      </c>
      <c r="S1159">
        <v>99.987307986000005</v>
      </c>
      <c r="T1159">
        <v>100.49522462</v>
      </c>
      <c r="U1159"/>
      <c r="V1159">
        <v>95.196870056999998</v>
      </c>
      <c r="W1159">
        <v>100.208350696</v>
      </c>
      <c r="X1159">
        <v>98.985120265000006</v>
      </c>
      <c r="Y1159"/>
      <c r="Z1159">
        <v>101.383102816</v>
      </c>
      <c r="AA1159">
        <v>105.02693641</v>
      </c>
      <c r="AB1159">
        <v>97.049180328000006</v>
      </c>
      <c r="AC1159">
        <v>99.991667360999998</v>
      </c>
      <c r="AD1159">
        <v>100.49162569800001</v>
      </c>
      <c r="AE1159">
        <v>100.1</v>
      </c>
      <c r="AF1159">
        <v>99.308275690000002</v>
      </c>
      <c r="AG1159">
        <v>98.8</v>
      </c>
      <c r="AH1159">
        <v>109.43369717900001</v>
      </c>
      <c r="AI1159">
        <v>100.69160903300001</v>
      </c>
      <c r="AJ1159">
        <v>102.521334368</v>
      </c>
      <c r="AK1159"/>
      <c r="AL1159">
        <v>100.078361305</v>
      </c>
      <c r="AM1159">
        <v>99.6</v>
      </c>
      <c r="AN1159">
        <v>100.599161674</v>
      </c>
      <c r="AO1159">
        <v>99.8</v>
      </c>
      <c r="AP1159">
        <v>99.616602767000003</v>
      </c>
      <c r="AQ1159">
        <v>100.30835903000001</v>
      </c>
      <c r="AR1159">
        <v>100.39163403000001</v>
      </c>
      <c r="AS1159">
        <v>100.39163403000001</v>
      </c>
      <c r="AT1159">
        <v>99.607547346999993</v>
      </c>
      <c r="AU1159"/>
    </row>
    <row r="1160" spans="1:47" x14ac:dyDescent="0.35">
      <c r="A1160" s="84">
        <v>42186</v>
      </c>
      <c r="B1160">
        <v>100</v>
      </c>
      <c r="C1160">
        <v>98.591784017999998</v>
      </c>
      <c r="D1160">
        <v>98.735356244000002</v>
      </c>
      <c r="E1160">
        <v>100.61746065299999</v>
      </c>
      <c r="F1160">
        <v>100.7</v>
      </c>
      <c r="G1160"/>
      <c r="H1160">
        <v>99.313824526000005</v>
      </c>
      <c r="I1160">
        <v>100.091659028</v>
      </c>
      <c r="J1160">
        <v>102.982836194</v>
      </c>
      <c r="K1160">
        <v>101.60846737200001</v>
      </c>
      <c r="L1160">
        <v>100.1</v>
      </c>
      <c r="M1160">
        <v>100.891592367</v>
      </c>
      <c r="N1160">
        <v>102.068085057</v>
      </c>
      <c r="O1160">
        <v>100.108342362</v>
      </c>
      <c r="P1160"/>
      <c r="Q1160">
        <v>99.316552759000004</v>
      </c>
      <c r="R1160">
        <v>99.19</v>
      </c>
      <c r="S1160">
        <v>100.52924349200001</v>
      </c>
      <c r="T1160">
        <v>99.964626812999995</v>
      </c>
      <c r="U1160"/>
      <c r="V1160">
        <v>97.294597519000007</v>
      </c>
      <c r="W1160">
        <v>101.30844236999999</v>
      </c>
      <c r="X1160">
        <v>100.451508616</v>
      </c>
      <c r="Y1160"/>
      <c r="Z1160">
        <v>99.983336111</v>
      </c>
      <c r="AA1160">
        <v>100.226348699</v>
      </c>
      <c r="AB1160">
        <v>93.676814988000004</v>
      </c>
      <c r="AC1160">
        <v>100.991584035</v>
      </c>
      <c r="AD1160">
        <v>100.39163403000001</v>
      </c>
      <c r="AE1160">
        <v>99.2</v>
      </c>
      <c r="AF1160">
        <v>98.608217350999993</v>
      </c>
      <c r="AG1160">
        <v>101.4</v>
      </c>
      <c r="AH1160">
        <v>109.87663395200001</v>
      </c>
      <c r="AI1160">
        <v>100.49162569800001</v>
      </c>
      <c r="AJ1160">
        <v>99.262994569</v>
      </c>
      <c r="AK1160"/>
      <c r="AL1160">
        <v>100.39556895</v>
      </c>
      <c r="AM1160">
        <v>100.8</v>
      </c>
      <c r="AN1160">
        <v>103.499137507</v>
      </c>
      <c r="AO1160">
        <v>100.1</v>
      </c>
      <c r="AP1160">
        <v>103.317219537</v>
      </c>
      <c r="AQ1160">
        <v>99.308275690000002</v>
      </c>
      <c r="AR1160">
        <v>98.491792351000001</v>
      </c>
      <c r="AS1160">
        <v>99.791684025999999</v>
      </c>
      <c r="AT1160">
        <v>100.25911757900001</v>
      </c>
      <c r="AU1160"/>
    </row>
    <row r="1161" spans="1:47" x14ac:dyDescent="0.35">
      <c r="A1161" s="84">
        <v>42217</v>
      </c>
      <c r="B1161">
        <v>99.9</v>
      </c>
      <c r="C1161">
        <v>98.191817349000004</v>
      </c>
      <c r="D1161">
        <v>99.267362856999995</v>
      </c>
      <c r="E1161">
        <v>101.706577775</v>
      </c>
      <c r="F1161">
        <v>99.7</v>
      </c>
      <c r="G1161"/>
      <c r="H1161">
        <v>94.893833110000003</v>
      </c>
      <c r="I1161">
        <v>99.891675694</v>
      </c>
      <c r="J1161">
        <v>100.7832028</v>
      </c>
      <c r="K1161">
        <v>99.008250688000004</v>
      </c>
      <c r="L1161">
        <v>103.5</v>
      </c>
      <c r="M1161">
        <v>99.691692359000001</v>
      </c>
      <c r="N1161">
        <v>99.788083157000003</v>
      </c>
      <c r="O1161">
        <v>100.908409034</v>
      </c>
      <c r="P1161"/>
      <c r="Q1161">
        <v>100.01666944500001</v>
      </c>
      <c r="R1161">
        <v>100.09</v>
      </c>
      <c r="S1161">
        <v>99.769186160000004</v>
      </c>
      <c r="T1161">
        <v>100.282985497</v>
      </c>
      <c r="U1161"/>
      <c r="V1161">
        <v>100.690918172</v>
      </c>
      <c r="W1161">
        <v>97.708142344999999</v>
      </c>
      <c r="X1161">
        <v>101.429210227</v>
      </c>
      <c r="Y1161"/>
      <c r="Z1161">
        <v>105.582402933</v>
      </c>
      <c r="AA1161">
        <v>96.249366486</v>
      </c>
      <c r="AB1161">
        <v>96.487119437999993</v>
      </c>
      <c r="AC1161">
        <v>98.791767352999997</v>
      </c>
      <c r="AD1161">
        <v>98.791767352999997</v>
      </c>
      <c r="AE1161">
        <v>101.9</v>
      </c>
      <c r="AF1161">
        <v>101.508459038</v>
      </c>
      <c r="AG1161">
        <v>101.6</v>
      </c>
      <c r="AH1161">
        <v>110.309803085</v>
      </c>
      <c r="AI1161">
        <v>96.991917340000001</v>
      </c>
      <c r="AJ1161">
        <v>102.172226532</v>
      </c>
      <c r="AK1161"/>
      <c r="AL1161">
        <v>100.013897379</v>
      </c>
      <c r="AM1161">
        <v>98.7</v>
      </c>
      <c r="AN1161">
        <v>98.259181173000002</v>
      </c>
      <c r="AO1161">
        <v>100.9</v>
      </c>
      <c r="AP1161">
        <v>96.616102683999998</v>
      </c>
      <c r="AQ1161">
        <v>99.908325693999998</v>
      </c>
      <c r="AR1161">
        <v>103.591367386</v>
      </c>
      <c r="AS1161">
        <v>102.591450712</v>
      </c>
      <c r="AT1161">
        <v>100.03125144099999</v>
      </c>
      <c r="AU1161"/>
    </row>
    <row r="1162" spans="1:47" x14ac:dyDescent="0.35">
      <c r="A1162" s="84">
        <v>42248</v>
      </c>
      <c r="B1162">
        <v>99.8</v>
      </c>
      <c r="C1162">
        <v>100.991584035</v>
      </c>
      <c r="D1162">
        <v>97.013681069</v>
      </c>
      <c r="E1162">
        <v>99.550013509999999</v>
      </c>
      <c r="F1162">
        <v>100.5</v>
      </c>
      <c r="G1162"/>
      <c r="H1162">
        <v>100.066784355</v>
      </c>
      <c r="I1162">
        <v>99.791684025999999</v>
      </c>
      <c r="J1162">
        <v>100.183302783</v>
      </c>
      <c r="K1162">
        <v>99.208267355999993</v>
      </c>
      <c r="L1162">
        <v>99.8</v>
      </c>
      <c r="M1162">
        <v>100.29164236299999</v>
      </c>
      <c r="N1162">
        <v>101.183084319</v>
      </c>
      <c r="O1162">
        <v>100.708392366</v>
      </c>
      <c r="P1162"/>
      <c r="Q1162">
        <v>101.61693615599999</v>
      </c>
      <c r="R1162">
        <v>101.16</v>
      </c>
      <c r="S1162">
        <v>99.952597393000005</v>
      </c>
      <c r="T1162">
        <v>100.070746374</v>
      </c>
      <c r="U1162"/>
      <c r="V1162">
        <v>100.39124282</v>
      </c>
      <c r="W1162">
        <v>101.408450704</v>
      </c>
      <c r="X1162">
        <v>100.793428957</v>
      </c>
      <c r="Y1162"/>
      <c r="Z1162">
        <v>101.683052825</v>
      </c>
      <c r="AA1162">
        <v>93.741077685999997</v>
      </c>
      <c r="AB1162">
        <v>95.175644027999994</v>
      </c>
      <c r="AC1162">
        <v>99.791684025999999</v>
      </c>
      <c r="AD1162">
        <v>100.49162569800001</v>
      </c>
      <c r="AE1162">
        <v>103.1</v>
      </c>
      <c r="AF1162">
        <v>98.608217350999993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100.47061207900001</v>
      </c>
      <c r="AM1162">
        <v>100.8</v>
      </c>
      <c r="AN1162">
        <v>101.499154174</v>
      </c>
      <c r="AO1162">
        <v>99.8</v>
      </c>
      <c r="AP1162">
        <v>101.816969495</v>
      </c>
      <c r="AQ1162">
        <v>100.108342362</v>
      </c>
      <c r="AR1162">
        <v>102.891425715</v>
      </c>
      <c r="AS1162">
        <v>102.69144238</v>
      </c>
      <c r="AT1162">
        <v>99.761342115999994</v>
      </c>
      <c r="AU1162"/>
    </row>
    <row r="1163" spans="1:47" x14ac:dyDescent="0.35">
      <c r="A1163" s="84">
        <v>42278</v>
      </c>
      <c r="B1163">
        <v>100.6</v>
      </c>
      <c r="C1163">
        <v>101.69152570599999</v>
      </c>
      <c r="D1163">
        <v>96.816472765</v>
      </c>
      <c r="E1163">
        <v>99.326625449000005</v>
      </c>
      <c r="F1163">
        <v>101.3</v>
      </c>
      <c r="G1163"/>
      <c r="H1163">
        <v>100.34969801</v>
      </c>
      <c r="I1163">
        <v>100.49162569800001</v>
      </c>
      <c r="J1163">
        <v>102.282952841</v>
      </c>
      <c r="K1163">
        <v>100.30835903000001</v>
      </c>
      <c r="L1163">
        <v>96.8</v>
      </c>
      <c r="M1163">
        <v>100.7916007</v>
      </c>
      <c r="N1163">
        <v>100.561083801</v>
      </c>
      <c r="O1163">
        <v>101.30844236999999</v>
      </c>
      <c r="P1163"/>
      <c r="Q1163">
        <v>99.916652775000003</v>
      </c>
      <c r="R1163">
        <v>101.29</v>
      </c>
      <c r="S1163">
        <v>99.915682527000001</v>
      </c>
      <c r="T1163">
        <v>100.070746374</v>
      </c>
      <c r="U1163"/>
      <c r="V1163">
        <v>99.592108549000002</v>
      </c>
      <c r="W1163">
        <v>102.10850904199999</v>
      </c>
      <c r="X1163">
        <v>103.421754157</v>
      </c>
      <c r="Y1163"/>
      <c r="Z1163">
        <v>100.383269455</v>
      </c>
      <c r="AA1163">
        <v>92.875559421999995</v>
      </c>
      <c r="AB1163">
        <v>93.957845433000003</v>
      </c>
      <c r="AC1163">
        <v>99.891675694</v>
      </c>
      <c r="AD1163">
        <v>100.591617365</v>
      </c>
      <c r="AE1163">
        <v>101.2</v>
      </c>
      <c r="AF1163">
        <v>100.208350696</v>
      </c>
      <c r="AG1163">
        <v>100.6</v>
      </c>
      <c r="AH1163">
        <v>110.012802271</v>
      </c>
      <c r="AI1163">
        <v>100.891592367</v>
      </c>
      <c r="AJ1163">
        <v>100.310318076</v>
      </c>
      <c r="AK1163"/>
      <c r="AL1163">
        <v>100.21791631000001</v>
      </c>
      <c r="AM1163">
        <v>101.6</v>
      </c>
      <c r="AN1163">
        <v>104.239131341</v>
      </c>
      <c r="AO1163">
        <v>100.4</v>
      </c>
      <c r="AP1163">
        <v>101.61693615599999</v>
      </c>
      <c r="AQ1163">
        <v>99.208267355999993</v>
      </c>
      <c r="AR1163">
        <v>102.391467378</v>
      </c>
      <c r="AS1163">
        <v>100.29164236299999</v>
      </c>
      <c r="AT1163">
        <v>99.308187959999998</v>
      </c>
      <c r="AU1163"/>
    </row>
    <row r="1164" spans="1:47" x14ac:dyDescent="0.35">
      <c r="A1164" s="84">
        <v>42309</v>
      </c>
      <c r="B1164">
        <v>101.1</v>
      </c>
      <c r="C1164">
        <v>101.091575702</v>
      </c>
      <c r="D1164">
        <v>95.124028722999995</v>
      </c>
      <c r="E1164">
        <v>99.645521939000005</v>
      </c>
      <c r="F1164">
        <v>100.7</v>
      </c>
      <c r="G1164"/>
      <c r="H1164">
        <v>97.925137196999998</v>
      </c>
      <c r="I1164">
        <v>101.091575702</v>
      </c>
      <c r="J1164">
        <v>99.883352775000006</v>
      </c>
      <c r="K1164">
        <v>99.008250688000004</v>
      </c>
      <c r="L1164">
        <v>95.6</v>
      </c>
      <c r="M1164">
        <v>99.891675694</v>
      </c>
      <c r="N1164">
        <v>100.48808373999999</v>
      </c>
      <c r="O1164">
        <v>98.308192348999995</v>
      </c>
      <c r="P1164"/>
      <c r="Q1164">
        <v>98.716452742000001</v>
      </c>
      <c r="R1164">
        <v>99.36</v>
      </c>
      <c r="S1164">
        <v>99.186631457000004</v>
      </c>
      <c r="T1164">
        <v>98.797311637999996</v>
      </c>
      <c r="U1164"/>
      <c r="V1164">
        <v>102.68875385</v>
      </c>
      <c r="W1164">
        <v>101.508459038</v>
      </c>
      <c r="X1164">
        <v>101.62741394299999</v>
      </c>
      <c r="Y1164"/>
      <c r="Z1164">
        <v>98.683552741</v>
      </c>
      <c r="AA1164">
        <v>95.571336367000001</v>
      </c>
      <c r="AB1164">
        <v>101.63934426199999</v>
      </c>
      <c r="AC1164">
        <v>100.591617365</v>
      </c>
      <c r="AD1164">
        <v>99.991667360999998</v>
      </c>
      <c r="AE1164">
        <v>100.5</v>
      </c>
      <c r="AF1164">
        <v>101.008417368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99.667617320999994</v>
      </c>
      <c r="AM1164">
        <v>101.7</v>
      </c>
      <c r="AN1164">
        <v>99.799168339999994</v>
      </c>
      <c r="AO1164">
        <v>100</v>
      </c>
      <c r="AP1164">
        <v>103.117186198</v>
      </c>
      <c r="AQ1164">
        <v>100.30835903000001</v>
      </c>
      <c r="AR1164">
        <v>102.69144238</v>
      </c>
      <c r="AS1164">
        <v>102.491459045</v>
      </c>
      <c r="AT1164">
        <v>98.545361936999996</v>
      </c>
      <c r="AU1164"/>
    </row>
    <row r="1165" spans="1:47" x14ac:dyDescent="0.35">
      <c r="A1165" s="84">
        <v>42339</v>
      </c>
      <c r="B1165">
        <v>99</v>
      </c>
      <c r="C1165">
        <v>99.791684025999999</v>
      </c>
      <c r="D1165">
        <v>93.648797869000006</v>
      </c>
      <c r="E1165">
        <v>100.090692878</v>
      </c>
      <c r="F1165">
        <v>98.8</v>
      </c>
      <c r="G1165"/>
      <c r="H1165">
        <v>98.652664733999998</v>
      </c>
      <c r="I1165">
        <v>98.591784017999998</v>
      </c>
      <c r="J1165">
        <v>99.283452757999996</v>
      </c>
      <c r="K1165">
        <v>99.908325693999998</v>
      </c>
      <c r="L1165">
        <v>99.2</v>
      </c>
      <c r="M1165">
        <v>100.191650696</v>
      </c>
      <c r="N1165">
        <v>100.299083583</v>
      </c>
      <c r="O1165">
        <v>96.008000667000005</v>
      </c>
      <c r="P1165"/>
      <c r="Q1165">
        <v>102.317052842</v>
      </c>
      <c r="R1165">
        <v>99.7</v>
      </c>
      <c r="S1165">
        <v>98.641517707000006</v>
      </c>
      <c r="T1165">
        <v>98.585072514999993</v>
      </c>
      <c r="U1165"/>
      <c r="V1165">
        <v>105.685507367</v>
      </c>
      <c r="W1165">
        <v>101.008417368</v>
      </c>
      <c r="X1165">
        <v>102.134422187</v>
      </c>
      <c r="Y1165"/>
      <c r="Z1165">
        <v>105.582402933</v>
      </c>
      <c r="AA1165">
        <v>99.151255117000005</v>
      </c>
      <c r="AB1165">
        <v>98.173302108000001</v>
      </c>
      <c r="AC1165">
        <v>98.691775684999996</v>
      </c>
      <c r="AD1165">
        <v>98.091825681000003</v>
      </c>
      <c r="AE1165">
        <v>99.8</v>
      </c>
      <c r="AF1165">
        <v>99.508292358000006</v>
      </c>
      <c r="AG1165">
        <v>99.6</v>
      </c>
      <c r="AH1165">
        <v>109.74631474900001</v>
      </c>
      <c r="AI1165">
        <v>98.391800683</v>
      </c>
      <c r="AJ1165">
        <v>98.913886734000002</v>
      </c>
      <c r="AK1165"/>
      <c r="AL1165">
        <v>99.314516071</v>
      </c>
      <c r="AM1165">
        <v>102.1</v>
      </c>
      <c r="AN1165">
        <v>100.30916409</v>
      </c>
      <c r="AO1165">
        <v>99.2</v>
      </c>
      <c r="AP1165">
        <v>102.217036173</v>
      </c>
      <c r="AQ1165">
        <v>98.708225685000002</v>
      </c>
      <c r="AR1165">
        <v>100.991584035</v>
      </c>
      <c r="AS1165">
        <v>103.29139238400001</v>
      </c>
      <c r="AT1165">
        <v>98.025275821999998</v>
      </c>
      <c r="AU1165"/>
    </row>
    <row r="1166" spans="1:47" x14ac:dyDescent="0.35">
      <c r="A1166" s="84">
        <v>42370</v>
      </c>
      <c r="B1166">
        <v>102.3</v>
      </c>
      <c r="C1166">
        <v>104.991250729</v>
      </c>
      <c r="D1166">
        <v>94.636986308000004</v>
      </c>
      <c r="E1166">
        <v>100.697987367</v>
      </c>
      <c r="F1166">
        <v>99.7</v>
      </c>
      <c r="G1166"/>
      <c r="H1166">
        <v>99.073477632000007</v>
      </c>
      <c r="I1166">
        <v>102.29147571</v>
      </c>
      <c r="J1166">
        <v>102.08298616899999</v>
      </c>
      <c r="K1166">
        <v>101.208434036</v>
      </c>
      <c r="L1166">
        <v>104.6</v>
      </c>
      <c r="M1166">
        <v>102.69144238</v>
      </c>
      <c r="N1166">
        <v>101.84608487200001</v>
      </c>
      <c r="O1166">
        <v>101.10842570200001</v>
      </c>
      <c r="P1166"/>
      <c r="Q1166">
        <v>100.41673612300001</v>
      </c>
      <c r="R1166">
        <v>101.46</v>
      </c>
      <c r="S1166">
        <v>99.871644395999994</v>
      </c>
      <c r="T1166">
        <v>100.070746374</v>
      </c>
      <c r="U1166"/>
      <c r="V1166">
        <v>102.18929493</v>
      </c>
      <c r="W1166">
        <v>99.808317360000004</v>
      </c>
      <c r="X1166">
        <v>102.458038265</v>
      </c>
      <c r="Y1166"/>
      <c r="Z1166">
        <v>118.58023662700001</v>
      </c>
      <c r="AA1166">
        <v>94.680152081000003</v>
      </c>
      <c r="AB1166">
        <v>96.580796253000003</v>
      </c>
      <c r="AC1166">
        <v>101.69152570599999</v>
      </c>
      <c r="AD1166">
        <v>100.29164236299999</v>
      </c>
      <c r="AE1166">
        <v>99</v>
      </c>
      <c r="AF1166">
        <v>99.908325693999998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100.359699143</v>
      </c>
      <c r="AM1166">
        <v>101.9</v>
      </c>
      <c r="AN1166">
        <v>100.649161257</v>
      </c>
      <c r="AO1166">
        <v>100.5</v>
      </c>
      <c r="AP1166">
        <v>104.017336223</v>
      </c>
      <c r="AQ1166">
        <v>106.408867406</v>
      </c>
      <c r="AR1166">
        <v>101.191567369</v>
      </c>
      <c r="AS1166">
        <v>102.591450712</v>
      </c>
      <c r="AT1166">
        <v>98.572035563</v>
      </c>
      <c r="AU1166"/>
    </row>
    <row r="1167" spans="1:47" x14ac:dyDescent="0.35">
      <c r="A1167" s="84">
        <v>42401</v>
      </c>
      <c r="B1167">
        <v>101.9</v>
      </c>
      <c r="C1167">
        <v>102.191484043</v>
      </c>
      <c r="D1167">
        <v>93.553001226999996</v>
      </c>
      <c r="E1167">
        <v>99.773401570999994</v>
      </c>
      <c r="F1167">
        <v>103.2</v>
      </c>
      <c r="G1167"/>
      <c r="H1167">
        <v>99.434478748000004</v>
      </c>
      <c r="I1167">
        <v>101.991500708</v>
      </c>
      <c r="J1167">
        <v>103.88268621900001</v>
      </c>
      <c r="K1167">
        <v>101.208434036</v>
      </c>
      <c r="L1167">
        <v>100</v>
      </c>
      <c r="M1167">
        <v>101.091575702</v>
      </c>
      <c r="N1167">
        <v>101.450084542</v>
      </c>
      <c r="O1167">
        <v>98.708225685000002</v>
      </c>
      <c r="P1167"/>
      <c r="Q1167">
        <v>102.417069512</v>
      </c>
      <c r="R1167">
        <v>100.83</v>
      </c>
      <c r="S1167">
        <v>99.285882919000002</v>
      </c>
      <c r="T1167">
        <v>99.434029006000003</v>
      </c>
      <c r="U1167"/>
      <c r="V1167">
        <v>98.393407142000001</v>
      </c>
      <c r="W1167">
        <v>98.108175681000006</v>
      </c>
      <c r="X1167">
        <v>102.177911778</v>
      </c>
      <c r="Y1167"/>
      <c r="Z1167">
        <v>99.783369437999994</v>
      </c>
      <c r="AA1167">
        <v>90.758607264000005</v>
      </c>
      <c r="AB1167">
        <v>95.362997657999998</v>
      </c>
      <c r="AC1167">
        <v>100.39163403000001</v>
      </c>
      <c r="AD1167">
        <v>99.491709024000002</v>
      </c>
      <c r="AE1167">
        <v>100.8</v>
      </c>
      <c r="AF1167">
        <v>102.10850904199999</v>
      </c>
      <c r="AG1167">
        <v>98.1</v>
      </c>
      <c r="AH1167">
        <v>110.00717554400001</v>
      </c>
      <c r="AI1167">
        <v>101.49154237099999</v>
      </c>
      <c r="AJ1167">
        <v>99.495733126000005</v>
      </c>
      <c r="AK1167"/>
      <c r="AL1167">
        <v>100.00755195799999</v>
      </c>
      <c r="AM1167">
        <v>101.4</v>
      </c>
      <c r="AN1167">
        <v>102.309147424</v>
      </c>
      <c r="AO1167">
        <v>99.8</v>
      </c>
      <c r="AP1167">
        <v>105.617602934</v>
      </c>
      <c r="AQ1167">
        <v>107.50895908</v>
      </c>
      <c r="AR1167">
        <v>101.391550704</v>
      </c>
      <c r="AS1167">
        <v>103.691359053</v>
      </c>
      <c r="AT1167">
        <v>98.062361085000006</v>
      </c>
      <c r="AU1167"/>
    </row>
    <row r="1168" spans="1:47" x14ac:dyDescent="0.35">
      <c r="A1168" s="84">
        <v>42430</v>
      </c>
      <c r="B1168">
        <v>102.5</v>
      </c>
      <c r="C1168">
        <v>103.691359053</v>
      </c>
      <c r="D1168">
        <v>94.043643861000007</v>
      </c>
      <c r="E1168">
        <v>98.756785245000003</v>
      </c>
      <c r="F1168">
        <v>101.8</v>
      </c>
      <c r="G1168"/>
      <c r="H1168">
        <v>101.815435166</v>
      </c>
      <c r="I1168">
        <v>102.491459045</v>
      </c>
      <c r="J1168">
        <v>102.782869522</v>
      </c>
      <c r="K1168">
        <v>100.208350696</v>
      </c>
      <c r="L1168">
        <v>103.6</v>
      </c>
      <c r="M1168">
        <v>100.591617365</v>
      </c>
      <c r="N1168">
        <v>102.35608529700001</v>
      </c>
      <c r="O1168">
        <v>97.108092341000003</v>
      </c>
      <c r="P1168"/>
      <c r="Q1168">
        <v>100.21670278400001</v>
      </c>
      <c r="R1168">
        <v>100.06</v>
      </c>
      <c r="S1168">
        <v>98.838636661999999</v>
      </c>
      <c r="T1168">
        <v>100.282985497</v>
      </c>
      <c r="U1168"/>
      <c r="V1168">
        <v>99.791892117000003</v>
      </c>
      <c r="W1168">
        <v>96.608050671000001</v>
      </c>
      <c r="X1168">
        <v>103.03052183200001</v>
      </c>
      <c r="Y1168"/>
      <c r="Z1168">
        <v>98.383602733000004</v>
      </c>
      <c r="AA1168">
        <v>88.777774421999993</v>
      </c>
      <c r="AB1168">
        <v>97.985948477999997</v>
      </c>
      <c r="AC1168">
        <v>100.49162569800001</v>
      </c>
      <c r="AD1168">
        <v>99.891675694</v>
      </c>
      <c r="AE1168">
        <v>101</v>
      </c>
      <c r="AF1168">
        <v>101.60846737200001</v>
      </c>
      <c r="AG1168">
        <v>103.1</v>
      </c>
      <c r="AH1168">
        <v>109.59574379</v>
      </c>
      <c r="AI1168">
        <v>102.591450712</v>
      </c>
      <c r="AJ1168">
        <v>100.310318076</v>
      </c>
      <c r="AK1168"/>
      <c r="AL1168">
        <v>99.676717038999996</v>
      </c>
      <c r="AM1168">
        <v>100.5</v>
      </c>
      <c r="AN1168">
        <v>100.46916275700001</v>
      </c>
      <c r="AO1168">
        <v>100.7</v>
      </c>
      <c r="AP1168">
        <v>100.316719453</v>
      </c>
      <c r="AQ1168">
        <v>103.608634053</v>
      </c>
      <c r="AR1168">
        <v>101.091575702</v>
      </c>
      <c r="AS1168">
        <v>102.591450712</v>
      </c>
      <c r="AT1168">
        <v>97.312623978999994</v>
      </c>
      <c r="AU1168"/>
    </row>
    <row r="1169" spans="1:47" x14ac:dyDescent="0.35">
      <c r="A1169" s="84">
        <v>42461</v>
      </c>
      <c r="B1169">
        <v>102</v>
      </c>
      <c r="C1169">
        <v>105.291225731</v>
      </c>
      <c r="D1169">
        <v>94.098593985999997</v>
      </c>
      <c r="E1169">
        <v>99.012009449000004</v>
      </c>
      <c r="F1169">
        <v>100.9</v>
      </c>
      <c r="G1169"/>
      <c r="H1169">
        <v>97.892546960000004</v>
      </c>
      <c r="I1169">
        <v>102.191484043</v>
      </c>
      <c r="J1169">
        <v>102.682886186</v>
      </c>
      <c r="K1169">
        <v>101.008417368</v>
      </c>
      <c r="L1169">
        <v>102</v>
      </c>
      <c r="M1169">
        <v>101.591534039</v>
      </c>
      <c r="N1169">
        <v>102.55208546</v>
      </c>
      <c r="O1169">
        <v>102.10850904199999</v>
      </c>
      <c r="P1169"/>
      <c r="Q1169">
        <v>105.317552925</v>
      </c>
      <c r="R1169">
        <v>101.14</v>
      </c>
      <c r="S1169">
        <v>99.315959426000006</v>
      </c>
      <c r="T1169">
        <v>103.46657233800001</v>
      </c>
      <c r="U1169"/>
      <c r="V1169">
        <v>103.288104553</v>
      </c>
      <c r="W1169">
        <v>102.408534045</v>
      </c>
      <c r="X1169">
        <v>104.287762534</v>
      </c>
      <c r="Y1169"/>
      <c r="Z1169">
        <v>98.683552741</v>
      </c>
      <c r="AA1169">
        <v>87.590319320000006</v>
      </c>
      <c r="AB1169">
        <v>97.517564402999994</v>
      </c>
      <c r="AC1169">
        <v>102.09149237600001</v>
      </c>
      <c r="AD1169">
        <v>99.191734022000006</v>
      </c>
      <c r="AE1169">
        <v>99.9</v>
      </c>
      <c r="AF1169">
        <v>98.908242353999995</v>
      </c>
      <c r="AG1169">
        <v>102.7</v>
      </c>
      <c r="AH1169">
        <v>109.27924983</v>
      </c>
      <c r="AI1169">
        <v>102.191484043</v>
      </c>
      <c r="AJ1169">
        <v>100.659425912</v>
      </c>
      <c r="AK1169"/>
      <c r="AL1169">
        <v>100.060075986</v>
      </c>
      <c r="AM1169">
        <v>103.5</v>
      </c>
      <c r="AN1169">
        <v>103.799135007</v>
      </c>
      <c r="AO1169">
        <v>100.3</v>
      </c>
      <c r="AP1169">
        <v>104.617436239</v>
      </c>
      <c r="AQ1169">
        <v>104.508709059</v>
      </c>
      <c r="AR1169">
        <v>103.691359053</v>
      </c>
      <c r="AS1169">
        <v>102.791434047</v>
      </c>
      <c r="AT1169">
        <v>97.608017027000002</v>
      </c>
      <c r="AU1169"/>
    </row>
    <row r="1170" spans="1:47" x14ac:dyDescent="0.35">
      <c r="A1170" s="84">
        <v>42491</v>
      </c>
      <c r="B1170">
        <v>101.2</v>
      </c>
      <c r="C1170">
        <v>101.391550704</v>
      </c>
      <c r="D1170">
        <v>94.299116252999994</v>
      </c>
      <c r="E1170">
        <v>95.219227959999998</v>
      </c>
      <c r="F1170">
        <v>99.9</v>
      </c>
      <c r="G1170"/>
      <c r="H1170">
        <v>98.747659959000003</v>
      </c>
      <c r="I1170">
        <v>101.391550704</v>
      </c>
      <c r="J1170">
        <v>100.88318613600001</v>
      </c>
      <c r="K1170">
        <v>99.008250688000004</v>
      </c>
      <c r="L1170">
        <v>103.3</v>
      </c>
      <c r="M1170">
        <v>100.191650696</v>
      </c>
      <c r="N1170">
        <v>100.349083624</v>
      </c>
      <c r="O1170">
        <v>99.608300692</v>
      </c>
      <c r="P1170"/>
      <c r="Q1170">
        <v>104.017336223</v>
      </c>
      <c r="R1170">
        <v>99.61</v>
      </c>
      <c r="S1170">
        <v>98.348702266000004</v>
      </c>
      <c r="T1170">
        <v>101.768659356</v>
      </c>
      <c r="U1170"/>
      <c r="V1170">
        <v>101.090485308</v>
      </c>
      <c r="W1170">
        <v>101.60846737200001</v>
      </c>
      <c r="X1170">
        <v>105.643312468</v>
      </c>
      <c r="Y1170"/>
      <c r="Z1170">
        <v>101.683052825</v>
      </c>
      <c r="AA1170">
        <v>89.613868667999995</v>
      </c>
      <c r="AB1170">
        <v>97.985948477999997</v>
      </c>
      <c r="AC1170">
        <v>100.39163403000001</v>
      </c>
      <c r="AD1170">
        <v>98.691775684999996</v>
      </c>
      <c r="AE1170">
        <v>103.4</v>
      </c>
      <c r="AF1170">
        <v>99.508292358000006</v>
      </c>
      <c r="AG1170">
        <v>104.2</v>
      </c>
      <c r="AH1170">
        <v>109.342396458</v>
      </c>
      <c r="AI1170">
        <v>100.39163403000001</v>
      </c>
      <c r="AJ1170">
        <v>100.77579519</v>
      </c>
      <c r="AK1170"/>
      <c r="AL1170">
        <v>99.456240936</v>
      </c>
      <c r="AM1170">
        <v>102.1</v>
      </c>
      <c r="AN1170">
        <v>100.60916159</v>
      </c>
      <c r="AO1170">
        <v>100.4</v>
      </c>
      <c r="AP1170">
        <v>103.517252875</v>
      </c>
      <c r="AQ1170">
        <v>105.208767397</v>
      </c>
      <c r="AR1170">
        <v>99.891675694</v>
      </c>
      <c r="AS1170">
        <v>104.49129239200001</v>
      </c>
      <c r="AT1170">
        <v>97.383125643</v>
      </c>
      <c r="AU1170"/>
    </row>
    <row r="1171" spans="1:47" x14ac:dyDescent="0.35">
      <c r="A1171" s="84">
        <v>42522</v>
      </c>
      <c r="B1171">
        <v>101.1</v>
      </c>
      <c r="C1171">
        <v>102.99141738199999</v>
      </c>
      <c r="D1171">
        <v>93.288698941000007</v>
      </c>
      <c r="E1171">
        <v>97.696293897999993</v>
      </c>
      <c r="F1171">
        <v>98.2</v>
      </c>
      <c r="G1171"/>
      <c r="H1171">
        <v>98.510233004</v>
      </c>
      <c r="I1171">
        <v>101.091575702</v>
      </c>
      <c r="J1171">
        <v>104.482586236</v>
      </c>
      <c r="K1171">
        <v>101.208434036</v>
      </c>
      <c r="L1171">
        <v>101.9</v>
      </c>
      <c r="M1171">
        <v>101.191567369</v>
      </c>
      <c r="N1171">
        <v>100.662083885</v>
      </c>
      <c r="O1171">
        <v>99.808317360000004</v>
      </c>
      <c r="P1171"/>
      <c r="Q1171">
        <v>105.317552925</v>
      </c>
      <c r="R1171">
        <v>99.31</v>
      </c>
      <c r="S1171">
        <v>98.929584697999999</v>
      </c>
      <c r="T1171">
        <v>100.601344181</v>
      </c>
      <c r="U1171"/>
      <c r="V1171">
        <v>101.889619579</v>
      </c>
      <c r="W1171">
        <v>100.208350696</v>
      </c>
      <c r="X1171">
        <v>107.00642019199999</v>
      </c>
      <c r="Y1171"/>
      <c r="Z1171">
        <v>106.18230294999999</v>
      </c>
      <c r="AA1171">
        <v>91.627233606999994</v>
      </c>
      <c r="AB1171">
        <v>98.829039812999994</v>
      </c>
      <c r="AC1171">
        <v>99.291725690000007</v>
      </c>
      <c r="AD1171">
        <v>99.191734022000006</v>
      </c>
      <c r="AE1171">
        <v>103.5</v>
      </c>
      <c r="AF1171">
        <v>99.308275690000002</v>
      </c>
      <c r="AG1171">
        <v>105.8</v>
      </c>
      <c r="AH1171">
        <v>109.53695911200001</v>
      </c>
      <c r="AI1171">
        <v>101.991500708</v>
      </c>
      <c r="AJ1171">
        <v>96.470131885000001</v>
      </c>
      <c r="AK1171"/>
      <c r="AL1171">
        <v>99.902075088000004</v>
      </c>
      <c r="AM1171">
        <v>103.2</v>
      </c>
      <c r="AN1171">
        <v>102.449146257</v>
      </c>
      <c r="AO1171">
        <v>100.7</v>
      </c>
      <c r="AP1171">
        <v>103.917319553</v>
      </c>
      <c r="AQ1171">
        <v>105.90882573499999</v>
      </c>
      <c r="AR1171">
        <v>99.391717357000005</v>
      </c>
      <c r="AS1171">
        <v>103.991334055</v>
      </c>
      <c r="AT1171">
        <v>97.846195644999995</v>
      </c>
      <c r="AU1171"/>
    </row>
    <row r="1172" spans="1:47" x14ac:dyDescent="0.35">
      <c r="A1172" s="84">
        <v>42552</v>
      </c>
      <c r="B1172">
        <v>100.7</v>
      </c>
      <c r="C1172">
        <v>107.791017415</v>
      </c>
      <c r="D1172">
        <v>93.920950172999994</v>
      </c>
      <c r="E1172">
        <v>100.25736444899999</v>
      </c>
      <c r="F1172">
        <v>98.9</v>
      </c>
      <c r="G1172"/>
      <c r="H1172">
        <v>97.550756257000003</v>
      </c>
      <c r="I1172">
        <v>100.69160903300001</v>
      </c>
      <c r="J1172">
        <v>101.783036161</v>
      </c>
      <c r="K1172">
        <v>99.608300692</v>
      </c>
      <c r="L1172">
        <v>107.7</v>
      </c>
      <c r="M1172">
        <v>101.191567369</v>
      </c>
      <c r="N1172">
        <v>100.800084</v>
      </c>
      <c r="O1172">
        <v>104.508709059</v>
      </c>
      <c r="P1172"/>
      <c r="Q1172">
        <v>106.617769628</v>
      </c>
      <c r="R1172">
        <v>99.14</v>
      </c>
      <c r="S1172">
        <v>99.161010203999993</v>
      </c>
      <c r="T1172">
        <v>100.601344181</v>
      </c>
      <c r="U1172"/>
      <c r="V1172">
        <v>102.98842920200001</v>
      </c>
      <c r="W1172">
        <v>101.708475706</v>
      </c>
      <c r="X1172">
        <v>105.690838869</v>
      </c>
      <c r="Y1172"/>
      <c r="Z1172">
        <v>108.18196967199999</v>
      </c>
      <c r="AA1172">
        <v>93.901338335999995</v>
      </c>
      <c r="AB1172">
        <v>97.704918032999998</v>
      </c>
      <c r="AC1172">
        <v>101.291559037</v>
      </c>
      <c r="AD1172">
        <v>99.691692359000001</v>
      </c>
      <c r="AE1172">
        <v>102.7</v>
      </c>
      <c r="AF1172">
        <v>99.708309025999995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99.887406240999994</v>
      </c>
      <c r="AM1172">
        <v>102.3</v>
      </c>
      <c r="AN1172">
        <v>101.80915159</v>
      </c>
      <c r="AO1172">
        <v>102</v>
      </c>
      <c r="AP1172">
        <v>100.21670278400001</v>
      </c>
      <c r="AQ1172">
        <v>107.60896741400001</v>
      </c>
      <c r="AR1172">
        <v>101.991500708</v>
      </c>
      <c r="AS1172">
        <v>97.691859011999995</v>
      </c>
      <c r="AT1172">
        <v>98.005344971</v>
      </c>
      <c r="AU1172"/>
    </row>
    <row r="1173" spans="1:47" x14ac:dyDescent="0.35">
      <c r="A1173" s="84">
        <v>42583</v>
      </c>
      <c r="B1173">
        <v>103.1</v>
      </c>
      <c r="C1173">
        <v>105.891175735</v>
      </c>
      <c r="D1173">
        <v>92.053515689999998</v>
      </c>
      <c r="E1173">
        <v>100.66427851</v>
      </c>
      <c r="F1173">
        <v>101.5</v>
      </c>
      <c r="G1173"/>
      <c r="H1173">
        <v>97.249606584999995</v>
      </c>
      <c r="I1173">
        <v>103.19140071699999</v>
      </c>
      <c r="J1173">
        <v>104.082652891</v>
      </c>
      <c r="K1173">
        <v>101.30844236999999</v>
      </c>
      <c r="L1173">
        <v>106.8</v>
      </c>
      <c r="M1173">
        <v>101.191567369</v>
      </c>
      <c r="N1173">
        <v>102.14108511800001</v>
      </c>
      <c r="O1173">
        <v>103.50862571899999</v>
      </c>
      <c r="P1173"/>
      <c r="Q1173">
        <v>103.717286214</v>
      </c>
      <c r="R1173">
        <v>101.06</v>
      </c>
      <c r="S1173">
        <v>99.652001677000001</v>
      </c>
      <c r="T1173">
        <v>100.389105058</v>
      </c>
      <c r="U1173"/>
      <c r="V1173">
        <v>103.088320986</v>
      </c>
      <c r="W1173">
        <v>101.208434036</v>
      </c>
      <c r="X1173">
        <v>104.889580731</v>
      </c>
      <c r="Y1173"/>
      <c r="Z1173">
        <v>89.085152475000001</v>
      </c>
      <c r="AA1173">
        <v>97.527279890000003</v>
      </c>
      <c r="AB1173">
        <v>96.861826698000002</v>
      </c>
      <c r="AC1173">
        <v>102.09149237600001</v>
      </c>
      <c r="AD1173">
        <v>100.591617365</v>
      </c>
      <c r="AE1173">
        <v>101.3</v>
      </c>
      <c r="AF1173">
        <v>97.308109009000006</v>
      </c>
      <c r="AG1173">
        <v>101.7</v>
      </c>
      <c r="AH1173">
        <v>109.41944788399999</v>
      </c>
      <c r="AI1173">
        <v>99.391717357000005</v>
      </c>
      <c r="AJ1173">
        <v>95.190069821999998</v>
      </c>
      <c r="AK1173"/>
      <c r="AL1173">
        <v>100.298225296</v>
      </c>
      <c r="AM1173">
        <v>103.9</v>
      </c>
      <c r="AN1173">
        <v>103.219139841</v>
      </c>
      <c r="AO1173">
        <v>101.7</v>
      </c>
      <c r="AP1173">
        <v>108.518086348</v>
      </c>
      <c r="AQ1173">
        <v>106.908909076</v>
      </c>
      <c r="AR1173">
        <v>98.691775684999996</v>
      </c>
      <c r="AS1173">
        <v>104.991250729</v>
      </c>
      <c r="AT1173">
        <v>97.899344579000001</v>
      </c>
      <c r="AU1173"/>
    </row>
    <row r="1174" spans="1:47" x14ac:dyDescent="0.35">
      <c r="A1174" s="84">
        <v>42614</v>
      </c>
      <c r="B1174">
        <v>102.7</v>
      </c>
      <c r="C1174">
        <v>103.09140904900001</v>
      </c>
      <c r="D1174">
        <v>92.997829905000003</v>
      </c>
      <c r="E1174">
        <v>101.849706653</v>
      </c>
      <c r="F1174">
        <v>100</v>
      </c>
      <c r="G1174"/>
      <c r="H1174">
        <v>97.861548232999994</v>
      </c>
      <c r="I1174">
        <v>102.791434047</v>
      </c>
      <c r="J1174">
        <v>103.08281952999999</v>
      </c>
      <c r="K1174">
        <v>101.008417368</v>
      </c>
      <c r="L1174">
        <v>93.8</v>
      </c>
      <c r="M1174">
        <v>101.391550704</v>
      </c>
      <c r="N1174">
        <v>101.901084918</v>
      </c>
      <c r="O1174">
        <v>107.208934078</v>
      </c>
      <c r="P1174"/>
      <c r="Q1174">
        <v>105.517586264</v>
      </c>
      <c r="R1174">
        <v>99.89</v>
      </c>
      <c r="S1174">
        <v>99.625453413000002</v>
      </c>
      <c r="T1174">
        <v>100.176865936</v>
      </c>
      <c r="U1174"/>
      <c r="V1174">
        <v>101.589944227</v>
      </c>
      <c r="W1174">
        <v>99.208267355999993</v>
      </c>
      <c r="X1174">
        <v>105.72848794799999</v>
      </c>
      <c r="Y1174"/>
      <c r="Z1174">
        <v>100.683219463</v>
      </c>
      <c r="AA1174">
        <v>92.278772641000003</v>
      </c>
      <c r="AB1174">
        <v>95.925058547999996</v>
      </c>
      <c r="AC1174">
        <v>101.89150904100001</v>
      </c>
      <c r="AD1174">
        <v>100.991584035</v>
      </c>
      <c r="AE1174">
        <v>101.8</v>
      </c>
      <c r="AF1174">
        <v>97.908159013000002</v>
      </c>
      <c r="AG1174">
        <v>103.7</v>
      </c>
      <c r="AH1174">
        <v>109.416771755</v>
      </c>
      <c r="AI1174">
        <v>99.291725690000007</v>
      </c>
      <c r="AJ1174">
        <v>90.768037238000005</v>
      </c>
      <c r="AK1174"/>
      <c r="AL1174">
        <v>100.160821759</v>
      </c>
      <c r="AM1174">
        <v>104.3</v>
      </c>
      <c r="AN1174">
        <v>103.35913867399999</v>
      </c>
      <c r="AO1174">
        <v>102.2</v>
      </c>
      <c r="AP1174">
        <v>105.417569595</v>
      </c>
      <c r="AQ1174">
        <v>108.00900075</v>
      </c>
      <c r="AR1174">
        <v>105.691192401</v>
      </c>
      <c r="AS1174">
        <v>101.991500708</v>
      </c>
      <c r="AT1174">
        <v>97.798698744000006</v>
      </c>
      <c r="AU1174"/>
    </row>
    <row r="1175" spans="1:47" x14ac:dyDescent="0.35">
      <c r="A1175" s="84">
        <v>42644</v>
      </c>
      <c r="B1175">
        <v>103.4</v>
      </c>
      <c r="C1175">
        <v>103.391384051</v>
      </c>
      <c r="D1175">
        <v>91.819303304000002</v>
      </c>
      <c r="E1175">
        <v>101.307422102</v>
      </c>
      <c r="F1175">
        <v>99.4</v>
      </c>
      <c r="G1175"/>
      <c r="H1175">
        <v>96.282548792</v>
      </c>
      <c r="I1175">
        <v>103.29139238400001</v>
      </c>
      <c r="J1175">
        <v>103.88268621900001</v>
      </c>
      <c r="K1175">
        <v>101.80848404</v>
      </c>
      <c r="L1175">
        <v>108.6</v>
      </c>
      <c r="M1175">
        <v>102.891425715</v>
      </c>
      <c r="N1175">
        <v>102.179085149</v>
      </c>
      <c r="O1175">
        <v>107.208934078</v>
      </c>
      <c r="P1175"/>
      <c r="Q1175">
        <v>106.51775295900001</v>
      </c>
      <c r="R1175">
        <v>99.59</v>
      </c>
      <c r="S1175">
        <v>99.685865758000006</v>
      </c>
      <c r="T1175">
        <v>98.691192075999993</v>
      </c>
      <c r="U1175"/>
      <c r="V1175">
        <v>105.38583201500001</v>
      </c>
      <c r="W1175">
        <v>100.00833402799999</v>
      </c>
      <c r="X1175">
        <v>108.241520983</v>
      </c>
      <c r="Y1175"/>
      <c r="Z1175">
        <v>116.680553241</v>
      </c>
      <c r="AA1175">
        <v>88.628063901999994</v>
      </c>
      <c r="AB1175">
        <v>94.519906323000001</v>
      </c>
      <c r="AC1175">
        <v>102.391467378</v>
      </c>
      <c r="AD1175">
        <v>101.091575702</v>
      </c>
      <c r="AE1175">
        <v>100.4</v>
      </c>
      <c r="AF1175">
        <v>98.108175681000006</v>
      </c>
      <c r="AG1175">
        <v>108.2</v>
      </c>
      <c r="AH1175">
        <v>109.70323496499999</v>
      </c>
      <c r="AI1175">
        <v>100.39163403000001</v>
      </c>
      <c r="AJ1175">
        <v>101.24127230400001</v>
      </c>
      <c r="AK1175"/>
      <c r="AL1175">
        <v>100.524120576</v>
      </c>
      <c r="AM1175">
        <v>102.7</v>
      </c>
      <c r="AN1175">
        <v>101.279156007</v>
      </c>
      <c r="AO1175">
        <v>104.1</v>
      </c>
      <c r="AP1175">
        <v>106.117686281</v>
      </c>
      <c r="AQ1175">
        <v>108.309025752</v>
      </c>
      <c r="AR1175">
        <v>101.79151737399999</v>
      </c>
      <c r="AS1175">
        <v>106.49112574</v>
      </c>
      <c r="AT1175">
        <v>97.881892690000001</v>
      </c>
      <c r="AU1175"/>
    </row>
    <row r="1176" spans="1:47" x14ac:dyDescent="0.35">
      <c r="A1176" s="84">
        <v>42675</v>
      </c>
      <c r="B1176">
        <v>104.6</v>
      </c>
      <c r="C1176">
        <v>103.891342388</v>
      </c>
      <c r="D1176">
        <v>92.694772972999999</v>
      </c>
      <c r="E1176">
        <v>102.579530163</v>
      </c>
      <c r="F1176">
        <v>99.4</v>
      </c>
      <c r="G1176"/>
      <c r="H1176">
        <v>99.020240146000006</v>
      </c>
      <c r="I1176">
        <v>104.59128406000001</v>
      </c>
      <c r="J1176">
        <v>104.482586236</v>
      </c>
      <c r="K1176">
        <v>101.408450704</v>
      </c>
      <c r="L1176">
        <v>108.7</v>
      </c>
      <c r="M1176">
        <v>102.591450712</v>
      </c>
      <c r="N1176">
        <v>103.222086018</v>
      </c>
      <c r="O1176">
        <v>108.209017418</v>
      </c>
      <c r="P1176"/>
      <c r="Q1176">
        <v>105.717619603</v>
      </c>
      <c r="R1176">
        <v>102.27</v>
      </c>
      <c r="S1176">
        <v>99.937961498999996</v>
      </c>
      <c r="T1176">
        <v>99.540148567000003</v>
      </c>
      <c r="U1176"/>
      <c r="V1176">
        <v>104.78648131200001</v>
      </c>
      <c r="W1176">
        <v>102.408534045</v>
      </c>
      <c r="X1176">
        <v>106.264670681</v>
      </c>
      <c r="Y1176"/>
      <c r="Z1176">
        <v>101.983002833</v>
      </c>
      <c r="AA1176">
        <v>88.013203204999996</v>
      </c>
      <c r="AB1176">
        <v>98.266978922999996</v>
      </c>
      <c r="AC1176">
        <v>103.29139238400001</v>
      </c>
      <c r="AD1176">
        <v>102.09149237600001</v>
      </c>
      <c r="AE1176">
        <v>104.8</v>
      </c>
      <c r="AF1176">
        <v>98.108175681000006</v>
      </c>
      <c r="AG1176">
        <v>110.9</v>
      </c>
      <c r="AH1176">
        <v>109.78157659199999</v>
      </c>
      <c r="AI1176">
        <v>103.09140904900001</v>
      </c>
      <c r="AJ1176">
        <v>100.54305663300001</v>
      </c>
      <c r="AK1176"/>
      <c r="AL1176">
        <v>101.042051149</v>
      </c>
      <c r="AM1176">
        <v>104.8</v>
      </c>
      <c r="AN1176">
        <v>103.169140257</v>
      </c>
      <c r="AO1176">
        <v>104.7</v>
      </c>
      <c r="AP1176">
        <v>106.617769628</v>
      </c>
      <c r="AQ1176">
        <v>108.309025752</v>
      </c>
      <c r="AR1176">
        <v>102.29147571</v>
      </c>
      <c r="AS1176">
        <v>105.691192401</v>
      </c>
      <c r="AT1176">
        <v>97.473161524000005</v>
      </c>
      <c r="AU1176"/>
    </row>
    <row r="1177" spans="1:47" x14ac:dyDescent="0.35">
      <c r="A1177" s="84">
        <v>42705</v>
      </c>
      <c r="B1177">
        <v>104.1</v>
      </c>
      <c r="C1177">
        <v>109.990834097</v>
      </c>
      <c r="D1177">
        <v>94.202978306000006</v>
      </c>
      <c r="E1177">
        <v>102.808803897</v>
      </c>
      <c r="F1177">
        <v>102</v>
      </c>
      <c r="G1177"/>
      <c r="H1177">
        <v>97.890769340000006</v>
      </c>
      <c r="I1177">
        <v>103.691359053</v>
      </c>
      <c r="J1177">
        <v>103.682719547</v>
      </c>
      <c r="K1177">
        <v>99.508292358000006</v>
      </c>
      <c r="L1177">
        <v>109.6</v>
      </c>
      <c r="M1177">
        <v>102.391467378</v>
      </c>
      <c r="N1177">
        <v>103.255086046</v>
      </c>
      <c r="O1177">
        <v>106.108842404</v>
      </c>
      <c r="P1177"/>
      <c r="Q1177">
        <v>104.317386231</v>
      </c>
      <c r="R1177">
        <v>100.76</v>
      </c>
      <c r="S1177">
        <v>100.001080155</v>
      </c>
      <c r="T1177">
        <v>101.02582242699999</v>
      </c>
      <c r="U1177"/>
      <c r="V1177">
        <v>106.684425206</v>
      </c>
      <c r="W1177">
        <v>102.608550713</v>
      </c>
      <c r="X1177">
        <v>104.898740057</v>
      </c>
      <c r="Y1177"/>
      <c r="Z1177">
        <v>104.482586236</v>
      </c>
      <c r="AA1177">
        <v>88.600286482000001</v>
      </c>
      <c r="AB1177">
        <v>98.173302108000001</v>
      </c>
      <c r="AC1177">
        <v>104.991250729</v>
      </c>
      <c r="AD1177">
        <v>101.49154237099999</v>
      </c>
      <c r="AE1177">
        <v>103.8</v>
      </c>
      <c r="AF1177">
        <v>103.308609051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101.099073596</v>
      </c>
      <c r="AM1177">
        <v>106.8</v>
      </c>
      <c r="AN1177">
        <v>104.669127757</v>
      </c>
      <c r="AO1177">
        <v>103.9</v>
      </c>
      <c r="AP1177">
        <v>106.117686281</v>
      </c>
      <c r="AQ1177">
        <v>110.409200767</v>
      </c>
      <c r="AR1177">
        <v>102.09149237600001</v>
      </c>
      <c r="AS1177">
        <v>104.991250729</v>
      </c>
      <c r="AT1177">
        <v>98.073962624999993</v>
      </c>
      <c r="AU1177"/>
    </row>
    <row r="1178" spans="1:47" x14ac:dyDescent="0.35">
      <c r="A1178" s="84">
        <v>42736</v>
      </c>
      <c r="B1178">
        <v>102.4</v>
      </c>
      <c r="C1178">
        <v>102.891425715</v>
      </c>
      <c r="D1178">
        <v>94.894187244999998</v>
      </c>
      <c r="E1178">
        <v>103.53407938700001</v>
      </c>
      <c r="F1178">
        <v>105.4</v>
      </c>
      <c r="G1178"/>
      <c r="H1178">
        <v>98.004078195000005</v>
      </c>
      <c r="I1178">
        <v>102.391467378</v>
      </c>
      <c r="J1178">
        <v>106.88218630199999</v>
      </c>
      <c r="K1178">
        <v>100.908409034</v>
      </c>
      <c r="L1178">
        <v>103</v>
      </c>
      <c r="M1178">
        <v>101.89150904100001</v>
      </c>
      <c r="N1178">
        <v>104.23508686300001</v>
      </c>
      <c r="O1178">
        <v>103.708642387</v>
      </c>
      <c r="P1178"/>
      <c r="Q1178">
        <v>107.617936323</v>
      </c>
      <c r="R1178">
        <v>101.11</v>
      </c>
      <c r="S1178">
        <v>99.756714922</v>
      </c>
      <c r="T1178">
        <v>99.752387690000006</v>
      </c>
      <c r="U1178"/>
      <c r="V1178">
        <v>107.183884126</v>
      </c>
      <c r="W1178">
        <v>101.708475706</v>
      </c>
      <c r="X1178">
        <v>105.75813638299999</v>
      </c>
      <c r="Y1178"/>
      <c r="Z1178">
        <v>98.98350275</v>
      </c>
      <c r="AA1178">
        <v>86.844985057000002</v>
      </c>
      <c r="AB1178">
        <v>97.892271663000002</v>
      </c>
      <c r="AC1178">
        <v>102.09149237600001</v>
      </c>
      <c r="AD1178">
        <v>100.69160903300001</v>
      </c>
      <c r="AE1178">
        <v>106.3</v>
      </c>
      <c r="AF1178">
        <v>97.108092341000003</v>
      </c>
      <c r="AG1178">
        <v>109.4</v>
      </c>
      <c r="AH1178">
        <v>109.740365635</v>
      </c>
      <c r="AI1178">
        <v>101.191567369</v>
      </c>
      <c r="AJ1178">
        <v>100.659425912</v>
      </c>
      <c r="AK1178"/>
      <c r="AL1178">
        <v>101.077328409</v>
      </c>
      <c r="AM1178">
        <v>106.3</v>
      </c>
      <c r="AN1178">
        <v>104.80912659099999</v>
      </c>
      <c r="AO1178">
        <v>105.6</v>
      </c>
      <c r="AP1178">
        <v>107.41790298399999</v>
      </c>
      <c r="AQ1178">
        <v>107.908992416</v>
      </c>
      <c r="AR1178">
        <v>103.491375719</v>
      </c>
      <c r="AS1178">
        <v>105.891175735</v>
      </c>
      <c r="AT1178">
        <v>97.904005026999997</v>
      </c>
      <c r="AU1178"/>
    </row>
    <row r="1179" spans="1:47" x14ac:dyDescent="0.35">
      <c r="A1179" s="84">
        <v>42767</v>
      </c>
      <c r="B1179">
        <v>104.8</v>
      </c>
      <c r="C1179">
        <v>106.791100742</v>
      </c>
      <c r="D1179">
        <v>96.220069581999994</v>
      </c>
      <c r="E1179">
        <v>103.129305571</v>
      </c>
      <c r="F1179">
        <v>100.5</v>
      </c>
      <c r="G1179"/>
      <c r="H1179">
        <v>93.861362162000006</v>
      </c>
      <c r="I1179">
        <v>104.991250729</v>
      </c>
      <c r="J1179">
        <v>107.582069655</v>
      </c>
      <c r="K1179">
        <v>102.10850904199999</v>
      </c>
      <c r="L1179">
        <v>106.9</v>
      </c>
      <c r="M1179">
        <v>102.69144238</v>
      </c>
      <c r="N1179">
        <v>103.48708623900001</v>
      </c>
      <c r="O1179">
        <v>105.508792399</v>
      </c>
      <c r="P1179"/>
      <c r="Q1179">
        <v>106.117686281</v>
      </c>
      <c r="R1179">
        <v>100.09</v>
      </c>
      <c r="S1179">
        <v>99.847008475999999</v>
      </c>
      <c r="T1179">
        <v>99.221789883</v>
      </c>
      <c r="U1179"/>
      <c r="V1179">
        <v>108.78215266799999</v>
      </c>
      <c r="W1179">
        <v>104.208684057</v>
      </c>
      <c r="X1179">
        <v>107.055279083</v>
      </c>
      <c r="Y1179"/>
      <c r="Z1179">
        <v>103.08281952999999</v>
      </c>
      <c r="AA1179">
        <v>86.163810866999995</v>
      </c>
      <c r="AB1179">
        <v>94.707259953000005</v>
      </c>
      <c r="AC1179">
        <v>102.99141738199999</v>
      </c>
      <c r="AD1179">
        <v>101.391550704</v>
      </c>
      <c r="AE1179">
        <v>104.7</v>
      </c>
      <c r="AF1179">
        <v>101.408450704</v>
      </c>
      <c r="AG1179">
        <v>111.2</v>
      </c>
      <c r="AH1179">
        <v>109.618610586</v>
      </c>
      <c r="AI1179">
        <v>103.891342388</v>
      </c>
      <c r="AJ1179">
        <v>101.008533747</v>
      </c>
      <c r="AK1179"/>
      <c r="AL1179">
        <v>101.140590735</v>
      </c>
      <c r="AM1179">
        <v>106.5</v>
      </c>
      <c r="AN1179">
        <v>103.11914067399999</v>
      </c>
      <c r="AO1179">
        <v>104.4</v>
      </c>
      <c r="AP1179">
        <v>106.81780296700001</v>
      </c>
      <c r="AQ1179">
        <v>111.709309109</v>
      </c>
      <c r="AR1179">
        <v>104.39130072499999</v>
      </c>
      <c r="AS1179">
        <v>107.491042413</v>
      </c>
      <c r="AT1179">
        <v>97.589573553999998</v>
      </c>
      <c r="AU1179"/>
    </row>
    <row r="1180" spans="1:47" x14ac:dyDescent="0.35">
      <c r="A1180" s="84">
        <v>42795</v>
      </c>
      <c r="B1180">
        <v>105.7</v>
      </c>
      <c r="C1180">
        <v>105.891175735</v>
      </c>
      <c r="D1180">
        <v>94.346469587000001</v>
      </c>
      <c r="E1180">
        <v>103.363127326</v>
      </c>
      <c r="F1180">
        <v>103.9</v>
      </c>
      <c r="G1180"/>
      <c r="H1180">
        <v>90.594466072000003</v>
      </c>
      <c r="I1180">
        <v>106.09115907</v>
      </c>
      <c r="J1180">
        <v>107.88201966299999</v>
      </c>
      <c r="K1180">
        <v>101.60846737200001</v>
      </c>
      <c r="L1180">
        <v>108.1</v>
      </c>
      <c r="M1180">
        <v>102.391467378</v>
      </c>
      <c r="N1180">
        <v>103.291086076</v>
      </c>
      <c r="O1180">
        <v>108.40903408600001</v>
      </c>
      <c r="P1180"/>
      <c r="Q1180">
        <v>105.317552925</v>
      </c>
      <c r="R1180">
        <v>101.41</v>
      </c>
      <c r="S1180">
        <v>100.162601159</v>
      </c>
      <c r="T1180">
        <v>98.054474708000001</v>
      </c>
      <c r="U1180"/>
      <c r="V1180">
        <v>107.683343045</v>
      </c>
      <c r="W1180">
        <v>104.908742395</v>
      </c>
      <c r="X1180">
        <v>107.444258608</v>
      </c>
      <c r="Y1180"/>
      <c r="Z1180">
        <v>95.384102650000003</v>
      </c>
      <c r="AA1180">
        <v>87.560653884999994</v>
      </c>
      <c r="AB1180">
        <v>98.922716628000003</v>
      </c>
      <c r="AC1180">
        <v>103.791350721</v>
      </c>
      <c r="AD1180">
        <v>101.49154237099999</v>
      </c>
      <c r="AE1180">
        <v>106.3</v>
      </c>
      <c r="AF1180">
        <v>103.708642387</v>
      </c>
      <c r="AG1180">
        <v>113.5</v>
      </c>
      <c r="AH1180">
        <v>109.736496632</v>
      </c>
      <c r="AI1180">
        <v>102.891425715</v>
      </c>
      <c r="AJ1180">
        <v>101.474010861</v>
      </c>
      <c r="AK1180"/>
      <c r="AL1180">
        <v>101.517491718</v>
      </c>
      <c r="AM1180">
        <v>108.9</v>
      </c>
      <c r="AN1180">
        <v>106.93910884100001</v>
      </c>
      <c r="AO1180">
        <v>104.2</v>
      </c>
      <c r="AP1180">
        <v>107.91798633099999</v>
      </c>
      <c r="AQ1180">
        <v>112.909409117</v>
      </c>
      <c r="AR1180">
        <v>105.291225731</v>
      </c>
      <c r="AS1180">
        <v>108.890925756</v>
      </c>
      <c r="AT1180">
        <v>98.238863142</v>
      </c>
      <c r="AU1180"/>
    </row>
    <row r="1181" spans="1:47" x14ac:dyDescent="0.35">
      <c r="A1181" s="84">
        <v>42826</v>
      </c>
      <c r="B1181">
        <v>106.3</v>
      </c>
      <c r="C1181">
        <v>107.891009083</v>
      </c>
      <c r="D1181">
        <v>94.533449747000006</v>
      </c>
      <c r="E1181">
        <v>104.323027162</v>
      </c>
      <c r="F1181">
        <v>101.4</v>
      </c>
      <c r="G1181"/>
      <c r="H1181">
        <v>96.495977245999995</v>
      </c>
      <c r="I1181">
        <v>106.291142405</v>
      </c>
      <c r="J1181">
        <v>110.381603066</v>
      </c>
      <c r="K1181">
        <v>103.208600717</v>
      </c>
      <c r="L1181">
        <v>106.5</v>
      </c>
      <c r="M1181">
        <v>103.19140071699999</v>
      </c>
      <c r="N1181">
        <v>103.300086083</v>
      </c>
      <c r="O1181">
        <v>110.00916743099999</v>
      </c>
      <c r="P1181"/>
      <c r="Q1181">
        <v>106.01766961200001</v>
      </c>
      <c r="R1181">
        <v>101.05</v>
      </c>
      <c r="S1181">
        <v>101.294097143</v>
      </c>
      <c r="T1181">
        <v>98.903431198999996</v>
      </c>
      <c r="U1181"/>
      <c r="V1181">
        <v>103.687671689</v>
      </c>
      <c r="W1181">
        <v>105.808817401</v>
      </c>
      <c r="X1181">
        <v>108.013680624</v>
      </c>
      <c r="Y1181"/>
      <c r="Z1181">
        <v>101.383102816</v>
      </c>
      <c r="AA1181">
        <v>88.803067695999999</v>
      </c>
      <c r="AB1181">
        <v>100.32786885199999</v>
      </c>
      <c r="AC1181">
        <v>103.491375719</v>
      </c>
      <c r="AD1181">
        <v>103.791350721</v>
      </c>
      <c r="AE1181">
        <v>104.4</v>
      </c>
      <c r="AF1181">
        <v>102.70855904699999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102.313928606</v>
      </c>
      <c r="AM1181">
        <v>107.8</v>
      </c>
      <c r="AN1181">
        <v>101.879151007</v>
      </c>
      <c r="AO1181">
        <v>105.6</v>
      </c>
      <c r="AP1181">
        <v>106.617769628</v>
      </c>
      <c r="AQ1181">
        <v>113.30944245400001</v>
      </c>
      <c r="AR1181">
        <v>105.091242396</v>
      </c>
      <c r="AS1181">
        <v>111.890675777</v>
      </c>
      <c r="AT1181">
        <v>99.212500047999995</v>
      </c>
      <c r="AU1181"/>
    </row>
    <row r="1182" spans="1:47" x14ac:dyDescent="0.35">
      <c r="A1182" s="84">
        <v>42856</v>
      </c>
      <c r="B1182">
        <v>106.8</v>
      </c>
      <c r="C1182">
        <v>106.49112574</v>
      </c>
      <c r="D1182">
        <v>94.810754657000004</v>
      </c>
      <c r="E1182">
        <v>105.473676325</v>
      </c>
      <c r="F1182">
        <v>103.5</v>
      </c>
      <c r="G1182"/>
      <c r="H1182">
        <v>96.835112568</v>
      </c>
      <c r="I1182">
        <v>107.19106741100001</v>
      </c>
      <c r="J1182">
        <v>112.881186469</v>
      </c>
      <c r="K1182">
        <v>103.408617385</v>
      </c>
      <c r="L1182">
        <v>108.1</v>
      </c>
      <c r="M1182">
        <v>103.591367386</v>
      </c>
      <c r="N1182">
        <v>104.48308706900001</v>
      </c>
      <c r="O1182">
        <v>108.309025752</v>
      </c>
      <c r="P1182"/>
      <c r="Q1182">
        <v>107.41790298399999</v>
      </c>
      <c r="R1182">
        <v>103.29</v>
      </c>
      <c r="S1182">
        <v>101.31996240700001</v>
      </c>
      <c r="T1182">
        <v>99.115670322</v>
      </c>
      <c r="U1182"/>
      <c r="V1182">
        <v>107.58345126099999</v>
      </c>
      <c r="W1182">
        <v>107.408950746</v>
      </c>
      <c r="X1182">
        <v>108.27290949099999</v>
      </c>
      <c r="Y1182"/>
      <c r="Z1182">
        <v>94.884185969000001</v>
      </c>
      <c r="AA1182">
        <v>86.686641804000004</v>
      </c>
      <c r="AB1182">
        <v>99.203747073000002</v>
      </c>
      <c r="AC1182">
        <v>104.291309058</v>
      </c>
      <c r="AD1182">
        <v>102.191484043</v>
      </c>
      <c r="AE1182">
        <v>105.5</v>
      </c>
      <c r="AF1182">
        <v>102.70855904699999</v>
      </c>
      <c r="AG1182">
        <v>114.9</v>
      </c>
      <c r="AH1182">
        <v>109.388121197</v>
      </c>
      <c r="AI1182">
        <v>101.391550704</v>
      </c>
      <c r="AJ1182">
        <v>101.008533747</v>
      </c>
      <c r="AK1182"/>
      <c r="AL1182">
        <v>102.457613767</v>
      </c>
      <c r="AM1182">
        <v>108.7</v>
      </c>
      <c r="AN1182">
        <v>107.099107507</v>
      </c>
      <c r="AO1182">
        <v>106.6</v>
      </c>
      <c r="AP1182">
        <v>106.617769628</v>
      </c>
      <c r="AQ1182">
        <v>114.009500792</v>
      </c>
      <c r="AR1182">
        <v>105.99116740300001</v>
      </c>
      <c r="AS1182">
        <v>110.490792434</v>
      </c>
      <c r="AT1182">
        <v>99.296288945000001</v>
      </c>
      <c r="AU1182"/>
    </row>
    <row r="1183" spans="1:47" x14ac:dyDescent="0.35">
      <c r="A1183" s="84">
        <v>42887</v>
      </c>
      <c r="B1183">
        <v>107.1</v>
      </c>
      <c r="C1183">
        <v>107.791017415</v>
      </c>
      <c r="D1183">
        <v>95.574529470000002</v>
      </c>
      <c r="E1183">
        <v>105.566241917</v>
      </c>
      <c r="F1183">
        <v>103.2</v>
      </c>
      <c r="G1183"/>
      <c r="H1183">
        <v>97.318643510000001</v>
      </c>
      <c r="I1183">
        <v>107.391050746</v>
      </c>
      <c r="J1183">
        <v>108.88185302399999</v>
      </c>
      <c r="K1183">
        <v>103.50862571899999</v>
      </c>
      <c r="L1183">
        <v>108.3</v>
      </c>
      <c r="M1183">
        <v>103.19140071699999</v>
      </c>
      <c r="N1183">
        <v>104.489087074</v>
      </c>
      <c r="O1183">
        <v>108.40903408600001</v>
      </c>
      <c r="P1183"/>
      <c r="Q1183">
        <v>107.71795299199999</v>
      </c>
      <c r="R1183">
        <v>102.03</v>
      </c>
      <c r="S1183">
        <v>101.585295207</v>
      </c>
      <c r="T1183">
        <v>99.009550761</v>
      </c>
      <c r="U1183"/>
      <c r="V1183">
        <v>106.98410055799999</v>
      </c>
      <c r="W1183">
        <v>106.408867406</v>
      </c>
      <c r="X1183">
        <v>106.703517625</v>
      </c>
      <c r="Y1183"/>
      <c r="Z1183">
        <v>85.385769038000007</v>
      </c>
      <c r="AA1183">
        <v>84.715606136000005</v>
      </c>
      <c r="AB1183">
        <v>98.173302108000001</v>
      </c>
      <c r="AC1183">
        <v>105.691192401</v>
      </c>
      <c r="AD1183">
        <v>102.99141738199999</v>
      </c>
      <c r="AE1183">
        <v>104.3</v>
      </c>
      <c r="AF1183">
        <v>104.108675723</v>
      </c>
      <c r="AG1183">
        <v>113.6</v>
      </c>
      <c r="AH1183">
        <v>109.42160856</v>
      </c>
      <c r="AI1183">
        <v>102.591450712</v>
      </c>
      <c r="AJ1183">
        <v>101.474010861</v>
      </c>
      <c r="AK1183"/>
      <c r="AL1183">
        <v>102.57057694300001</v>
      </c>
      <c r="AM1183">
        <v>110.3</v>
      </c>
      <c r="AN1183">
        <v>106.329113924</v>
      </c>
      <c r="AO1183">
        <v>106.8</v>
      </c>
      <c r="AP1183">
        <v>106.31771962000001</v>
      </c>
      <c r="AQ1183">
        <v>113.409450788</v>
      </c>
      <c r="AR1183">
        <v>106.591117407</v>
      </c>
      <c r="AS1183">
        <v>111.190734105</v>
      </c>
      <c r="AT1183">
        <v>99.470609515000007</v>
      </c>
      <c r="AU1183"/>
    </row>
    <row r="1184" spans="1:47" x14ac:dyDescent="0.35">
      <c r="A1184" s="84">
        <v>42917</v>
      </c>
      <c r="B1184">
        <v>108.4</v>
      </c>
      <c r="C1184">
        <v>111.79068411</v>
      </c>
      <c r="D1184">
        <v>95.883454649000001</v>
      </c>
      <c r="E1184">
        <v>106.10692128399999</v>
      </c>
      <c r="F1184">
        <v>109.2</v>
      </c>
      <c r="G1184"/>
      <c r="H1184">
        <v>99.228555434</v>
      </c>
      <c r="I1184">
        <v>108.49095908699999</v>
      </c>
      <c r="J1184">
        <v>107.88201966299999</v>
      </c>
      <c r="K1184">
        <v>104.208684057</v>
      </c>
      <c r="L1184">
        <v>104.6</v>
      </c>
      <c r="M1184">
        <v>104.791267394</v>
      </c>
      <c r="N1184">
        <v>104.231086859</v>
      </c>
      <c r="O1184">
        <v>105.308775731</v>
      </c>
      <c r="P1184"/>
      <c r="Q1184">
        <v>109.018169695</v>
      </c>
      <c r="R1184">
        <v>102.58</v>
      </c>
      <c r="S1184">
        <v>101.677109628</v>
      </c>
      <c r="T1184">
        <v>99.964626812999995</v>
      </c>
      <c r="U1184"/>
      <c r="V1184">
        <v>105.38583201500001</v>
      </c>
      <c r="W1184">
        <v>102.808567381</v>
      </c>
      <c r="X1184">
        <v>106.91092876499999</v>
      </c>
      <c r="Y1184"/>
      <c r="Z1184">
        <v>102.682886186</v>
      </c>
      <c r="AA1184">
        <v>91.538577064999998</v>
      </c>
      <c r="AB1184">
        <v>98.266978922999996</v>
      </c>
      <c r="AC1184">
        <v>106.49112574</v>
      </c>
      <c r="AD1184">
        <v>102.491459045</v>
      </c>
      <c r="AE1184">
        <v>105</v>
      </c>
      <c r="AF1184">
        <v>102.10850904199999</v>
      </c>
      <c r="AG1184">
        <v>113.5</v>
      </c>
      <c r="AH1184">
        <v>108.43618519100001</v>
      </c>
      <c r="AI1184">
        <v>101.79151737399999</v>
      </c>
      <c r="AJ1184">
        <v>101.24127230400001</v>
      </c>
      <c r="AK1184"/>
      <c r="AL1184">
        <v>102.73322043100001</v>
      </c>
      <c r="AM1184">
        <v>109</v>
      </c>
      <c r="AN1184">
        <v>108.759093674</v>
      </c>
      <c r="AO1184">
        <v>106.7</v>
      </c>
      <c r="AP1184">
        <v>107.617936323</v>
      </c>
      <c r="AQ1184">
        <v>115.009584132</v>
      </c>
      <c r="AR1184">
        <v>106.49112574</v>
      </c>
      <c r="AS1184">
        <v>110.89075910299999</v>
      </c>
      <c r="AT1184">
        <v>99.299065381999995</v>
      </c>
      <c r="AU1184"/>
    </row>
    <row r="1185" spans="1:47" x14ac:dyDescent="0.35">
      <c r="A1185" s="84">
        <v>42948</v>
      </c>
      <c r="B1185">
        <v>109.6</v>
      </c>
      <c r="C1185">
        <v>110.290809099</v>
      </c>
      <c r="D1185">
        <v>95.873160446</v>
      </c>
      <c r="E1185">
        <v>104.886981693</v>
      </c>
      <c r="F1185">
        <v>109.4</v>
      </c>
      <c r="G1185"/>
      <c r="H1185">
        <v>100.79734384299999</v>
      </c>
      <c r="I1185">
        <v>109.590867428</v>
      </c>
      <c r="J1185">
        <v>111.081486419</v>
      </c>
      <c r="K1185">
        <v>106.408867406</v>
      </c>
      <c r="L1185">
        <v>108.3</v>
      </c>
      <c r="M1185">
        <v>105.491209066</v>
      </c>
      <c r="N1185">
        <v>104.63808719799999</v>
      </c>
      <c r="O1185">
        <v>104.508709059</v>
      </c>
      <c r="P1185"/>
      <c r="Q1185">
        <v>107.51791965300001</v>
      </c>
      <c r="R1185">
        <v>102.87</v>
      </c>
      <c r="S1185">
        <v>102.04762439700001</v>
      </c>
      <c r="T1185">
        <v>100.070746374</v>
      </c>
      <c r="U1185"/>
      <c r="V1185">
        <v>108.882044452</v>
      </c>
      <c r="W1185">
        <v>106.908909076</v>
      </c>
      <c r="X1185">
        <v>110.03015963</v>
      </c>
      <c r="Y1185"/>
      <c r="Z1185">
        <v>91.584735877</v>
      </c>
      <c r="AA1185">
        <v>100.142881812</v>
      </c>
      <c r="AB1185">
        <v>98.454332553</v>
      </c>
      <c r="AC1185">
        <v>108.190984085</v>
      </c>
      <c r="AD1185">
        <v>103.791350721</v>
      </c>
      <c r="AE1185">
        <v>105</v>
      </c>
      <c r="AF1185">
        <v>105.008750729</v>
      </c>
      <c r="AG1185">
        <v>113.1</v>
      </c>
      <c r="AH1185">
        <v>108.79111857300001</v>
      </c>
      <c r="AI1185">
        <v>101.69152570599999</v>
      </c>
      <c r="AJ1185">
        <v>101.706749418</v>
      </c>
      <c r="AK1185"/>
      <c r="AL1185">
        <v>103.300499195</v>
      </c>
      <c r="AM1185">
        <v>113.4</v>
      </c>
      <c r="AN1185">
        <v>113.609053258</v>
      </c>
      <c r="AO1185">
        <v>106.8</v>
      </c>
      <c r="AP1185">
        <v>108.918153026</v>
      </c>
      <c r="AQ1185">
        <v>116.009667472</v>
      </c>
      <c r="AR1185">
        <v>105.79118406800001</v>
      </c>
      <c r="AS1185">
        <v>114.390467461</v>
      </c>
      <c r="AT1185">
        <v>98.848885980000006</v>
      </c>
      <c r="AU1185"/>
    </row>
    <row r="1186" spans="1:47" x14ac:dyDescent="0.35">
      <c r="A1186" s="84">
        <v>42979</v>
      </c>
      <c r="B1186">
        <v>109.4</v>
      </c>
      <c r="C1186">
        <v>107.891009083</v>
      </c>
      <c r="D1186">
        <v>96.300034069999995</v>
      </c>
      <c r="E1186">
        <v>105.332687693</v>
      </c>
      <c r="F1186">
        <v>107.3</v>
      </c>
      <c r="G1186"/>
      <c r="H1186">
        <v>100.08051271399999</v>
      </c>
      <c r="I1186">
        <v>109.390884093</v>
      </c>
      <c r="J1186">
        <v>111.581403099</v>
      </c>
      <c r="K1186">
        <v>105.40878406500001</v>
      </c>
      <c r="L1186">
        <v>102.5</v>
      </c>
      <c r="M1186">
        <v>104.891259062</v>
      </c>
      <c r="N1186">
        <v>105.31708776399999</v>
      </c>
      <c r="O1186">
        <v>107.708975748</v>
      </c>
      <c r="P1186"/>
      <c r="Q1186">
        <v>106.91781963699999</v>
      </c>
      <c r="R1186">
        <v>103.59</v>
      </c>
      <c r="S1186">
        <v>101.716016748</v>
      </c>
      <c r="T1186">
        <v>101.874778918</v>
      </c>
      <c r="U1186"/>
      <c r="V1186">
        <v>104.087238825</v>
      </c>
      <c r="W1186">
        <v>106.308859072</v>
      </c>
      <c r="X1186">
        <v>110.55562534800001</v>
      </c>
      <c r="Y1186"/>
      <c r="Z1186">
        <v>97.683719379999999</v>
      </c>
      <c r="AA1186">
        <v>95.64025556</v>
      </c>
      <c r="AB1186">
        <v>98.173302108000001</v>
      </c>
      <c r="AC1186">
        <v>105.191234064</v>
      </c>
      <c r="AD1186">
        <v>102.591450712</v>
      </c>
      <c r="AE1186">
        <v>105.3</v>
      </c>
      <c r="AF1186">
        <v>104.30869239099999</v>
      </c>
      <c r="AG1186">
        <v>116.4</v>
      </c>
      <c r="AH1186">
        <v>108.298839109</v>
      </c>
      <c r="AI1186">
        <v>102.491459045</v>
      </c>
      <c r="AJ1186">
        <v>102.055857254</v>
      </c>
      <c r="AK1186"/>
      <c r="AL1186">
        <v>103.03566112999999</v>
      </c>
      <c r="AM1186">
        <v>111.8</v>
      </c>
      <c r="AN1186">
        <v>106.879109341</v>
      </c>
      <c r="AO1186">
        <v>107</v>
      </c>
      <c r="AP1186">
        <v>110.318386398</v>
      </c>
      <c r="AQ1186">
        <v>120.110009167</v>
      </c>
      <c r="AR1186">
        <v>107.691025748</v>
      </c>
      <c r="AS1186">
        <v>115.790350804</v>
      </c>
      <c r="AT1186">
        <v>98.943185674000006</v>
      </c>
      <c r="AU1186"/>
    </row>
    <row r="1187" spans="1:47" x14ac:dyDescent="0.35">
      <c r="A1187" s="84">
        <v>43009</v>
      </c>
      <c r="B1187">
        <v>109</v>
      </c>
      <c r="C1187">
        <v>106.99108407600001</v>
      </c>
      <c r="D1187">
        <v>97.135317811999997</v>
      </c>
      <c r="E1187">
        <v>104.646739203</v>
      </c>
      <c r="F1187">
        <v>106.7</v>
      </c>
      <c r="G1187"/>
      <c r="H1187">
        <v>100.22918604900001</v>
      </c>
      <c r="I1187">
        <v>109.090909091</v>
      </c>
      <c r="J1187">
        <v>109.781703049</v>
      </c>
      <c r="K1187">
        <v>103.80865072100001</v>
      </c>
      <c r="L1187">
        <v>105.3</v>
      </c>
      <c r="M1187">
        <v>105.891175735</v>
      </c>
      <c r="N1187">
        <v>106.417088681</v>
      </c>
      <c r="O1187">
        <v>109.109092424</v>
      </c>
      <c r="P1187"/>
      <c r="Q1187">
        <v>108.41806967799999</v>
      </c>
      <c r="R1187">
        <v>104.13</v>
      </c>
      <c r="S1187">
        <v>102.227427503</v>
      </c>
      <c r="T1187">
        <v>102.08701804</v>
      </c>
      <c r="U1187"/>
      <c r="V1187">
        <v>107.483559477</v>
      </c>
      <c r="W1187">
        <v>107.908992416</v>
      </c>
      <c r="X1187">
        <v>110.08141154</v>
      </c>
      <c r="Y1187"/>
      <c r="Z1187">
        <v>114.380936511</v>
      </c>
      <c r="AA1187">
        <v>92.934800706999994</v>
      </c>
      <c r="AB1187">
        <v>100.046838407</v>
      </c>
      <c r="AC1187">
        <v>105.79118406800001</v>
      </c>
      <c r="AD1187">
        <v>103.19140071699999</v>
      </c>
      <c r="AE1187">
        <v>105.8</v>
      </c>
      <c r="AF1187">
        <v>102.008500708</v>
      </c>
      <c r="AG1187">
        <v>115.3</v>
      </c>
      <c r="AH1187">
        <v>108.80872064899999</v>
      </c>
      <c r="AI1187">
        <v>104.091325723</v>
      </c>
      <c r="AJ1187">
        <v>99.030256011999995</v>
      </c>
      <c r="AK1187"/>
      <c r="AL1187">
        <v>103.599919103</v>
      </c>
      <c r="AM1187">
        <v>113</v>
      </c>
      <c r="AN1187">
        <v>105.929117257</v>
      </c>
      <c r="AO1187">
        <v>105.7</v>
      </c>
      <c r="AP1187">
        <v>110.318386398</v>
      </c>
      <c r="AQ1187">
        <v>118.90990915899999</v>
      </c>
      <c r="AR1187">
        <v>107.791017415</v>
      </c>
      <c r="AS1187">
        <v>116.29030914099999</v>
      </c>
      <c r="AT1187">
        <v>100.189805816</v>
      </c>
      <c r="AU1187"/>
    </row>
    <row r="1188" spans="1:47" x14ac:dyDescent="0.35">
      <c r="A1188" s="84">
        <v>43040</v>
      </c>
      <c r="B1188">
        <v>111.7</v>
      </c>
      <c r="C1188">
        <v>108.29097575199999</v>
      </c>
      <c r="D1188">
        <v>97.536417395000001</v>
      </c>
      <c r="E1188">
        <v>105.794445529</v>
      </c>
      <c r="F1188">
        <v>108.6</v>
      </c>
      <c r="G1188"/>
      <c r="H1188">
        <v>100.898603577</v>
      </c>
      <c r="I1188">
        <v>111.490709108</v>
      </c>
      <c r="J1188">
        <v>112.78120313300001</v>
      </c>
      <c r="K1188">
        <v>107.60896741400001</v>
      </c>
      <c r="L1188">
        <v>106.7</v>
      </c>
      <c r="M1188">
        <v>107.691025748</v>
      </c>
      <c r="N1188">
        <v>107.61608968</v>
      </c>
      <c r="O1188">
        <v>107.108925744</v>
      </c>
      <c r="P1188"/>
      <c r="Q1188">
        <v>109.91831972</v>
      </c>
      <c r="R1188">
        <v>104.47</v>
      </c>
      <c r="S1188">
        <v>103.183967197</v>
      </c>
      <c r="T1188">
        <v>102.82985497</v>
      </c>
      <c r="U1188"/>
      <c r="V1188">
        <v>106.18496628699999</v>
      </c>
      <c r="W1188">
        <v>106.308859072</v>
      </c>
      <c r="X1188">
        <v>115.103970041</v>
      </c>
      <c r="Y1188"/>
      <c r="Z1188">
        <v>117.28045325799999</v>
      </c>
      <c r="AA1188">
        <v>96.896902148999999</v>
      </c>
      <c r="AB1188">
        <v>100.796252927</v>
      </c>
      <c r="AC1188">
        <v>107.391050746</v>
      </c>
      <c r="AD1188">
        <v>103.991334055</v>
      </c>
      <c r="AE1188">
        <v>105.4</v>
      </c>
      <c r="AF1188">
        <v>107.30894241199999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104.350221758</v>
      </c>
      <c r="AM1188">
        <v>111.9</v>
      </c>
      <c r="AN1188">
        <v>106.359113674</v>
      </c>
      <c r="AO1188">
        <v>105.5</v>
      </c>
      <c r="AP1188">
        <v>112.81880313400001</v>
      </c>
      <c r="AQ1188">
        <v>119.70997583099999</v>
      </c>
      <c r="AR1188">
        <v>109.190900758</v>
      </c>
      <c r="AS1188">
        <v>116.990250812</v>
      </c>
      <c r="AT1188">
        <v>100.37414139099999</v>
      </c>
      <c r="AU1188"/>
    </row>
    <row r="1189" spans="1:47" x14ac:dyDescent="0.35">
      <c r="A1189" s="84">
        <v>43070</v>
      </c>
      <c r="B1189">
        <v>112.5</v>
      </c>
      <c r="C1189">
        <v>107.491042413</v>
      </c>
      <c r="D1189">
        <v>100.468745891</v>
      </c>
      <c r="E1189">
        <v>106.223297101</v>
      </c>
      <c r="F1189">
        <v>115.7</v>
      </c>
      <c r="G1189"/>
      <c r="H1189">
        <v>99.377869590000003</v>
      </c>
      <c r="I1189">
        <v>111.490709108</v>
      </c>
      <c r="J1189">
        <v>113.581069822</v>
      </c>
      <c r="K1189">
        <v>107.00891741</v>
      </c>
      <c r="L1189">
        <v>106.9</v>
      </c>
      <c r="M1189">
        <v>108.090992417</v>
      </c>
      <c r="N1189">
        <v>109.400091167</v>
      </c>
      <c r="O1189">
        <v>109.20910075800001</v>
      </c>
      <c r="P1189"/>
      <c r="Q1189">
        <v>111.218536423</v>
      </c>
      <c r="R1189">
        <v>105.67</v>
      </c>
      <c r="S1189">
        <v>103.76478093999999</v>
      </c>
      <c r="T1189">
        <v>103.148213654</v>
      </c>
      <c r="U1189"/>
      <c r="V1189">
        <v>107.78323482899999</v>
      </c>
      <c r="W1189">
        <v>108.50904242</v>
      </c>
      <c r="X1189">
        <v>112.798416437</v>
      </c>
      <c r="Y1189"/>
      <c r="Z1189">
        <v>110.781536411</v>
      </c>
      <c r="AA1189">
        <v>102.41819142200001</v>
      </c>
      <c r="AB1189">
        <v>100.796252927</v>
      </c>
      <c r="AC1189">
        <v>110.690775769</v>
      </c>
      <c r="AD1189">
        <v>105.491209066</v>
      </c>
      <c r="AE1189">
        <v>103.3</v>
      </c>
      <c r="AF1189">
        <v>108.40903408600001</v>
      </c>
      <c r="AG1189">
        <v>114.8</v>
      </c>
      <c r="AH1189">
        <v>109.72650742099999</v>
      </c>
      <c r="AI1189">
        <v>104.59128406000001</v>
      </c>
      <c r="AJ1189">
        <v>98.797517455000005</v>
      </c>
      <c r="AK1189"/>
      <c r="AL1189">
        <v>104.994831175</v>
      </c>
      <c r="AM1189">
        <v>115.3</v>
      </c>
      <c r="AN1189">
        <v>104.459129507</v>
      </c>
      <c r="AO1189">
        <v>104.7</v>
      </c>
      <c r="AP1189">
        <v>109.91831972</v>
      </c>
      <c r="AQ1189">
        <v>123.110259188</v>
      </c>
      <c r="AR1189">
        <v>109.990834097</v>
      </c>
      <c r="AS1189">
        <v>120.089992501</v>
      </c>
      <c r="AT1189">
        <v>100.534579777</v>
      </c>
      <c r="AU1189"/>
    </row>
    <row r="1190" spans="1:47" x14ac:dyDescent="0.35">
      <c r="A1190" s="84">
        <v>43101</v>
      </c>
      <c r="B1190">
        <v>110</v>
      </c>
      <c r="C1190">
        <v>108.090992417</v>
      </c>
      <c r="D1190">
        <v>97.903749789000003</v>
      </c>
      <c r="E1190">
        <v>105.853569795</v>
      </c>
      <c r="F1190">
        <v>110.6</v>
      </c>
      <c r="G1190"/>
      <c r="H1190">
        <v>100.624767738</v>
      </c>
      <c r="I1190">
        <v>109.89084243000001</v>
      </c>
      <c r="J1190">
        <v>113.581069822</v>
      </c>
      <c r="K1190">
        <v>106.50887573999999</v>
      </c>
      <c r="L1190">
        <v>107.4</v>
      </c>
      <c r="M1190">
        <v>105.79118406800001</v>
      </c>
      <c r="N1190">
        <v>105.36608780500001</v>
      </c>
      <c r="O1190">
        <v>111.209267439</v>
      </c>
      <c r="P1190"/>
      <c r="Q1190">
        <v>111.518586431</v>
      </c>
      <c r="R1190">
        <v>101.79</v>
      </c>
      <c r="S1190">
        <v>102.45280200099999</v>
      </c>
      <c r="T1190">
        <v>103.042094093</v>
      </c>
      <c r="U1190"/>
      <c r="V1190">
        <v>107.683343045</v>
      </c>
      <c r="W1190">
        <v>108.90907575599999</v>
      </c>
      <c r="X1190">
        <v>113.24173433599999</v>
      </c>
      <c r="Y1190"/>
      <c r="Z1190">
        <v>102.282952841</v>
      </c>
      <c r="AA1190">
        <v>99.974499350000002</v>
      </c>
      <c r="AB1190">
        <v>103.419203747</v>
      </c>
      <c r="AC1190">
        <v>106.591117407</v>
      </c>
      <c r="AD1190">
        <v>101.291559037</v>
      </c>
      <c r="AE1190">
        <v>105.2</v>
      </c>
      <c r="AF1190">
        <v>103.908659055</v>
      </c>
      <c r="AG1190">
        <v>116.4</v>
      </c>
      <c r="AH1190">
        <v>109.216625881</v>
      </c>
      <c r="AI1190">
        <v>105.191234064</v>
      </c>
      <c r="AJ1190">
        <v>101.93948797500001</v>
      </c>
      <c r="AK1190"/>
      <c r="AL1190">
        <v>103.921701232</v>
      </c>
      <c r="AM1190">
        <v>112.9</v>
      </c>
      <c r="AN1190">
        <v>107.409104924</v>
      </c>
      <c r="AO1190">
        <v>108.2</v>
      </c>
      <c r="AP1190">
        <v>107.21786964499999</v>
      </c>
      <c r="AQ1190">
        <v>123.210267522</v>
      </c>
      <c r="AR1190">
        <v>109.190900758</v>
      </c>
      <c r="AS1190">
        <v>117.79018415100001</v>
      </c>
      <c r="AT1190">
        <v>100.49213995700001</v>
      </c>
      <c r="AU1190"/>
    </row>
    <row r="1191" spans="1:47" x14ac:dyDescent="0.35">
      <c r="A1191" s="84">
        <v>43132</v>
      </c>
      <c r="B1191">
        <v>111.6</v>
      </c>
      <c r="C1191">
        <v>106.191150737</v>
      </c>
      <c r="D1191">
        <v>97.586677327000004</v>
      </c>
      <c r="E1191">
        <v>107.321777794</v>
      </c>
      <c r="F1191">
        <v>111.4</v>
      </c>
      <c r="G1191"/>
      <c r="H1191">
        <v>103.505522191</v>
      </c>
      <c r="I1191">
        <v>111.890675777</v>
      </c>
      <c r="J1191">
        <v>110.98150308300001</v>
      </c>
      <c r="K1191">
        <v>104.60871739300001</v>
      </c>
      <c r="L1191">
        <v>107.2</v>
      </c>
      <c r="M1191">
        <v>104.991250729</v>
      </c>
      <c r="N1191">
        <v>106.5600888</v>
      </c>
      <c r="O1191">
        <v>107.00891741</v>
      </c>
      <c r="P1191"/>
      <c r="Q1191">
        <v>111.318553092</v>
      </c>
      <c r="R1191">
        <v>103.28</v>
      </c>
      <c r="S1191">
        <v>102.957098497</v>
      </c>
      <c r="T1191">
        <v>103.36045277700001</v>
      </c>
      <c r="U1191"/>
      <c r="V1191">
        <v>107.983018397</v>
      </c>
      <c r="W1191">
        <v>108.00900075</v>
      </c>
      <c r="X1191">
        <v>114.38172262400001</v>
      </c>
      <c r="Y1191"/>
      <c r="Z1191">
        <v>96.983836026999995</v>
      </c>
      <c r="AA1191">
        <v>98.675195286999994</v>
      </c>
      <c r="AB1191">
        <v>100.421545667</v>
      </c>
      <c r="AC1191">
        <v>105.891175735</v>
      </c>
      <c r="AD1191">
        <v>103.791350721</v>
      </c>
      <c r="AE1191">
        <v>106.2</v>
      </c>
      <c r="AF1191">
        <v>101.508459038</v>
      </c>
      <c r="AG1191">
        <v>119.8</v>
      </c>
      <c r="AH1191">
        <v>110.33836526899999</v>
      </c>
      <c r="AI1191">
        <v>104.59128406000001</v>
      </c>
      <c r="AJ1191">
        <v>102.172226532</v>
      </c>
      <c r="AK1191"/>
      <c r="AL1191">
        <v>104.366589666</v>
      </c>
      <c r="AM1191">
        <v>114</v>
      </c>
      <c r="AN1191">
        <v>105.079124341</v>
      </c>
      <c r="AO1191">
        <v>107.3</v>
      </c>
      <c r="AP1191">
        <v>109.518253042</v>
      </c>
      <c r="AQ1191">
        <v>119.809984165</v>
      </c>
      <c r="AR1191">
        <v>108.790934089</v>
      </c>
      <c r="AS1191">
        <v>116.990250812</v>
      </c>
      <c r="AT1191">
        <v>100.85089526</v>
      </c>
      <c r="AU1191"/>
    </row>
    <row r="1192" spans="1:47" x14ac:dyDescent="0.35">
      <c r="A1192" s="84">
        <v>43160</v>
      </c>
      <c r="B1192">
        <v>109.8</v>
      </c>
      <c r="C1192">
        <v>109.89084243000001</v>
      </c>
      <c r="D1192">
        <v>98.740960254000001</v>
      </c>
      <c r="E1192">
        <v>108.526468141</v>
      </c>
      <c r="F1192">
        <v>110.5</v>
      </c>
      <c r="G1192"/>
      <c r="H1192">
        <v>101.667500835</v>
      </c>
      <c r="I1192">
        <v>110.490792434</v>
      </c>
      <c r="J1192">
        <v>112.381269788</v>
      </c>
      <c r="K1192">
        <v>105.90882573499999</v>
      </c>
      <c r="L1192">
        <v>106.3</v>
      </c>
      <c r="M1192">
        <v>105.191234064</v>
      </c>
      <c r="N1192">
        <v>107.71308976100001</v>
      </c>
      <c r="O1192">
        <v>111.309275773</v>
      </c>
      <c r="P1192"/>
      <c r="Q1192">
        <v>113.31888648100001</v>
      </c>
      <c r="R1192">
        <v>104.29</v>
      </c>
      <c r="S1192">
        <v>103.78885460399999</v>
      </c>
      <c r="T1192">
        <v>103.148213654</v>
      </c>
      <c r="U1192"/>
      <c r="V1192">
        <v>108.682260884</v>
      </c>
      <c r="W1192">
        <v>107.60896741400001</v>
      </c>
      <c r="X1192">
        <v>113.140923519</v>
      </c>
      <c r="Y1192"/>
      <c r="Z1192">
        <v>79.286785535999996</v>
      </c>
      <c r="AA1192"/>
      <c r="AB1192">
        <v>100.983606557</v>
      </c>
      <c r="AC1192">
        <v>107.391050746</v>
      </c>
      <c r="AD1192">
        <v>104.891259062</v>
      </c>
      <c r="AE1192">
        <v>104.6</v>
      </c>
      <c r="AF1192">
        <v>101.708475706</v>
      </c>
      <c r="AG1192">
        <v>115</v>
      </c>
      <c r="AH1192"/>
      <c r="AI1192">
        <v>105.191234064</v>
      </c>
      <c r="AJ1192">
        <v>101.93948797500001</v>
      </c>
      <c r="AK1192"/>
      <c r="AL1192">
        <v>104.837528338</v>
      </c>
      <c r="AM1192">
        <v>113</v>
      </c>
      <c r="AN1192">
        <v>109.899084174</v>
      </c>
      <c r="AO1192">
        <v>107.9</v>
      </c>
      <c r="AP1192">
        <v>110.718453076</v>
      </c>
      <c r="AQ1192">
        <v>120.61005083800001</v>
      </c>
      <c r="AR1192">
        <v>110.290809099</v>
      </c>
      <c r="AS1192">
        <v>117.09024248</v>
      </c>
      <c r="AT1192">
        <v>101.417784169</v>
      </c>
      <c r="AU1192"/>
    </row>
    <row r="1193" spans="1:47" x14ac:dyDescent="0.35">
      <c r="A1193" s="84">
        <v>43191</v>
      </c>
      <c r="B1193">
        <v>111.6</v>
      </c>
      <c r="C1193">
        <v>110.190817432</v>
      </c>
      <c r="D1193">
        <v>99.032511901000007</v>
      </c>
      <c r="E1193">
        <v>108.679495651</v>
      </c>
      <c r="F1193">
        <v>111</v>
      </c>
      <c r="G1193"/>
      <c r="H1193">
        <v>100.377084443</v>
      </c>
      <c r="I1193">
        <v>111.890675777</v>
      </c>
      <c r="J1193">
        <v>110.18163639399999</v>
      </c>
      <c r="K1193">
        <v>105.40878406500001</v>
      </c>
      <c r="L1193">
        <v>107.8</v>
      </c>
      <c r="M1193">
        <v>104.891259062</v>
      </c>
      <c r="N1193">
        <v>105.30608775499999</v>
      </c>
      <c r="O1193">
        <v>113.80948412399999</v>
      </c>
      <c r="P1193"/>
      <c r="Q1193">
        <v>107.91798633099999</v>
      </c>
      <c r="R1193">
        <v>103.26</v>
      </c>
      <c r="S1193">
        <v>103.988329386</v>
      </c>
      <c r="T1193">
        <v>103.042094093</v>
      </c>
      <c r="U1193"/>
      <c r="V1193">
        <v>106.98410055799999</v>
      </c>
      <c r="W1193">
        <v>108.809067422</v>
      </c>
      <c r="X1193">
        <v>112.721647166</v>
      </c>
      <c r="Y1193"/>
      <c r="Z1193">
        <v>93.784369272000006</v>
      </c>
      <c r="AA1193"/>
      <c r="AB1193">
        <v>100.88992974200001</v>
      </c>
      <c r="AC1193">
        <v>105.691192401</v>
      </c>
      <c r="AD1193">
        <v>104.291309058</v>
      </c>
      <c r="AE1193">
        <v>107.1</v>
      </c>
      <c r="AF1193">
        <v>99.708309025999995</v>
      </c>
      <c r="AG1193">
        <v>115.9</v>
      </c>
      <c r="AH1193"/>
      <c r="AI1193">
        <v>103.19140071699999</v>
      </c>
      <c r="AJ1193">
        <v>100.659425912</v>
      </c>
      <c r="AK1193"/>
      <c r="AL1193">
        <v>105.079538336</v>
      </c>
      <c r="AM1193">
        <v>115</v>
      </c>
      <c r="AN1193">
        <v>106.759110341</v>
      </c>
      <c r="AO1193">
        <v>108.5</v>
      </c>
      <c r="AP1193">
        <v>109.518253042</v>
      </c>
      <c r="AQ1193">
        <v>120.710059172</v>
      </c>
      <c r="AR1193">
        <v>105.891175735</v>
      </c>
      <c r="AS1193">
        <v>118.490125823</v>
      </c>
      <c r="AT1193">
        <v>102.56356015900001</v>
      </c>
      <c r="AU1193"/>
    </row>
    <row r="1194" spans="1:47" x14ac:dyDescent="0.35">
      <c r="A1194" s="84">
        <v>43221</v>
      </c>
      <c r="B1194">
        <v>114.8</v>
      </c>
      <c r="C1194">
        <v>110.390800767</v>
      </c>
      <c r="D1194">
        <v>88.208394157000001</v>
      </c>
      <c r="E1194">
        <v>108.349362876</v>
      </c>
      <c r="F1194">
        <v>112.6</v>
      </c>
      <c r="G1194"/>
      <c r="H1194">
        <v>100.92270052799999</v>
      </c>
      <c r="I1194">
        <v>115.19040080000001</v>
      </c>
      <c r="J1194">
        <v>113.98100316599999</v>
      </c>
      <c r="K1194">
        <v>107.108925744</v>
      </c>
      <c r="L1194">
        <v>105</v>
      </c>
      <c r="M1194">
        <v>106.191150737</v>
      </c>
      <c r="N1194">
        <v>105.664088053</v>
      </c>
      <c r="O1194">
        <v>113.909492458</v>
      </c>
      <c r="P1194"/>
      <c r="Q1194">
        <v>112.018669778</v>
      </c>
      <c r="R1194">
        <v>102.19</v>
      </c>
      <c r="S1194">
        <v>103.798519555</v>
      </c>
      <c r="T1194">
        <v>102.82985497</v>
      </c>
      <c r="U1194"/>
      <c r="V1194">
        <v>108.882044452</v>
      </c>
      <c r="W1194">
        <v>110.80923410299999</v>
      </c>
      <c r="X1194">
        <v>112.48511925299999</v>
      </c>
      <c r="Y1194"/>
      <c r="Z1194">
        <v>101.683052825</v>
      </c>
      <c r="AA1194"/>
      <c r="AB1194">
        <v>101.264637002</v>
      </c>
      <c r="AC1194">
        <v>106.691109074</v>
      </c>
      <c r="AD1194">
        <v>104.59128406000001</v>
      </c>
      <c r="AE1194">
        <v>108</v>
      </c>
      <c r="AF1194">
        <v>101.508459038</v>
      </c>
      <c r="AG1194">
        <v>114.3</v>
      </c>
      <c r="AH1194"/>
      <c r="AI1194">
        <v>103.391384051</v>
      </c>
      <c r="AJ1194">
        <v>99.146625291000007</v>
      </c>
      <c r="AK1194"/>
      <c r="AL1194">
        <v>105.201111802</v>
      </c>
      <c r="AM1194">
        <v>116.7</v>
      </c>
      <c r="AN1194">
        <v>105.28912259099999</v>
      </c>
      <c r="AO1194">
        <v>110.6</v>
      </c>
      <c r="AP1194">
        <v>113.31888648100001</v>
      </c>
      <c r="AQ1194">
        <v>121.41011751000001</v>
      </c>
      <c r="AR1194">
        <v>110.09082576500001</v>
      </c>
      <c r="AS1194">
        <v>116.790267478</v>
      </c>
      <c r="AT1194">
        <v>101.61114316299999</v>
      </c>
      <c r="AU1194"/>
    </row>
    <row r="1195" spans="1:47" x14ac:dyDescent="0.35">
      <c r="A1195" s="84">
        <v>43252</v>
      </c>
      <c r="B1195">
        <v>113.2</v>
      </c>
      <c r="C1195">
        <v>106.291142405</v>
      </c>
      <c r="D1195">
        <v>99.209495122999996</v>
      </c>
      <c r="E1195">
        <v>109.0941681</v>
      </c>
      <c r="F1195">
        <v>112.5</v>
      </c>
      <c r="G1195"/>
      <c r="H1195">
        <v>102.319704552</v>
      </c>
      <c r="I1195">
        <v>113.59053412199999</v>
      </c>
      <c r="J1195">
        <v>116.28061989699999</v>
      </c>
      <c r="K1195">
        <v>107.00891741</v>
      </c>
      <c r="L1195">
        <v>106.7</v>
      </c>
      <c r="M1195">
        <v>105.99116740300001</v>
      </c>
      <c r="N1195">
        <v>104.529087108</v>
      </c>
      <c r="O1195">
        <v>111.709309109</v>
      </c>
      <c r="P1195"/>
      <c r="Q1195">
        <v>111.318553092</v>
      </c>
      <c r="R1195">
        <v>103.93</v>
      </c>
      <c r="S1195">
        <v>104.23085657599999</v>
      </c>
      <c r="T1195">
        <v>104.633887513</v>
      </c>
      <c r="U1195"/>
      <c r="V1195">
        <v>108.682260884</v>
      </c>
      <c r="W1195">
        <v>110.00916743099999</v>
      </c>
      <c r="X1195">
        <v>114.780645682</v>
      </c>
      <c r="Y1195"/>
      <c r="Z1195">
        <v>98.083652724999993</v>
      </c>
      <c r="AA1195"/>
      <c r="AB1195">
        <v>99.672131148000005</v>
      </c>
      <c r="AC1195">
        <v>107.19106741100001</v>
      </c>
      <c r="AD1195">
        <v>103.591367386</v>
      </c>
      <c r="AE1195">
        <v>108.5</v>
      </c>
      <c r="AF1195">
        <v>101.708475706</v>
      </c>
      <c r="AG1195">
        <v>113.5</v>
      </c>
      <c r="AH1195"/>
      <c r="AI1195">
        <v>103.29139238400001</v>
      </c>
      <c r="AJ1195">
        <v>104.150504267</v>
      </c>
      <c r="AK1195"/>
      <c r="AL1195">
        <v>105.44909942</v>
      </c>
      <c r="AM1195">
        <v>117.8</v>
      </c>
      <c r="AN1195">
        <v>106.319114007</v>
      </c>
      <c r="AO1195">
        <v>110.2</v>
      </c>
      <c r="AP1195">
        <v>112.718786464</v>
      </c>
      <c r="AQ1195">
        <v>122.010167514</v>
      </c>
      <c r="AR1195">
        <v>110.490792434</v>
      </c>
      <c r="AS1195">
        <v>113.490542455</v>
      </c>
      <c r="AT1195">
        <v>102.381901863</v>
      </c>
      <c r="AU1195"/>
    </row>
    <row r="1196" spans="1:47" x14ac:dyDescent="0.35">
      <c r="A1196" s="84">
        <v>43282</v>
      </c>
      <c r="B1196">
        <v>112.9</v>
      </c>
      <c r="C1196">
        <v>109.290892426</v>
      </c>
      <c r="D1196">
        <v>98.834235641999996</v>
      </c>
      <c r="E1196">
        <v>110.266487243</v>
      </c>
      <c r="F1196">
        <v>110.9</v>
      </c>
      <c r="G1196"/>
      <c r="H1196">
        <v>101.162015328</v>
      </c>
      <c r="I1196">
        <v>113.29055912</v>
      </c>
      <c r="J1196">
        <v>115.78070321600001</v>
      </c>
      <c r="K1196">
        <v>104.708725727</v>
      </c>
      <c r="L1196">
        <v>107.8</v>
      </c>
      <c r="M1196">
        <v>104.791267394</v>
      </c>
      <c r="N1196">
        <v>104.619087183</v>
      </c>
      <c r="O1196">
        <v>111.209267439</v>
      </c>
      <c r="P1196"/>
      <c r="Q1196">
        <v>109.818303051</v>
      </c>
      <c r="R1196">
        <v>103.7</v>
      </c>
      <c r="S1196">
        <v>104.00487516299999</v>
      </c>
      <c r="T1196">
        <v>103.78493102199999</v>
      </c>
      <c r="U1196"/>
      <c r="V1196">
        <v>109.181719804</v>
      </c>
      <c r="W1196">
        <v>106.908909076</v>
      </c>
      <c r="X1196">
        <v>113.57310292299999</v>
      </c>
      <c r="Y1196"/>
      <c r="Z1196">
        <v>92.784535911000006</v>
      </c>
      <c r="AA1196"/>
      <c r="AB1196">
        <v>102.107728337</v>
      </c>
      <c r="AC1196">
        <v>106.09115907</v>
      </c>
      <c r="AD1196">
        <v>103.791350721</v>
      </c>
      <c r="AE1196">
        <v>108.3</v>
      </c>
      <c r="AF1196">
        <v>102.10850904199999</v>
      </c>
      <c r="AG1196">
        <v>117.2</v>
      </c>
      <c r="AH1196"/>
      <c r="AI1196">
        <v>101.79151737399999</v>
      </c>
      <c r="AJ1196">
        <v>101.93948797500001</v>
      </c>
      <c r="AK1196"/>
      <c r="AL1196">
        <v>105.215294027</v>
      </c>
      <c r="AM1196">
        <v>117.7</v>
      </c>
      <c r="AN1196">
        <v>107.799101674</v>
      </c>
      <c r="AO1196">
        <v>109.9</v>
      </c>
      <c r="AP1196">
        <v>111.118519753</v>
      </c>
      <c r="AQ1196">
        <v>120.41003417</v>
      </c>
      <c r="AR1196">
        <v>105.79118406800001</v>
      </c>
      <c r="AS1196">
        <v>116.190317474</v>
      </c>
      <c r="AT1196">
        <v>102.588151457</v>
      </c>
      <c r="AU1196"/>
    </row>
    <row r="1197" spans="1:47" x14ac:dyDescent="0.35">
      <c r="A1197" s="84">
        <v>43313</v>
      </c>
      <c r="B1197">
        <v>113</v>
      </c>
      <c r="C1197">
        <v>112.39063411399999</v>
      </c>
      <c r="D1197">
        <v>97.964072717999997</v>
      </c>
      <c r="E1197">
        <v>110.547126855</v>
      </c>
      <c r="F1197">
        <v>111.5</v>
      </c>
      <c r="G1197"/>
      <c r="H1197">
        <v>100.41778744200001</v>
      </c>
      <c r="I1197">
        <v>112.790600783</v>
      </c>
      <c r="J1197">
        <v>113.481086486</v>
      </c>
      <c r="K1197">
        <v>105.708809067</v>
      </c>
      <c r="L1197">
        <v>106.4</v>
      </c>
      <c r="M1197">
        <v>106.191150737</v>
      </c>
      <c r="N1197">
        <v>105.41708784799999</v>
      </c>
      <c r="O1197">
        <v>111.809317443</v>
      </c>
      <c r="P1197"/>
      <c r="Q1197">
        <v>110.218369728</v>
      </c>
      <c r="R1197">
        <v>104.02</v>
      </c>
      <c r="S1197">
        <v>104.555483178</v>
      </c>
      <c r="T1197">
        <v>104.527767952</v>
      </c>
      <c r="U1197"/>
      <c r="V1197">
        <v>109.281611587</v>
      </c>
      <c r="W1197">
        <v>111.60930077499999</v>
      </c>
      <c r="X1197">
        <v>115.380214967</v>
      </c>
      <c r="Y1197"/>
      <c r="Z1197">
        <v>100.283286119</v>
      </c>
      <c r="AA1197"/>
      <c r="AB1197">
        <v>104.82435597200001</v>
      </c>
      <c r="AC1197">
        <v>106.891092409</v>
      </c>
      <c r="AD1197">
        <v>103.591367386</v>
      </c>
      <c r="AE1197">
        <v>109.1</v>
      </c>
      <c r="AF1197">
        <v>102.10850904199999</v>
      </c>
      <c r="AG1197">
        <v>118.4</v>
      </c>
      <c r="AH1197"/>
      <c r="AI1197">
        <v>102.69144238</v>
      </c>
      <c r="AJ1197">
        <v>104.150504267</v>
      </c>
      <c r="AK1197"/>
      <c r="AL1197">
        <v>105.896903407</v>
      </c>
      <c r="AM1197">
        <v>119.5</v>
      </c>
      <c r="AN1197">
        <v>109.33908884100001</v>
      </c>
      <c r="AO1197">
        <v>109.6</v>
      </c>
      <c r="AP1197">
        <v>116.219369895</v>
      </c>
      <c r="AQ1197">
        <v>122.21018418200001</v>
      </c>
      <c r="AR1197">
        <v>108.49095908699999</v>
      </c>
      <c r="AS1197">
        <v>115.890342471</v>
      </c>
      <c r="AT1197">
        <v>103.30348057800001</v>
      </c>
      <c r="AU1197"/>
    </row>
    <row r="1198" spans="1:47" x14ac:dyDescent="0.35">
      <c r="A1198" s="84">
        <v>43344</v>
      </c>
      <c r="B1198">
        <v>114.3</v>
      </c>
      <c r="C1198">
        <v>106.591117407</v>
      </c>
      <c r="D1198">
        <v>95.340162946999996</v>
      </c>
      <c r="E1198">
        <v>110.17606189599999</v>
      </c>
      <c r="F1198">
        <v>110.4</v>
      </c>
      <c r="G1198"/>
      <c r="H1198">
        <v>99.747978175</v>
      </c>
      <c r="I1198">
        <v>113.99050079200001</v>
      </c>
      <c r="J1198">
        <v>114.380936511</v>
      </c>
      <c r="K1198">
        <v>105.008750729</v>
      </c>
      <c r="L1198">
        <v>107.2</v>
      </c>
      <c r="M1198">
        <v>105.291225731</v>
      </c>
      <c r="N1198">
        <v>105.29508774599999</v>
      </c>
      <c r="O1198">
        <v>112.209350779</v>
      </c>
      <c r="P1198"/>
      <c r="Q1198">
        <v>113.11885314200001</v>
      </c>
      <c r="R1198">
        <v>102.91</v>
      </c>
      <c r="S1198">
        <v>104.354895089</v>
      </c>
      <c r="T1198">
        <v>104.74000707499999</v>
      </c>
      <c r="U1198"/>
      <c r="V1198">
        <v>107.883126613</v>
      </c>
      <c r="W1198">
        <v>108.50904242</v>
      </c>
      <c r="X1198">
        <v>116.272841183</v>
      </c>
      <c r="Y1198"/>
      <c r="Z1198">
        <v>98.583569405000006</v>
      </c>
      <c r="AA1198"/>
      <c r="AB1198">
        <v>100.140515222</v>
      </c>
      <c r="AC1198">
        <v>107.09107574399999</v>
      </c>
      <c r="AD1198">
        <v>103.29139238400001</v>
      </c>
      <c r="AE1198">
        <v>106.1</v>
      </c>
      <c r="AF1198">
        <v>100.408367364</v>
      </c>
      <c r="AG1198">
        <v>113.8</v>
      </c>
      <c r="AH1198"/>
      <c r="AI1198">
        <v>102.791434047</v>
      </c>
      <c r="AJ1198">
        <v>102.055857254</v>
      </c>
      <c r="AK1198"/>
      <c r="AL1198">
        <v>105.277215416</v>
      </c>
      <c r="AM1198">
        <v>117.9</v>
      </c>
      <c r="AN1198">
        <v>106.669111091</v>
      </c>
      <c r="AO1198">
        <v>110.1</v>
      </c>
      <c r="AP1198">
        <v>114.919153192</v>
      </c>
      <c r="AQ1198">
        <v>122.110175848</v>
      </c>
      <c r="AR1198">
        <v>108.590950754</v>
      </c>
      <c r="AS1198">
        <v>112.19065077899999</v>
      </c>
      <c r="AT1198">
        <v>103.28989586900001</v>
      </c>
      <c r="AU1198"/>
    </row>
    <row r="1199" spans="1:47" x14ac:dyDescent="0.35">
      <c r="A1199" s="84">
        <v>43374</v>
      </c>
      <c r="B1199">
        <v>116.3</v>
      </c>
      <c r="C1199">
        <v>106.691109074</v>
      </c>
      <c r="D1199">
        <v>96.505763991999999</v>
      </c>
      <c r="E1199">
        <v>110.359052835</v>
      </c>
      <c r="F1199">
        <v>115.8</v>
      </c>
      <c r="G1199"/>
      <c r="H1199">
        <v>99.875549093000004</v>
      </c>
      <c r="I1199">
        <v>116.29030914099999</v>
      </c>
      <c r="J1199">
        <v>112.98116980499999</v>
      </c>
      <c r="K1199">
        <v>105.008750729</v>
      </c>
      <c r="L1199">
        <v>109.7</v>
      </c>
      <c r="M1199">
        <v>106.191150737</v>
      </c>
      <c r="N1199">
        <v>106.257088548</v>
      </c>
      <c r="O1199">
        <v>112.40936744699999</v>
      </c>
      <c r="P1199"/>
      <c r="Q1199">
        <v>111.218536423</v>
      </c>
      <c r="R1199">
        <v>104</v>
      </c>
      <c r="S1199">
        <v>104.642199568</v>
      </c>
      <c r="T1199">
        <v>103.678811461</v>
      </c>
      <c r="U1199"/>
      <c r="V1199">
        <v>107.883126613</v>
      </c>
      <c r="W1199">
        <v>111.009250771</v>
      </c>
      <c r="X1199">
        <v>119.16063876</v>
      </c>
      <c r="Y1199"/>
      <c r="Z1199">
        <v>105.982336277</v>
      </c>
      <c r="AA1199"/>
      <c r="AB1199">
        <v>99.297423887999997</v>
      </c>
      <c r="AC1199">
        <v>106.791100742</v>
      </c>
      <c r="AD1199">
        <v>105.291225731</v>
      </c>
      <c r="AE1199">
        <v>107.7</v>
      </c>
      <c r="AF1199">
        <v>104.508709059</v>
      </c>
      <c r="AG1199">
        <v>114.7</v>
      </c>
      <c r="AH1199"/>
      <c r="AI1199">
        <v>103.19140071699999</v>
      </c>
      <c r="AJ1199">
        <v>103.33591931700001</v>
      </c>
      <c r="AK1199"/>
      <c r="AL1199">
        <v>105.737344975</v>
      </c>
      <c r="AM1199">
        <v>118.6</v>
      </c>
      <c r="AN1199">
        <v>106.469112757</v>
      </c>
      <c r="AO1199">
        <v>110.3</v>
      </c>
      <c r="AP1199">
        <v>116.719453242</v>
      </c>
      <c r="AQ1199">
        <v>123.01025085400001</v>
      </c>
      <c r="AR1199">
        <v>111.590700775</v>
      </c>
      <c r="AS1199">
        <v>109.89084243000001</v>
      </c>
      <c r="AT1199">
        <v>103.17199646100001</v>
      </c>
      <c r="AU1199"/>
    </row>
    <row r="1200" spans="1:47" x14ac:dyDescent="0.35">
      <c r="A1200" s="84">
        <v>43405</v>
      </c>
      <c r="B1200">
        <v>115.4</v>
      </c>
      <c r="C1200">
        <v>112.19065077899999</v>
      </c>
      <c r="D1200">
        <v>96.413347372000004</v>
      </c>
      <c r="E1200">
        <v>109.392999794</v>
      </c>
      <c r="F1200">
        <v>115.1</v>
      </c>
      <c r="G1200"/>
      <c r="H1200">
        <v>103.92549339599999</v>
      </c>
      <c r="I1200">
        <v>115.19040080000001</v>
      </c>
      <c r="J1200">
        <v>114.180969838</v>
      </c>
      <c r="K1200">
        <v>103.00858404900001</v>
      </c>
      <c r="L1200">
        <v>110.4</v>
      </c>
      <c r="M1200">
        <v>104.19131738999999</v>
      </c>
      <c r="N1200">
        <v>104.595087163</v>
      </c>
      <c r="O1200">
        <v>116.409700808</v>
      </c>
      <c r="P1200"/>
      <c r="Q1200">
        <v>111.018503084</v>
      </c>
      <c r="R1200">
        <v>102.88</v>
      </c>
      <c r="S1200">
        <v>103.88952501199999</v>
      </c>
      <c r="T1200">
        <v>103.5726919</v>
      </c>
      <c r="U1200"/>
      <c r="V1200">
        <v>112.07858153700001</v>
      </c>
      <c r="W1200">
        <v>110.30919243300001</v>
      </c>
      <c r="X1200">
        <v>115.2903867</v>
      </c>
      <c r="Y1200"/>
      <c r="Z1200">
        <v>95.784035994000007</v>
      </c>
      <c r="AA1200"/>
      <c r="AB1200">
        <v>98.360655738000005</v>
      </c>
      <c r="AC1200">
        <v>104.891259062</v>
      </c>
      <c r="AD1200">
        <v>104.091325723</v>
      </c>
      <c r="AE1200">
        <v>105.7</v>
      </c>
      <c r="AF1200">
        <v>102.808567381</v>
      </c>
      <c r="AG1200">
        <v>115.8</v>
      </c>
      <c r="AH1200"/>
      <c r="AI1200">
        <v>103.491375719</v>
      </c>
      <c r="AJ1200">
        <v>100.77579519</v>
      </c>
      <c r="AK1200"/>
      <c r="AL1200">
        <v>104.987879832</v>
      </c>
      <c r="AM1200">
        <v>117.7</v>
      </c>
      <c r="AN1200">
        <v>103.12914059000001</v>
      </c>
      <c r="AO1200">
        <v>110.2</v>
      </c>
      <c r="AP1200">
        <v>114.419069845</v>
      </c>
      <c r="AQ1200">
        <v>122.610217518</v>
      </c>
      <c r="AR1200">
        <v>110.09082576500001</v>
      </c>
      <c r="AS1200">
        <v>109.69085909499999</v>
      </c>
      <c r="AT1200">
        <v>103.08543112700001</v>
      </c>
      <c r="AU1200"/>
    </row>
    <row r="1201" spans="1:47" x14ac:dyDescent="0.35">
      <c r="A1201" s="84">
        <v>43435</v>
      </c>
      <c r="B1201">
        <v>118.8</v>
      </c>
      <c r="C1201">
        <v>107.09107574399999</v>
      </c>
      <c r="D1201">
        <v>96.654749185</v>
      </c>
      <c r="E1201">
        <v>108.653277651</v>
      </c>
      <c r="F1201">
        <v>116.9</v>
      </c>
      <c r="G1201"/>
      <c r="H1201">
        <v>102.55397945199999</v>
      </c>
      <c r="I1201">
        <v>117.49020914899999</v>
      </c>
      <c r="J1201">
        <v>113.98100316599999</v>
      </c>
      <c r="K1201">
        <v>103.908659055</v>
      </c>
      <c r="L1201">
        <v>118.9</v>
      </c>
      <c r="M1201">
        <v>104.59128406000001</v>
      </c>
      <c r="N1201">
        <v>104.282086902</v>
      </c>
      <c r="O1201">
        <v>116.909742479</v>
      </c>
      <c r="P1201"/>
      <c r="Q1201">
        <v>112.718786464</v>
      </c>
      <c r="R1201">
        <v>104.28</v>
      </c>
      <c r="S1201">
        <v>104.09395458</v>
      </c>
      <c r="T1201">
        <v>103.78493102199999</v>
      </c>
      <c r="U1201"/>
      <c r="V1201">
        <v>110.180637643</v>
      </c>
      <c r="W1201">
        <v>116.109675806</v>
      </c>
      <c r="X1201">
        <v>115.45191532299999</v>
      </c>
      <c r="Y1201"/>
      <c r="Z1201">
        <v>93.684385935999998</v>
      </c>
      <c r="AA1201"/>
      <c r="AB1201">
        <v>100.32786885199999</v>
      </c>
      <c r="AC1201">
        <v>105.491209066</v>
      </c>
      <c r="AD1201">
        <v>104.39130072499999</v>
      </c>
      <c r="AE1201">
        <v>103.9</v>
      </c>
      <c r="AF1201">
        <v>105.40878406500001</v>
      </c>
      <c r="AG1201">
        <v>119</v>
      </c>
      <c r="AH1201"/>
      <c r="AI1201">
        <v>100.7916007</v>
      </c>
      <c r="AJ1201">
        <v>100.310318076</v>
      </c>
      <c r="AK1201"/>
      <c r="AL1201">
        <v>105.027339865</v>
      </c>
      <c r="AM1201">
        <v>118.9</v>
      </c>
      <c r="AN1201">
        <v>103.06914109</v>
      </c>
      <c r="AO1201">
        <v>111.2</v>
      </c>
      <c r="AP1201">
        <v>117.11951992</v>
      </c>
      <c r="AQ1201">
        <v>121.91015917999999</v>
      </c>
      <c r="AR1201">
        <v>111.490709108</v>
      </c>
      <c r="AS1201">
        <v>107.891009083</v>
      </c>
      <c r="AT1201">
        <v>102.99489945400001</v>
      </c>
      <c r="AU1201"/>
    </row>
    <row r="1202" spans="1:47" x14ac:dyDescent="0.35">
      <c r="A1202" s="84">
        <v>43466</v>
      </c>
      <c r="B1202">
        <v>118</v>
      </c>
      <c r="C1202">
        <v>112.090659112</v>
      </c>
      <c r="D1202">
        <v>96.030986541999994</v>
      </c>
      <c r="E1202">
        <v>107.505838856</v>
      </c>
      <c r="F1202">
        <v>115.8</v>
      </c>
      <c r="G1202"/>
      <c r="H1202">
        <v>99.825891576999993</v>
      </c>
      <c r="I1202">
        <v>117.290225815</v>
      </c>
      <c r="J1202">
        <v>113.081153141</v>
      </c>
      <c r="K1202">
        <v>103.608634053</v>
      </c>
      <c r="L1202">
        <v>110</v>
      </c>
      <c r="M1202">
        <v>105.59120073299999</v>
      </c>
      <c r="N1202">
        <v>107.355089463</v>
      </c>
      <c r="O1202">
        <v>127.810650888</v>
      </c>
      <c r="P1202"/>
      <c r="Q1202">
        <v>113.51891981999999</v>
      </c>
      <c r="R1202">
        <v>104.59</v>
      </c>
      <c r="S1202">
        <v>103.477484594</v>
      </c>
      <c r="T1202">
        <v>104.84612663599999</v>
      </c>
      <c r="U1202"/>
      <c r="V1202">
        <v>111.279447265</v>
      </c>
      <c r="W1202">
        <v>114.509542462</v>
      </c>
      <c r="X1202">
        <v>114.726965092</v>
      </c>
      <c r="Y1202"/>
      <c r="Z1202">
        <v>97.483752707999997</v>
      </c>
      <c r="AA1202"/>
      <c r="AB1202">
        <v>102.20140515200001</v>
      </c>
      <c r="AC1202">
        <v>106.191150737</v>
      </c>
      <c r="AD1202">
        <v>102.391467378</v>
      </c>
      <c r="AE1202">
        <v>105.4</v>
      </c>
      <c r="AF1202">
        <v>101.30844236999999</v>
      </c>
      <c r="AG1202">
        <v>117.1</v>
      </c>
      <c r="AH1202"/>
      <c r="AI1202">
        <v>103.991334055</v>
      </c>
      <c r="AJ1202">
        <v>98.448409620000007</v>
      </c>
      <c r="AK1202"/>
      <c r="AL1202">
        <v>104.854956745</v>
      </c>
      <c r="AM1202">
        <v>119.4</v>
      </c>
      <c r="AN1202">
        <v>104.649127924</v>
      </c>
      <c r="AO1202">
        <v>111.2</v>
      </c>
      <c r="AP1202">
        <v>114.21903650599999</v>
      </c>
      <c r="AQ1202">
        <v>127.31060921700001</v>
      </c>
      <c r="AR1202">
        <v>112.690609116</v>
      </c>
      <c r="AS1202">
        <v>109.79085076200001</v>
      </c>
      <c r="AT1202">
        <v>102.39935375100001</v>
      </c>
      <c r="AU1202"/>
    </row>
    <row r="1203" spans="1:47" x14ac:dyDescent="0.35">
      <c r="A1203" s="84">
        <v>43497</v>
      </c>
      <c r="B1203">
        <v>117.4</v>
      </c>
      <c r="C1203">
        <v>111.79068411</v>
      </c>
      <c r="D1203">
        <v>96.240944244000005</v>
      </c>
      <c r="E1203">
        <v>107.151093264</v>
      </c>
      <c r="F1203">
        <v>114.8</v>
      </c>
      <c r="G1203"/>
      <c r="H1203">
        <v>99.537207653999999</v>
      </c>
      <c r="I1203">
        <v>117.590200817</v>
      </c>
      <c r="J1203">
        <v>113.181136477</v>
      </c>
      <c r="K1203">
        <v>103.608634053</v>
      </c>
      <c r="L1203">
        <v>109.6</v>
      </c>
      <c r="M1203">
        <v>105.391217399</v>
      </c>
      <c r="N1203">
        <v>106.634088862</v>
      </c>
      <c r="O1203">
        <v>122.91024252</v>
      </c>
      <c r="P1203"/>
      <c r="Q1203">
        <v>111.418569762</v>
      </c>
      <c r="R1203">
        <v>104.68</v>
      </c>
      <c r="S1203">
        <v>103.40136767600001</v>
      </c>
      <c r="T1203">
        <v>105.482844004</v>
      </c>
      <c r="U1203"/>
      <c r="V1203">
        <v>110.080745859</v>
      </c>
      <c r="W1203">
        <v>114.10950912600001</v>
      </c>
      <c r="X1203">
        <v>114.48993487</v>
      </c>
      <c r="Y1203"/>
      <c r="Z1203">
        <v>100.08331944699999</v>
      </c>
      <c r="AA1203"/>
      <c r="AB1203">
        <v>102.388758782</v>
      </c>
      <c r="AC1203">
        <v>106.49112574</v>
      </c>
      <c r="AD1203">
        <v>102.891425715</v>
      </c>
      <c r="AE1203">
        <v>102.2</v>
      </c>
      <c r="AF1203">
        <v>100.408367364</v>
      </c>
      <c r="AG1203">
        <v>116.4</v>
      </c>
      <c r="AH1203"/>
      <c r="AI1203">
        <v>102.891425715</v>
      </c>
      <c r="AJ1203">
        <v>96.237393327999996</v>
      </c>
      <c r="AK1203"/>
      <c r="AL1203">
        <v>104.581933101</v>
      </c>
      <c r="AM1203">
        <v>121.3</v>
      </c>
      <c r="AN1203">
        <v>103.10914075700001</v>
      </c>
      <c r="AO1203">
        <v>110.9</v>
      </c>
      <c r="AP1203">
        <v>115.419236539</v>
      </c>
      <c r="AQ1203">
        <v>124.41036753100001</v>
      </c>
      <c r="AR1203">
        <v>111.990667444</v>
      </c>
      <c r="AS1203">
        <v>111.09074243800001</v>
      </c>
      <c r="AT1203">
        <v>101.95046340899999</v>
      </c>
      <c r="AU1203"/>
    </row>
    <row r="1204" spans="1:47" x14ac:dyDescent="0.35">
      <c r="A1204" s="84">
        <v>43525</v>
      </c>
      <c r="B1204">
        <v>116.6</v>
      </c>
      <c r="C1204">
        <v>110.690775769</v>
      </c>
      <c r="D1204">
        <v>95.856227306999997</v>
      </c>
      <c r="E1204">
        <v>108.826637488</v>
      </c>
      <c r="F1204">
        <v>114.6</v>
      </c>
      <c r="G1204"/>
      <c r="H1204">
        <v>99.516139883999998</v>
      </c>
      <c r="I1204">
        <v>117.590200817</v>
      </c>
      <c r="J1204">
        <v>113.481086486</v>
      </c>
      <c r="K1204">
        <v>104.408700725</v>
      </c>
      <c r="L1204">
        <v>112.3</v>
      </c>
      <c r="M1204">
        <v>105.491209066</v>
      </c>
      <c r="N1204">
        <v>106.317088598</v>
      </c>
      <c r="O1204">
        <v>125.41045087099999</v>
      </c>
      <c r="P1204"/>
      <c r="Q1204">
        <v>111.518586431</v>
      </c>
      <c r="R1204">
        <v>104.48</v>
      </c>
      <c r="S1204">
        <v>103.556737037</v>
      </c>
      <c r="T1204">
        <v>106.437920057</v>
      </c>
      <c r="U1204"/>
      <c r="V1204">
        <v>107.883126613</v>
      </c>
      <c r="W1204">
        <v>116.009667472</v>
      </c>
      <c r="X1204">
        <v>116.268834953</v>
      </c>
      <c r="Y1204"/>
      <c r="Z1204">
        <v>100.683219463</v>
      </c>
      <c r="AA1204"/>
      <c r="AB1204">
        <v>103.138173302</v>
      </c>
      <c r="AC1204">
        <v>105.59120073299999</v>
      </c>
      <c r="AD1204">
        <v>102.491459045</v>
      </c>
      <c r="AE1204">
        <v>104.1</v>
      </c>
      <c r="AF1204">
        <v>102.30852571</v>
      </c>
      <c r="AG1204">
        <v>117.9</v>
      </c>
      <c r="AH1204"/>
      <c r="AI1204">
        <v>103.391384051</v>
      </c>
      <c r="AJ1204">
        <v>95.422808379000003</v>
      </c>
      <c r="AK1204"/>
      <c r="AL1204">
        <v>104.918678641</v>
      </c>
      <c r="AM1204">
        <v>121.5</v>
      </c>
      <c r="AN1204">
        <v>102.809143257</v>
      </c>
      <c r="AO1204">
        <v>111.2</v>
      </c>
      <c r="AP1204">
        <v>118.219703284</v>
      </c>
      <c r="AQ1204">
        <v>124.91040920099999</v>
      </c>
      <c r="AR1204">
        <v>110.190817432</v>
      </c>
      <c r="AS1204">
        <v>114.390467461</v>
      </c>
      <c r="AT1204">
        <v>102.034053989</v>
      </c>
      <c r="AU1204"/>
    </row>
    <row r="1205" spans="1:47" x14ac:dyDescent="0.35">
      <c r="A1205" s="84">
        <v>43556</v>
      </c>
      <c r="B1205">
        <v>114.5</v>
      </c>
      <c r="C1205">
        <v>116.990250812</v>
      </c>
      <c r="D1205">
        <v>96.196178223000004</v>
      </c>
      <c r="E1205">
        <v>111.05597007900001</v>
      </c>
      <c r="F1205">
        <v>115.7</v>
      </c>
      <c r="G1205"/>
      <c r="H1205">
        <v>101.605494088</v>
      </c>
      <c r="I1205">
        <v>115.09040913299999</v>
      </c>
      <c r="J1205">
        <v>114.580903183</v>
      </c>
      <c r="K1205">
        <v>102.808567381</v>
      </c>
      <c r="L1205">
        <v>113</v>
      </c>
      <c r="M1205">
        <v>104.891259062</v>
      </c>
      <c r="N1205">
        <v>106.505088754</v>
      </c>
      <c r="O1205">
        <v>124.710392533</v>
      </c>
      <c r="P1205"/>
      <c r="Q1205">
        <v>114.819136523</v>
      </c>
      <c r="R1205">
        <v>104.81</v>
      </c>
      <c r="S1205">
        <v>103.050848555</v>
      </c>
      <c r="T1205">
        <v>103.997170145</v>
      </c>
      <c r="U1205"/>
      <c r="V1205">
        <v>109.980854075</v>
      </c>
      <c r="W1205">
        <v>115.70964247000001</v>
      </c>
      <c r="X1205">
        <v>116.125935703</v>
      </c>
      <c r="Y1205"/>
      <c r="Z1205">
        <v>103.182802866</v>
      </c>
      <c r="AA1205"/>
      <c r="AB1205">
        <v>104.54332552699999</v>
      </c>
      <c r="AC1205">
        <v>104.091325723</v>
      </c>
      <c r="AD1205">
        <v>102.69144238</v>
      </c>
      <c r="AE1205">
        <v>106.1</v>
      </c>
      <c r="AF1205">
        <v>100.608384032</v>
      </c>
      <c r="AG1205">
        <v>114</v>
      </c>
      <c r="AH1205"/>
      <c r="AI1205">
        <v>102.29147571</v>
      </c>
      <c r="AJ1205">
        <v>96.470131885000001</v>
      </c>
      <c r="AK1205"/>
      <c r="AL1205">
        <v>104.828381815</v>
      </c>
      <c r="AM1205">
        <v>122.4</v>
      </c>
      <c r="AN1205">
        <v>105.839118007</v>
      </c>
      <c r="AO1205">
        <v>113.3</v>
      </c>
      <c r="AP1205">
        <v>117.319553259</v>
      </c>
      <c r="AQ1205">
        <v>126.01050087500001</v>
      </c>
      <c r="AR1205">
        <v>111.590700775</v>
      </c>
      <c r="AS1205">
        <v>113.69052579</v>
      </c>
      <c r="AT1205">
        <v>101.52100812400001</v>
      </c>
      <c r="AU1205"/>
    </row>
    <row r="1206" spans="1:47" x14ac:dyDescent="0.35">
      <c r="A1206" s="84">
        <v>43586</v>
      </c>
      <c r="B1206">
        <v>114.5</v>
      </c>
      <c r="C1206">
        <v>112.59061744900001</v>
      </c>
      <c r="D1206">
        <v>96.067473160999995</v>
      </c>
      <c r="E1206">
        <v>111.160307018</v>
      </c>
      <c r="F1206">
        <v>116.4</v>
      </c>
      <c r="G1206"/>
      <c r="H1206">
        <v>101.865990725</v>
      </c>
      <c r="I1206">
        <v>115.490375802</v>
      </c>
      <c r="J1206">
        <v>117.680386602</v>
      </c>
      <c r="K1206">
        <v>103.50862571899999</v>
      </c>
      <c r="L1206">
        <v>118.3</v>
      </c>
      <c r="M1206">
        <v>105.291225731</v>
      </c>
      <c r="N1206">
        <v>106.769088974</v>
      </c>
      <c r="O1206">
        <v>126.01050087500001</v>
      </c>
      <c r="P1206"/>
      <c r="Q1206">
        <v>111.918653109</v>
      </c>
      <c r="R1206">
        <v>106.24</v>
      </c>
      <c r="S1206">
        <v>103.74151414400001</v>
      </c>
      <c r="T1206">
        <v>105.270604882</v>
      </c>
      <c r="U1206"/>
      <c r="V1206">
        <v>108.58236909999999</v>
      </c>
      <c r="W1206">
        <v>118.70989249100001</v>
      </c>
      <c r="X1206">
        <v>117.852248102</v>
      </c>
      <c r="Y1206"/>
      <c r="Z1206">
        <v>98.583569405000006</v>
      </c>
      <c r="AA1206"/>
      <c r="AB1206">
        <v>102.857142857</v>
      </c>
      <c r="AC1206">
        <v>106.291142405</v>
      </c>
      <c r="AD1206">
        <v>103.891342388</v>
      </c>
      <c r="AE1206">
        <v>105.9</v>
      </c>
      <c r="AF1206">
        <v>100.708392366</v>
      </c>
      <c r="AG1206">
        <v>116.6</v>
      </c>
      <c r="AH1206"/>
      <c r="AI1206">
        <v>102.69144238</v>
      </c>
      <c r="AJ1206">
        <v>96.586501163999998</v>
      </c>
      <c r="AK1206"/>
      <c r="AL1206">
        <v>105.35704393899999</v>
      </c>
      <c r="AM1206">
        <v>122.5</v>
      </c>
      <c r="AN1206">
        <v>106.369113591</v>
      </c>
      <c r="AO1206">
        <v>112.9</v>
      </c>
      <c r="AP1206">
        <v>117.11951992</v>
      </c>
      <c r="AQ1206">
        <v>125.110425869</v>
      </c>
      <c r="AR1206">
        <v>112.29064244600001</v>
      </c>
      <c r="AS1206">
        <v>114.690442463</v>
      </c>
      <c r="AT1206">
        <v>101.712383949</v>
      </c>
      <c r="AU1206"/>
    </row>
    <row r="1207" spans="1:47" x14ac:dyDescent="0.35">
      <c r="A1207" s="84">
        <v>43617</v>
      </c>
      <c r="B1207">
        <v>115.6</v>
      </c>
      <c r="C1207">
        <v>116.790267478</v>
      </c>
      <c r="D1207">
        <v>95.303335023000002</v>
      </c>
      <c r="E1207">
        <v>110.269965141</v>
      </c>
      <c r="F1207">
        <v>119.4</v>
      </c>
      <c r="G1207"/>
      <c r="H1207">
        <v>100.2182638</v>
      </c>
      <c r="I1207">
        <v>115.890342471</v>
      </c>
      <c r="J1207">
        <v>112.78120313300001</v>
      </c>
      <c r="K1207">
        <v>102.608550713</v>
      </c>
      <c r="L1207">
        <v>110.7</v>
      </c>
      <c r="M1207">
        <v>104.49129239200001</v>
      </c>
      <c r="N1207">
        <v>106.06508838800001</v>
      </c>
      <c r="O1207">
        <v>117.60980081700001</v>
      </c>
      <c r="P1207"/>
      <c r="Q1207">
        <v>114.21903650599999</v>
      </c>
      <c r="R1207">
        <v>103.66</v>
      </c>
      <c r="S1207">
        <v>103.01015300100001</v>
      </c>
      <c r="T1207">
        <v>105.588963566</v>
      </c>
      <c r="U1207"/>
      <c r="V1207">
        <v>108.182801965</v>
      </c>
      <c r="W1207">
        <v>114.809567464</v>
      </c>
      <c r="X1207">
        <v>116.79716624700001</v>
      </c>
      <c r="Y1207"/>
      <c r="Z1207">
        <v>99.183469422000002</v>
      </c>
      <c r="AA1207"/>
      <c r="AB1207">
        <v>102.107728337</v>
      </c>
      <c r="AC1207">
        <v>106.09115907</v>
      </c>
      <c r="AD1207">
        <v>101.391550704</v>
      </c>
      <c r="AE1207">
        <v>106.4</v>
      </c>
      <c r="AF1207">
        <v>98.408200683000004</v>
      </c>
      <c r="AG1207">
        <v>116.7</v>
      </c>
      <c r="AH1207"/>
      <c r="AI1207">
        <v>101.591534039</v>
      </c>
      <c r="AJ1207">
        <v>95.655546935999993</v>
      </c>
      <c r="AK1207"/>
      <c r="AL1207">
        <v>104.47842154200001</v>
      </c>
      <c r="AM1207">
        <v>120.2</v>
      </c>
      <c r="AN1207">
        <v>100.72916059000001</v>
      </c>
      <c r="AO1207">
        <v>114.7</v>
      </c>
      <c r="AP1207">
        <v>112.61876979500001</v>
      </c>
      <c r="AQ1207">
        <v>123.91032586</v>
      </c>
      <c r="AR1207">
        <v>111.990667444</v>
      </c>
      <c r="AS1207">
        <v>109.79085076200001</v>
      </c>
      <c r="AT1207">
        <v>101.729439204</v>
      </c>
      <c r="AU1207"/>
    </row>
    <row r="1208" spans="1:47" x14ac:dyDescent="0.35">
      <c r="A1208" s="84">
        <v>43647</v>
      </c>
      <c r="B1208">
        <v>115</v>
      </c>
      <c r="C1208">
        <v>109.190900758</v>
      </c>
      <c r="D1208">
        <v>94.613348176000002</v>
      </c>
      <c r="E1208">
        <v>108.40393912099999</v>
      </c>
      <c r="F1208">
        <v>118.6</v>
      </c>
      <c r="G1208"/>
      <c r="H1208">
        <v>100.933255758</v>
      </c>
      <c r="I1208">
        <v>115.590367469</v>
      </c>
      <c r="J1208">
        <v>112.581236461</v>
      </c>
      <c r="K1208">
        <v>102.008500708</v>
      </c>
      <c r="L1208">
        <v>113.4</v>
      </c>
      <c r="M1208">
        <v>104.19131738999999</v>
      </c>
      <c r="N1208">
        <v>105.272087727</v>
      </c>
      <c r="O1208">
        <v>114.309525794</v>
      </c>
      <c r="P1208"/>
      <c r="Q1208">
        <v>115.119186531</v>
      </c>
      <c r="R1208">
        <v>104.11</v>
      </c>
      <c r="S1208">
        <v>102.768795342</v>
      </c>
      <c r="T1208">
        <v>106.01344181100001</v>
      </c>
      <c r="U1208"/>
      <c r="V1208">
        <v>106.38474985400001</v>
      </c>
      <c r="W1208">
        <v>116.70972580999999</v>
      </c>
      <c r="X1208">
        <v>118.547379374</v>
      </c>
      <c r="Y1208"/>
      <c r="Z1208">
        <v>102.282952841</v>
      </c>
      <c r="AA1208"/>
      <c r="AB1208">
        <v>106.41686182700001</v>
      </c>
      <c r="AC1208">
        <v>106.191150737</v>
      </c>
      <c r="AD1208">
        <v>101.79151737399999</v>
      </c>
      <c r="AE1208">
        <v>108.6</v>
      </c>
      <c r="AF1208">
        <v>98.008167346999997</v>
      </c>
      <c r="AG1208">
        <v>115</v>
      </c>
      <c r="AH1208"/>
      <c r="AI1208">
        <v>101.69152570599999</v>
      </c>
      <c r="AJ1208">
        <v>96.353762606999993</v>
      </c>
      <c r="AK1208"/>
      <c r="AL1208">
        <v>104.65842400299999</v>
      </c>
      <c r="AM1208">
        <v>121.8</v>
      </c>
      <c r="AN1208">
        <v>106.409113257</v>
      </c>
      <c r="AO1208">
        <v>114.1</v>
      </c>
      <c r="AP1208">
        <v>111.418569762</v>
      </c>
      <c r="AQ1208">
        <v>125.510459205</v>
      </c>
      <c r="AR1208">
        <v>112.19065077899999</v>
      </c>
      <c r="AS1208">
        <v>114.79043412999999</v>
      </c>
      <c r="AT1208">
        <v>101.34113468</v>
      </c>
      <c r="AU1208"/>
    </row>
    <row r="1209" spans="1:47" x14ac:dyDescent="0.35">
      <c r="A1209" s="84">
        <v>43678</v>
      </c>
      <c r="B1209">
        <v>114</v>
      </c>
      <c r="C1209">
        <v>117.49020914899999</v>
      </c>
      <c r="D1209">
        <v>95.621387361000004</v>
      </c>
      <c r="E1209">
        <v>108.656755549</v>
      </c>
      <c r="F1209">
        <v>119.2</v>
      </c>
      <c r="G1209"/>
      <c r="H1209">
        <v>102.260819412</v>
      </c>
      <c r="I1209">
        <v>113.390550787</v>
      </c>
      <c r="J1209">
        <v>113.081153141</v>
      </c>
      <c r="K1209">
        <v>102.208517376</v>
      </c>
      <c r="L1209">
        <v>110.3</v>
      </c>
      <c r="M1209">
        <v>104.291309058</v>
      </c>
      <c r="N1209">
        <v>106.04708837299999</v>
      </c>
      <c r="O1209">
        <v>119.009917493</v>
      </c>
      <c r="P1209"/>
      <c r="Q1209">
        <v>113.918986498</v>
      </c>
      <c r="R1209">
        <v>102.93</v>
      </c>
      <c r="S1209">
        <v>102.74505732900001</v>
      </c>
      <c r="T1209">
        <v>105.376724443</v>
      </c>
      <c r="U1209"/>
      <c r="V1209">
        <v>109.08182802</v>
      </c>
      <c r="W1209">
        <v>115.109592466</v>
      </c>
      <c r="X1209">
        <v>114.054283523</v>
      </c>
      <c r="Y1209"/>
      <c r="Z1209">
        <v>101.983002833</v>
      </c>
      <c r="AA1209"/>
      <c r="AB1209">
        <v>105.292740047</v>
      </c>
      <c r="AC1209">
        <v>105.291225731</v>
      </c>
      <c r="AD1209">
        <v>100.49162569800001</v>
      </c>
      <c r="AE1209">
        <v>106.6</v>
      </c>
      <c r="AF1209">
        <v>101.208434036</v>
      </c>
      <c r="AG1209">
        <v>119.4</v>
      </c>
      <c r="AH1209"/>
      <c r="AI1209">
        <v>101.89150904100001</v>
      </c>
      <c r="AJ1209">
        <v>94.491854150999998</v>
      </c>
      <c r="AK1209"/>
      <c r="AL1209">
        <v>104.442349846</v>
      </c>
      <c r="AM1209">
        <v>121</v>
      </c>
      <c r="AN1209">
        <v>103.529137257</v>
      </c>
      <c r="AO1209">
        <v>114.7</v>
      </c>
      <c r="AP1209">
        <v>109.618269712</v>
      </c>
      <c r="AQ1209">
        <v>123.210267522</v>
      </c>
      <c r="AR1209">
        <v>112.890592451</v>
      </c>
      <c r="AS1209">
        <v>111.590700775</v>
      </c>
      <c r="AT1209">
        <v>102.042581617</v>
      </c>
      <c r="AU1209"/>
    </row>
    <row r="1210" spans="1:47" x14ac:dyDescent="0.35">
      <c r="A1210" s="84">
        <v>43709</v>
      </c>
      <c r="B1210">
        <v>115</v>
      </c>
      <c r="C1210">
        <v>115.09040913299999</v>
      </c>
      <c r="D1210">
        <v>95.629413536000001</v>
      </c>
      <c r="E1210">
        <v>108.279537386</v>
      </c>
      <c r="F1210">
        <v>121.6</v>
      </c>
      <c r="G1210"/>
      <c r="H1210">
        <v>100.738256182</v>
      </c>
      <c r="I1210">
        <v>114.490459128</v>
      </c>
      <c r="J1210">
        <v>113.081153141</v>
      </c>
      <c r="K1210">
        <v>101.408450704</v>
      </c>
      <c r="L1210">
        <v>112.2</v>
      </c>
      <c r="M1210">
        <v>104.49129239200001</v>
      </c>
      <c r="N1210">
        <v>105.509087924</v>
      </c>
      <c r="O1210">
        <v>117.10975914700001</v>
      </c>
      <c r="P1210"/>
      <c r="Q1210">
        <v>114.01900316699999</v>
      </c>
      <c r="R1210">
        <v>103.88</v>
      </c>
      <c r="S1210">
        <v>102.94343023099999</v>
      </c>
      <c r="T1210">
        <v>106.968517863</v>
      </c>
      <c r="U1210"/>
      <c r="V1210">
        <v>109.281611587</v>
      </c>
      <c r="W1210">
        <v>118.40986748900001</v>
      </c>
      <c r="X1210">
        <v>111.000832485</v>
      </c>
      <c r="Y1210"/>
      <c r="Z1210">
        <v>107.982002999</v>
      </c>
      <c r="AA1210"/>
      <c r="AB1210">
        <v>103.700234192</v>
      </c>
      <c r="AC1210">
        <v>104.991250729</v>
      </c>
      <c r="AD1210">
        <v>102.491459045</v>
      </c>
      <c r="AE1210">
        <v>108</v>
      </c>
      <c r="AF1210">
        <v>98.80823402</v>
      </c>
      <c r="AG1210">
        <v>120.4</v>
      </c>
      <c r="AH1210"/>
      <c r="AI1210">
        <v>103.09140904900001</v>
      </c>
      <c r="AJ1210">
        <v>93.677269201000001</v>
      </c>
      <c r="AK1210"/>
      <c r="AL1210">
        <v>104.876754535</v>
      </c>
      <c r="AM1210">
        <v>122</v>
      </c>
      <c r="AN1210">
        <v>100.84915959</v>
      </c>
      <c r="AO1210">
        <v>114.6</v>
      </c>
      <c r="AP1210">
        <v>111.418569762</v>
      </c>
      <c r="AQ1210">
        <v>124.91040920099999</v>
      </c>
      <c r="AR1210">
        <v>112.49062578100001</v>
      </c>
      <c r="AS1210">
        <v>115.790350804</v>
      </c>
      <c r="AT1210">
        <v>101.715755337</v>
      </c>
      <c r="AU1210"/>
    </row>
    <row r="1211" spans="1:47" x14ac:dyDescent="0.35">
      <c r="A1211" s="84">
        <v>43739</v>
      </c>
      <c r="B1211">
        <v>114.7</v>
      </c>
      <c r="C1211">
        <v>111.890675777</v>
      </c>
      <c r="D1211">
        <v>97.686932955000003</v>
      </c>
      <c r="E1211">
        <v>108.67227232499999</v>
      </c>
      <c r="F1211">
        <v>120.2</v>
      </c>
      <c r="G1211"/>
      <c r="H1211">
        <v>97.623891635999996</v>
      </c>
      <c r="I1211">
        <v>114.590450796</v>
      </c>
      <c r="J1211">
        <v>112.78120313300001</v>
      </c>
      <c r="K1211">
        <v>100.708392366</v>
      </c>
      <c r="L1211">
        <v>109.8</v>
      </c>
      <c r="M1211">
        <v>104.991250729</v>
      </c>
      <c r="N1211">
        <v>105.241087701</v>
      </c>
      <c r="O1211">
        <v>116.309692474</v>
      </c>
      <c r="P1211"/>
      <c r="Q1211">
        <v>112.91881980300001</v>
      </c>
      <c r="R1211">
        <v>103.69</v>
      </c>
      <c r="S1211">
        <v>101.756305654</v>
      </c>
      <c r="T1211">
        <v>107.923593916</v>
      </c>
      <c r="U1211"/>
      <c r="V1211">
        <v>106.98410055799999</v>
      </c>
      <c r="W1211">
        <v>117.60980081700001</v>
      </c>
      <c r="X1211">
        <v>111.20680016999999</v>
      </c>
      <c r="Y1211"/>
      <c r="Z1211">
        <v>122.87952008000001</v>
      </c>
      <c r="AA1211"/>
      <c r="AB1211">
        <v>108.94613583100001</v>
      </c>
      <c r="AC1211">
        <v>104.291309058</v>
      </c>
      <c r="AD1211">
        <v>98.291809016000002</v>
      </c>
      <c r="AE1211">
        <v>106.9</v>
      </c>
      <c r="AF1211">
        <v>97.508125676999995</v>
      </c>
      <c r="AG1211">
        <v>118.6</v>
      </c>
      <c r="AH1211"/>
      <c r="AI1211">
        <v>102.891425715</v>
      </c>
      <c r="AJ1211">
        <v>97.284716834999998</v>
      </c>
      <c r="AK1211"/>
      <c r="AL1211">
        <v>103.965107711</v>
      </c>
      <c r="AM1211">
        <v>123</v>
      </c>
      <c r="AN1211">
        <v>104.26913109100001</v>
      </c>
      <c r="AO1211">
        <v>114.9</v>
      </c>
      <c r="AP1211">
        <v>112.11868644800001</v>
      </c>
      <c r="AQ1211">
        <v>126.21051754299999</v>
      </c>
      <c r="AR1211">
        <v>111.190734105</v>
      </c>
      <c r="AS1211">
        <v>114.190484126</v>
      </c>
      <c r="AT1211">
        <v>100.921000291</v>
      </c>
      <c r="AU1211"/>
    </row>
    <row r="1212" spans="1:47" x14ac:dyDescent="0.35">
      <c r="A1212" s="84">
        <v>43770</v>
      </c>
      <c r="B1212">
        <v>114.1</v>
      </c>
      <c r="C1212">
        <v>114.890425798</v>
      </c>
      <c r="D1212">
        <v>95.576070848000001</v>
      </c>
      <c r="E1212">
        <v>107.70942965099999</v>
      </c>
      <c r="F1212">
        <v>117.6</v>
      </c>
      <c r="G1212"/>
      <c r="H1212">
        <v>100.6003403</v>
      </c>
      <c r="I1212">
        <v>113.69052579</v>
      </c>
      <c r="J1212">
        <v>110.581569738</v>
      </c>
      <c r="K1212">
        <v>100.80840070000001</v>
      </c>
      <c r="L1212">
        <v>104.7</v>
      </c>
      <c r="M1212">
        <v>103.691359053</v>
      </c>
      <c r="N1212">
        <v>106.17608848</v>
      </c>
      <c r="O1212">
        <v>118.609884157</v>
      </c>
      <c r="P1212"/>
      <c r="Q1212">
        <v>112.218703117</v>
      </c>
      <c r="R1212">
        <v>103.25</v>
      </c>
      <c r="S1212">
        <v>101.725459005</v>
      </c>
      <c r="T1212">
        <v>107.605235232</v>
      </c>
      <c r="U1212"/>
      <c r="V1212">
        <v>101.190377091</v>
      </c>
      <c r="W1212">
        <v>116.20968413999999</v>
      </c>
      <c r="X1212">
        <v>117.999924452</v>
      </c>
      <c r="Y1212"/>
      <c r="Z1212">
        <v>104.38260289999999</v>
      </c>
      <c r="AA1212"/>
      <c r="AB1212">
        <v>107.634660422</v>
      </c>
      <c r="AC1212">
        <v>104.49129239200001</v>
      </c>
      <c r="AD1212">
        <v>97.691859011999995</v>
      </c>
      <c r="AE1212">
        <v>107.5</v>
      </c>
      <c r="AF1212">
        <v>96.108009000999999</v>
      </c>
      <c r="AG1212">
        <v>116.2</v>
      </c>
      <c r="AH1212"/>
      <c r="AI1212">
        <v>101.69152570599999</v>
      </c>
      <c r="AJ1212">
        <v>99.844840962000006</v>
      </c>
      <c r="AK1212"/>
      <c r="AL1212">
        <v>103.885903404</v>
      </c>
      <c r="AM1212">
        <v>123.8</v>
      </c>
      <c r="AN1212">
        <v>103.12914059000001</v>
      </c>
      <c r="AO1212">
        <v>112.9</v>
      </c>
      <c r="AP1212">
        <v>111.818636439</v>
      </c>
      <c r="AQ1212">
        <v>124.810400867</v>
      </c>
      <c r="AR1212">
        <v>112.49062578100001</v>
      </c>
      <c r="AS1212">
        <v>114.890425798</v>
      </c>
      <c r="AT1212">
        <v>101.238703992</v>
      </c>
      <c r="AU1212"/>
    </row>
    <row r="1213" spans="1:47" x14ac:dyDescent="0.35">
      <c r="A1213" s="84">
        <v>43800</v>
      </c>
      <c r="B1213">
        <v>115.1</v>
      </c>
      <c r="C1213">
        <v>118.190150821</v>
      </c>
      <c r="D1213">
        <v>94.755419187000001</v>
      </c>
      <c r="E1213">
        <v>107.174903488</v>
      </c>
      <c r="F1213">
        <v>115.6</v>
      </c>
      <c r="G1213"/>
      <c r="H1213">
        <v>104.223082197</v>
      </c>
      <c r="I1213">
        <v>113.490542455</v>
      </c>
      <c r="J1213">
        <v>110.381603066</v>
      </c>
      <c r="K1213">
        <v>98.508209016999999</v>
      </c>
      <c r="L1213">
        <v>111.6</v>
      </c>
      <c r="M1213">
        <v>101.69152570599999</v>
      </c>
      <c r="N1213">
        <v>105.02008751699999</v>
      </c>
      <c r="O1213">
        <v>116.409700808</v>
      </c>
      <c r="P1213"/>
      <c r="Q1213">
        <v>111.61860310100001</v>
      </c>
      <c r="R1213">
        <v>101.23</v>
      </c>
      <c r="S1213">
        <v>100.99043754</v>
      </c>
      <c r="T1213">
        <v>107.711354793</v>
      </c>
      <c r="U1213"/>
      <c r="V1213">
        <v>105.58561558300001</v>
      </c>
      <c r="W1213">
        <v>112.609384115</v>
      </c>
      <c r="X1213">
        <v>115.456562736</v>
      </c>
      <c r="Y1213"/>
      <c r="Z1213">
        <v>95.084152641000003</v>
      </c>
      <c r="AA1213"/>
      <c r="AB1213">
        <v>107.072599532</v>
      </c>
      <c r="AC1213">
        <v>101.89150904100001</v>
      </c>
      <c r="AD1213">
        <v>97.791850679000007</v>
      </c>
      <c r="AE1213">
        <v>110.5</v>
      </c>
      <c r="AF1213">
        <v>93.007750646000005</v>
      </c>
      <c r="AG1213">
        <v>114.9</v>
      </c>
      <c r="AH1213"/>
      <c r="AI1213">
        <v>100.191650696</v>
      </c>
      <c r="AJ1213">
        <v>100.77579519</v>
      </c>
      <c r="AK1213"/>
      <c r="AL1213">
        <v>103.523061105</v>
      </c>
      <c r="AM1213">
        <v>120.7</v>
      </c>
      <c r="AN1213">
        <v>106.439113007</v>
      </c>
      <c r="AO1213">
        <v>112.3</v>
      </c>
      <c r="AP1213">
        <v>109.818303051</v>
      </c>
      <c r="AQ1213">
        <v>123.210267522</v>
      </c>
      <c r="AR1213">
        <v>110.790767436</v>
      </c>
      <c r="AS1213">
        <v>117.390217482</v>
      </c>
      <c r="AT1213">
        <v>100.906820631</v>
      </c>
      <c r="AU1213"/>
    </row>
    <row r="1214" spans="1:47" x14ac:dyDescent="0.35">
      <c r="A1214" s="84">
        <v>43831</v>
      </c>
      <c r="B1214">
        <v>118.2</v>
      </c>
      <c r="C1214">
        <v>112.29064244600001</v>
      </c>
      <c r="D1214">
        <v>95.926844439000007</v>
      </c>
      <c r="E1214">
        <v>107.897503672</v>
      </c>
      <c r="F1214">
        <v>119.7</v>
      </c>
      <c r="G1214"/>
      <c r="H1214">
        <v>102.399353183</v>
      </c>
      <c r="I1214">
        <v>117.590200817</v>
      </c>
      <c r="J1214">
        <v>112.281286452</v>
      </c>
      <c r="K1214">
        <v>101.508459038</v>
      </c>
      <c r="L1214">
        <v>106.7</v>
      </c>
      <c r="M1214">
        <v>104.19131738999999</v>
      </c>
      <c r="N1214">
        <v>105.655088046</v>
      </c>
      <c r="O1214">
        <v>117.509792483</v>
      </c>
      <c r="P1214"/>
      <c r="Q1214">
        <v>110.718453076</v>
      </c>
      <c r="R1214">
        <v>101.28</v>
      </c>
      <c r="S1214">
        <v>101.663037429</v>
      </c>
      <c r="T1214">
        <v>110.045985143</v>
      </c>
      <c r="U1214"/>
      <c r="V1214">
        <v>111.379339049</v>
      </c>
      <c r="W1214">
        <v>118.009834153</v>
      </c>
      <c r="X1214">
        <v>117.092451048</v>
      </c>
      <c r="Y1214"/>
      <c r="Z1214">
        <v>105.282452925</v>
      </c>
      <c r="AA1214"/>
      <c r="AB1214">
        <v>107.44730679200001</v>
      </c>
      <c r="AC1214">
        <v>105.691192401</v>
      </c>
      <c r="AD1214">
        <v>98.091825681000003</v>
      </c>
      <c r="AE1214">
        <v>108.3</v>
      </c>
      <c r="AF1214">
        <v>96.308025669000003</v>
      </c>
      <c r="AG1214">
        <v>114.3</v>
      </c>
      <c r="AH1214"/>
      <c r="AI1214">
        <v>102.69144238</v>
      </c>
      <c r="AJ1214">
        <v>98.564778898</v>
      </c>
      <c r="AK1214"/>
      <c r="AL1214">
        <v>104.113775117</v>
      </c>
      <c r="AM1214">
        <v>123</v>
      </c>
      <c r="AN1214">
        <v>107.049107924</v>
      </c>
      <c r="AO1214">
        <v>112.8</v>
      </c>
      <c r="AP1214">
        <v>115.219203201</v>
      </c>
      <c r="AQ1214">
        <v>123.310275856</v>
      </c>
      <c r="AR1214">
        <v>112.090659112</v>
      </c>
      <c r="AS1214">
        <v>117.69019248399999</v>
      </c>
      <c r="AT1214">
        <v>100.450493404</v>
      </c>
      <c r="AU1214"/>
    </row>
    <row r="1215" spans="1:47" x14ac:dyDescent="0.35">
      <c r="A1215" s="84">
        <v>43862</v>
      </c>
      <c r="B1215">
        <v>116.4</v>
      </c>
      <c r="C1215">
        <v>114.190484126</v>
      </c>
      <c r="D1215">
        <v>96.358199068999994</v>
      </c>
      <c r="E1215">
        <v>108.769118406</v>
      </c>
      <c r="F1215">
        <v>116.6</v>
      </c>
      <c r="G1215"/>
      <c r="H1215">
        <v>101.506214695</v>
      </c>
      <c r="I1215">
        <v>115.590367469</v>
      </c>
      <c r="J1215">
        <v>113.581069822</v>
      </c>
      <c r="K1215">
        <v>102.808567381</v>
      </c>
      <c r="L1215">
        <v>108.6</v>
      </c>
      <c r="M1215">
        <v>103.991334055</v>
      </c>
      <c r="N1215">
        <v>105.405087838</v>
      </c>
      <c r="O1215">
        <v>127.710642554</v>
      </c>
      <c r="P1215"/>
      <c r="Q1215">
        <v>110.018336389</v>
      </c>
      <c r="R1215">
        <v>103.47</v>
      </c>
      <c r="S1215">
        <v>102.12524206000001</v>
      </c>
      <c r="T1215">
        <v>111.00106119599999</v>
      </c>
      <c r="U1215"/>
      <c r="V1215">
        <v>106.98410055799999</v>
      </c>
      <c r="W1215">
        <v>116.009667472</v>
      </c>
      <c r="X1215">
        <v>116.476266524</v>
      </c>
      <c r="Y1215"/>
      <c r="Z1215">
        <v>96.483919346999997</v>
      </c>
      <c r="AA1215"/>
      <c r="AB1215">
        <v>108.571428571</v>
      </c>
      <c r="AC1215">
        <v>103.29139238400001</v>
      </c>
      <c r="AD1215">
        <v>98.391800683</v>
      </c>
      <c r="AE1215">
        <v>105.5</v>
      </c>
      <c r="AF1215">
        <v>97.208100674999997</v>
      </c>
      <c r="AG1215">
        <v>117.3</v>
      </c>
      <c r="AH1215"/>
      <c r="AI1215">
        <v>102.69144238</v>
      </c>
      <c r="AJ1215">
        <v>100.77579519</v>
      </c>
      <c r="AK1215"/>
      <c r="AL1215">
        <v>104.313876503</v>
      </c>
      <c r="AM1215">
        <v>124.7</v>
      </c>
      <c r="AN1215">
        <v>104.57912850699999</v>
      </c>
      <c r="AO1215">
        <v>113.9</v>
      </c>
      <c r="AP1215">
        <v>114.51908651399999</v>
      </c>
      <c r="AQ1215">
        <v>128.41070089199999</v>
      </c>
      <c r="AR1215">
        <v>111.590700775</v>
      </c>
      <c r="AS1215">
        <v>119.690025831</v>
      </c>
      <c r="AT1215">
        <v>100.847920507</v>
      </c>
      <c r="AU1215"/>
    </row>
    <row r="1216" spans="1:47" x14ac:dyDescent="0.35">
      <c r="A1216" s="84">
        <v>43891</v>
      </c>
      <c r="B1216">
        <v>105.6</v>
      </c>
      <c r="C1216">
        <v>107.391050746</v>
      </c>
      <c r="D1216">
        <v>88.635322830999996</v>
      </c>
      <c r="E1216">
        <v>102.07577001999999</v>
      </c>
      <c r="F1216">
        <v>111.5</v>
      </c>
      <c r="G1216"/>
      <c r="H1216">
        <v>100.26729995399999</v>
      </c>
      <c r="I1216">
        <v>107.09107574399999</v>
      </c>
      <c r="J1216">
        <v>99.883352775000006</v>
      </c>
      <c r="K1216">
        <v>91.507625634999997</v>
      </c>
      <c r="L1216">
        <v>108</v>
      </c>
      <c r="M1216">
        <v>92.692275644000006</v>
      </c>
      <c r="N1216">
        <v>91.477076230999998</v>
      </c>
      <c r="O1216">
        <v>117.509792483</v>
      </c>
      <c r="P1216"/>
      <c r="Q1216">
        <v>113.918986498</v>
      </c>
      <c r="R1216">
        <v>85.76</v>
      </c>
      <c r="S1216">
        <v>95.018649886999995</v>
      </c>
      <c r="T1216">
        <v>105.376724443</v>
      </c>
      <c r="U1216"/>
      <c r="V1216">
        <v>107.883126613</v>
      </c>
      <c r="W1216">
        <v>103.908659055</v>
      </c>
      <c r="X1216">
        <v>94.195914447000007</v>
      </c>
      <c r="Y1216"/>
      <c r="Z1216">
        <v>132.37793701000001</v>
      </c>
      <c r="AA1216"/>
      <c r="AB1216">
        <v>97.517564402999994</v>
      </c>
      <c r="AC1216">
        <v>74.093825515000006</v>
      </c>
      <c r="AD1216">
        <v>96.291975668999996</v>
      </c>
      <c r="AE1216">
        <v>109.7</v>
      </c>
      <c r="AF1216">
        <v>80.006667222000004</v>
      </c>
      <c r="AG1216">
        <v>114.8</v>
      </c>
      <c r="AH1216"/>
      <c r="AI1216">
        <v>100.591617365</v>
      </c>
      <c r="AJ1216">
        <v>102.404965089</v>
      </c>
      <c r="AK1216"/>
      <c r="AL1216">
        <v>98.143322080000004</v>
      </c>
      <c r="AM1216">
        <v>115.2</v>
      </c>
      <c r="AN1216">
        <v>95.979200172999995</v>
      </c>
      <c r="AO1216">
        <v>113</v>
      </c>
      <c r="AP1216">
        <v>92.815469245000003</v>
      </c>
      <c r="AQ1216">
        <v>113.909492458</v>
      </c>
      <c r="AR1216">
        <v>109.990834097</v>
      </c>
      <c r="AS1216">
        <v>112.890592451</v>
      </c>
      <c r="AT1216">
        <v>97.050944806999993</v>
      </c>
      <c r="AU1216"/>
    </row>
    <row r="1217" spans="1:47" x14ac:dyDescent="0.35">
      <c r="A1217" s="84">
        <v>43922</v>
      </c>
      <c r="B1217">
        <v>89.9</v>
      </c>
      <c r="C1217">
        <v>94.892092325999997</v>
      </c>
      <c r="D1217">
        <v>71.270664855999996</v>
      </c>
      <c r="E1217">
        <v>88.644930696000003</v>
      </c>
      <c r="F1217">
        <v>107.2</v>
      </c>
      <c r="G1217"/>
      <c r="H1217">
        <v>97.035476594000002</v>
      </c>
      <c r="I1217">
        <v>91.192400633000005</v>
      </c>
      <c r="J1217">
        <v>75.487418763999997</v>
      </c>
      <c r="K1217">
        <v>71.105925494000005</v>
      </c>
      <c r="L1217">
        <v>103.2</v>
      </c>
      <c r="M1217">
        <v>74.993750520999996</v>
      </c>
      <c r="N1217">
        <v>70.173058478000002</v>
      </c>
      <c r="O1217">
        <v>106.608884074</v>
      </c>
      <c r="P1217"/>
      <c r="Q1217">
        <v>109.618269712</v>
      </c>
      <c r="R1217">
        <v>68.16</v>
      </c>
      <c r="S1217">
        <v>81.023122381999997</v>
      </c>
      <c r="T1217">
        <v>86.169083834000006</v>
      </c>
      <c r="U1217"/>
      <c r="V1217">
        <v>98.493298925999994</v>
      </c>
      <c r="W1217">
        <v>73.406117175999995</v>
      </c>
      <c r="X1217">
        <v>49.610620345000001</v>
      </c>
      <c r="Y1217"/>
      <c r="Z1217">
        <v>113.181136477</v>
      </c>
      <c r="AA1217"/>
      <c r="AB1217">
        <v>99.391100703000006</v>
      </c>
      <c r="AC1217">
        <v>58.195150404000003</v>
      </c>
      <c r="AD1217">
        <v>87.092742271000006</v>
      </c>
      <c r="AE1217">
        <v>103.9</v>
      </c>
      <c r="AF1217">
        <v>67.805650471000007</v>
      </c>
      <c r="AG1217">
        <v>103.1</v>
      </c>
      <c r="AH1217"/>
      <c r="AI1217">
        <v>94.292142321</v>
      </c>
      <c r="AJ1217">
        <v>101.93948797500001</v>
      </c>
      <c r="AK1217"/>
      <c r="AL1217">
        <v>83.939862931999997</v>
      </c>
      <c r="AM1217">
        <v>91.6</v>
      </c>
      <c r="AN1217">
        <v>74.449379589000003</v>
      </c>
      <c r="AO1217">
        <v>108.4</v>
      </c>
      <c r="AP1217">
        <v>68.111351892000002</v>
      </c>
      <c r="AQ1217">
        <v>94.807900657999994</v>
      </c>
      <c r="AR1217">
        <v>93.092242313</v>
      </c>
      <c r="AS1217">
        <v>79.293392217000005</v>
      </c>
      <c r="AT1217">
        <v>84.244034916000004</v>
      </c>
      <c r="AU1217"/>
    </row>
    <row r="1218" spans="1:47" x14ac:dyDescent="0.35">
      <c r="A1218" s="84">
        <v>43952</v>
      </c>
      <c r="B1218">
        <v>98.4</v>
      </c>
      <c r="C1218">
        <v>107.291059078</v>
      </c>
      <c r="D1218">
        <v>76.853139579</v>
      </c>
      <c r="E1218">
        <v>92.631671878999995</v>
      </c>
      <c r="F1218">
        <v>103.2</v>
      </c>
      <c r="G1218"/>
      <c r="H1218">
        <v>97.225482123999996</v>
      </c>
      <c r="I1218">
        <v>98.991750687000007</v>
      </c>
      <c r="J1218">
        <v>89.385102482999997</v>
      </c>
      <c r="K1218">
        <v>79.806650554000001</v>
      </c>
      <c r="L1218">
        <v>100.7</v>
      </c>
      <c r="M1218">
        <v>85.292892258999998</v>
      </c>
      <c r="N1218">
        <v>81.096067579999996</v>
      </c>
      <c r="O1218">
        <v>106.00883407000001</v>
      </c>
      <c r="P1218"/>
      <c r="Q1218">
        <v>106.617769628</v>
      </c>
      <c r="R1218">
        <v>81.34</v>
      </c>
      <c r="S1218">
        <v>84.142753443999993</v>
      </c>
      <c r="T1218">
        <v>92.642377077999996</v>
      </c>
      <c r="U1218"/>
      <c r="V1218">
        <v>99.991675685000004</v>
      </c>
      <c r="W1218">
        <v>86.207183932000007</v>
      </c>
      <c r="X1218">
        <v>79.076804215999999</v>
      </c>
      <c r="Y1218"/>
      <c r="Z1218">
        <v>101.08315280799999</v>
      </c>
      <c r="AA1218"/>
      <c r="AB1218">
        <v>103.325526932</v>
      </c>
      <c r="AC1218">
        <v>84.492958920000007</v>
      </c>
      <c r="AD1218">
        <v>78.293475544000003</v>
      </c>
      <c r="AE1218">
        <v>96.3</v>
      </c>
      <c r="AF1218">
        <v>78.606550545999994</v>
      </c>
      <c r="AG1218">
        <v>109.1</v>
      </c>
      <c r="AH1218"/>
      <c r="AI1218">
        <v>94.192150654000002</v>
      </c>
      <c r="AJ1218">
        <v>100.659425912</v>
      </c>
      <c r="AK1218"/>
      <c r="AL1218">
        <v>87.194753106999997</v>
      </c>
      <c r="AM1218">
        <v>103.7</v>
      </c>
      <c r="AN1218">
        <v>76.839359672000001</v>
      </c>
      <c r="AO1218">
        <v>105.5</v>
      </c>
      <c r="AP1218">
        <v>81.813635606000005</v>
      </c>
      <c r="AQ1218">
        <v>104.60871739300001</v>
      </c>
      <c r="AR1218">
        <v>93.192233981000001</v>
      </c>
      <c r="AS1218">
        <v>94.492125655999999</v>
      </c>
      <c r="AT1218">
        <v>85.607959515999994</v>
      </c>
      <c r="AU1218"/>
    </row>
    <row r="1219" spans="1:47" x14ac:dyDescent="0.35">
      <c r="A1219" s="84">
        <v>43983</v>
      </c>
      <c r="B1219">
        <v>104.8</v>
      </c>
      <c r="C1219">
        <v>103.891342388</v>
      </c>
      <c r="D1219">
        <v>84.465212758999996</v>
      </c>
      <c r="E1219">
        <v>96.572130266000002</v>
      </c>
      <c r="F1219">
        <v>108.6</v>
      </c>
      <c r="G1219"/>
      <c r="H1219">
        <v>96.133896195999995</v>
      </c>
      <c r="I1219">
        <v>105.091242396</v>
      </c>
      <c r="J1219">
        <v>102.08298616899999</v>
      </c>
      <c r="K1219">
        <v>89.507458955000004</v>
      </c>
      <c r="L1219">
        <v>106.2</v>
      </c>
      <c r="M1219">
        <v>93.792183984999994</v>
      </c>
      <c r="N1219">
        <v>90.170075142000002</v>
      </c>
      <c r="O1219">
        <v>115.109592466</v>
      </c>
      <c r="P1219"/>
      <c r="Q1219">
        <v>107.01783630600001</v>
      </c>
      <c r="R1219">
        <v>91.42</v>
      </c>
      <c r="S1219">
        <v>90.368870169999994</v>
      </c>
      <c r="T1219">
        <v>103.46657233800001</v>
      </c>
      <c r="U1219"/>
      <c r="V1219">
        <v>102.98842920200001</v>
      </c>
      <c r="W1219">
        <v>101.30844236999999</v>
      </c>
      <c r="X1219">
        <v>97.291537974999997</v>
      </c>
      <c r="Y1219"/>
      <c r="Z1219">
        <v>118.680219963</v>
      </c>
      <c r="AA1219"/>
      <c r="AB1219">
        <v>108.290398126</v>
      </c>
      <c r="AC1219">
        <v>91.592367303000003</v>
      </c>
      <c r="AD1219">
        <v>82.093158903000003</v>
      </c>
      <c r="AE1219">
        <v>103.6</v>
      </c>
      <c r="AF1219">
        <v>85.607133927999996</v>
      </c>
      <c r="AG1219">
        <v>114.5</v>
      </c>
      <c r="AH1219"/>
      <c r="AI1219">
        <v>95.292058995000005</v>
      </c>
      <c r="AJ1219">
        <v>99.844840962000006</v>
      </c>
      <c r="AK1219"/>
      <c r="AL1219">
        <v>93.764457398999994</v>
      </c>
      <c r="AM1219">
        <v>115.2</v>
      </c>
      <c r="AN1219">
        <v>85.839284672999995</v>
      </c>
      <c r="AO1219">
        <v>106.4</v>
      </c>
      <c r="AP1219">
        <v>99.016502750000001</v>
      </c>
      <c r="AQ1219">
        <v>109.20910075800001</v>
      </c>
      <c r="AR1219">
        <v>99.491709024000002</v>
      </c>
      <c r="AS1219">
        <v>109.49087575999999</v>
      </c>
      <c r="AT1219">
        <v>90.980166490000002</v>
      </c>
      <c r="AU1219"/>
    </row>
    <row r="1220" spans="1:47" x14ac:dyDescent="0.35">
      <c r="A1220" s="84">
        <v>44013</v>
      </c>
      <c r="B1220">
        <v>110.4</v>
      </c>
      <c r="C1220">
        <v>109.390884093</v>
      </c>
      <c r="D1220">
        <v>92.020001727999997</v>
      </c>
      <c r="E1220">
        <v>99.238340347000005</v>
      </c>
      <c r="F1220">
        <v>111.8</v>
      </c>
      <c r="G1220"/>
      <c r="H1220">
        <v>97.378157408000007</v>
      </c>
      <c r="I1220">
        <v>110.690775769</v>
      </c>
      <c r="J1220">
        <v>107.282119647</v>
      </c>
      <c r="K1220">
        <v>91.607633969000005</v>
      </c>
      <c r="L1220">
        <v>100.9</v>
      </c>
      <c r="M1220">
        <v>98.391800683</v>
      </c>
      <c r="N1220">
        <v>97.267081055999995</v>
      </c>
      <c r="O1220">
        <v>116.609717476</v>
      </c>
      <c r="P1220"/>
      <c r="Q1220">
        <v>108.918153026</v>
      </c>
      <c r="R1220">
        <v>94.91</v>
      </c>
      <c r="S1220">
        <v>94.265052292999997</v>
      </c>
      <c r="T1220">
        <v>109.197028652</v>
      </c>
      <c r="U1220"/>
      <c r="V1220">
        <v>106.18496628699999</v>
      </c>
      <c r="W1220">
        <v>108.309025752</v>
      </c>
      <c r="X1220">
        <v>105.68322463299999</v>
      </c>
      <c r="Y1220"/>
      <c r="Z1220">
        <v>134.377603733</v>
      </c>
      <c r="AA1220"/>
      <c r="AB1220">
        <v>105.948477752</v>
      </c>
      <c r="AC1220">
        <v>97.991834014000005</v>
      </c>
      <c r="AD1220">
        <v>87.392717274000006</v>
      </c>
      <c r="AE1220">
        <v>105.5</v>
      </c>
      <c r="AF1220">
        <v>90.607550629000002</v>
      </c>
      <c r="AG1220">
        <v>114.9</v>
      </c>
      <c r="AH1220"/>
      <c r="AI1220">
        <v>97.791850679000007</v>
      </c>
      <c r="AJ1220">
        <v>101.706749418</v>
      </c>
      <c r="AK1220"/>
      <c r="AL1220">
        <v>98.017821447000003</v>
      </c>
      <c r="AM1220">
        <v>123.1</v>
      </c>
      <c r="AN1220">
        <v>97.919184006999998</v>
      </c>
      <c r="AO1220">
        <v>108.2</v>
      </c>
      <c r="AP1220">
        <v>103.417236206</v>
      </c>
      <c r="AQ1220">
        <v>118.809900825</v>
      </c>
      <c r="AR1220">
        <v>102.891425715</v>
      </c>
      <c r="AS1220">
        <v>121.489875844</v>
      </c>
      <c r="AT1220">
        <v>94.442383234000005</v>
      </c>
      <c r="AU1220"/>
    </row>
    <row r="1221" spans="1:47" x14ac:dyDescent="0.35">
      <c r="A1221" s="84">
        <v>44044</v>
      </c>
      <c r="B1221">
        <v>111.1</v>
      </c>
      <c r="C1221">
        <v>110.190817432</v>
      </c>
      <c r="D1221">
        <v>94.933822679000002</v>
      </c>
      <c r="E1221">
        <v>98.896168693999996</v>
      </c>
      <c r="F1221">
        <v>113.6</v>
      </c>
      <c r="G1221"/>
      <c r="H1221">
        <v>97.784692449999994</v>
      </c>
      <c r="I1221">
        <v>110.490792434</v>
      </c>
      <c r="J1221">
        <v>110.581569738</v>
      </c>
      <c r="K1221">
        <v>90.707558962999997</v>
      </c>
      <c r="L1221">
        <v>104.8</v>
      </c>
      <c r="M1221">
        <v>98.091825681000003</v>
      </c>
      <c r="N1221">
        <v>100.17108347600001</v>
      </c>
      <c r="O1221">
        <v>116.70972580999999</v>
      </c>
      <c r="P1221"/>
      <c r="Q1221">
        <v>110.318386398</v>
      </c>
      <c r="R1221">
        <v>95.3</v>
      </c>
      <c r="S1221">
        <v>95.536885600999994</v>
      </c>
      <c r="T1221">
        <v>111.31941988</v>
      </c>
      <c r="U1221"/>
      <c r="V1221">
        <v>105.38583201500001</v>
      </c>
      <c r="W1221">
        <v>115.2096008</v>
      </c>
      <c r="X1221">
        <v>106.158262462</v>
      </c>
      <c r="Y1221"/>
      <c r="Z1221">
        <v>104.482586236</v>
      </c>
      <c r="AA1221"/>
      <c r="AB1221">
        <v>108.758782201</v>
      </c>
      <c r="AC1221">
        <v>104.39130072499999</v>
      </c>
      <c r="AD1221">
        <v>89.892508957999993</v>
      </c>
      <c r="AE1221">
        <v>106.3</v>
      </c>
      <c r="AF1221">
        <v>90.907575631</v>
      </c>
      <c r="AG1221">
        <v>116.4</v>
      </c>
      <c r="AH1221"/>
      <c r="AI1221">
        <v>97.791850679000007</v>
      </c>
      <c r="AJ1221">
        <v>102.98681148199999</v>
      </c>
      <c r="AK1221"/>
      <c r="AL1221">
        <v>99.278634002000004</v>
      </c>
      <c r="AM1221">
        <v>123.4</v>
      </c>
      <c r="AN1221">
        <v>106.97910850700001</v>
      </c>
      <c r="AO1221">
        <v>111</v>
      </c>
      <c r="AP1221">
        <v>109.418236373</v>
      </c>
      <c r="AQ1221">
        <v>120.41003417</v>
      </c>
      <c r="AR1221">
        <v>111.29072577300001</v>
      </c>
      <c r="AS1221">
        <v>123.38971752400001</v>
      </c>
      <c r="AT1221">
        <v>95.308433211999997</v>
      </c>
      <c r="AU1221"/>
    </row>
    <row r="1222" spans="1:47" x14ac:dyDescent="0.35">
      <c r="A1222" s="84">
        <v>44075</v>
      </c>
      <c r="B1222">
        <v>114</v>
      </c>
      <c r="C1222">
        <v>110.190817432</v>
      </c>
      <c r="D1222">
        <v>97.558018705999999</v>
      </c>
      <c r="E1222">
        <v>100.288398</v>
      </c>
      <c r="F1222">
        <v>116.4</v>
      </c>
      <c r="G1222"/>
      <c r="H1222">
        <v>99.916061385000006</v>
      </c>
      <c r="I1222">
        <v>112.990584118</v>
      </c>
      <c r="J1222">
        <v>111.581403099</v>
      </c>
      <c r="K1222">
        <v>93.607800650000001</v>
      </c>
      <c r="L1222">
        <v>107</v>
      </c>
      <c r="M1222">
        <v>98.791767352999997</v>
      </c>
      <c r="N1222">
        <v>101.89508491300001</v>
      </c>
      <c r="O1222">
        <v>119.109925827</v>
      </c>
      <c r="P1222"/>
      <c r="Q1222">
        <v>107.817969662</v>
      </c>
      <c r="R1222">
        <v>97.03</v>
      </c>
      <c r="S1222">
        <v>96.266800677000006</v>
      </c>
      <c r="T1222">
        <v>113.017332862</v>
      </c>
      <c r="U1222"/>
      <c r="V1222">
        <v>106.58453342200001</v>
      </c>
      <c r="W1222">
        <v>117.10975914700001</v>
      </c>
      <c r="X1222">
        <v>112.184622476</v>
      </c>
      <c r="Y1222"/>
      <c r="Z1222">
        <v>101.683052825</v>
      </c>
      <c r="AA1222"/>
      <c r="AB1222">
        <v>109.882903981</v>
      </c>
      <c r="AC1222">
        <v>100.191650696</v>
      </c>
      <c r="AD1222">
        <v>91.992333971999997</v>
      </c>
      <c r="AE1222">
        <v>109.6</v>
      </c>
      <c r="AF1222">
        <v>93.607800650000001</v>
      </c>
      <c r="AG1222">
        <v>117.1</v>
      </c>
      <c r="AH1222"/>
      <c r="AI1222">
        <v>98.491792351000001</v>
      </c>
      <c r="AJ1222">
        <v>101.124903026</v>
      </c>
      <c r="AK1222"/>
      <c r="AL1222">
        <v>100.24113321199999</v>
      </c>
      <c r="AM1222">
        <v>126.4</v>
      </c>
      <c r="AN1222">
        <v>103.919134007</v>
      </c>
      <c r="AO1222">
        <v>110</v>
      </c>
      <c r="AP1222">
        <v>112.81880313400001</v>
      </c>
      <c r="AQ1222">
        <v>121.11009250799999</v>
      </c>
      <c r="AR1222">
        <v>110.09082576500001</v>
      </c>
      <c r="AS1222">
        <v>125.48954253799999</v>
      </c>
      <c r="AT1222">
        <v>95.262622003999994</v>
      </c>
      <c r="AU1222"/>
    </row>
    <row r="1223" spans="1:47" x14ac:dyDescent="0.35">
      <c r="A1223" s="84">
        <v>44105</v>
      </c>
      <c r="B1223">
        <v>115.4</v>
      </c>
      <c r="C1223">
        <v>117.49020914899999</v>
      </c>
      <c r="D1223">
        <v>98.885937863999999</v>
      </c>
      <c r="E1223">
        <v>100.537469</v>
      </c>
      <c r="F1223">
        <v>113.2</v>
      </c>
      <c r="G1223"/>
      <c r="H1223">
        <v>101.258503304</v>
      </c>
      <c r="I1223">
        <v>114.590450796</v>
      </c>
      <c r="J1223">
        <v>114.280953174</v>
      </c>
      <c r="K1223">
        <v>97.208100674999997</v>
      </c>
      <c r="L1223">
        <v>100.3</v>
      </c>
      <c r="M1223">
        <v>101.49154237099999</v>
      </c>
      <c r="N1223">
        <v>103.389086158</v>
      </c>
      <c r="O1223">
        <v>121.710142512</v>
      </c>
      <c r="P1223"/>
      <c r="Q1223">
        <v>110.118353059</v>
      </c>
      <c r="R1223">
        <v>99.57</v>
      </c>
      <c r="S1223">
        <v>97.753784285999998</v>
      </c>
      <c r="T1223">
        <v>114.184648037</v>
      </c>
      <c r="U1223"/>
      <c r="V1223">
        <v>103.387996337</v>
      </c>
      <c r="W1223">
        <v>119.909992499</v>
      </c>
      <c r="X1223">
        <v>116.368108823</v>
      </c>
      <c r="Y1223"/>
      <c r="Z1223">
        <v>100.983169472</v>
      </c>
      <c r="AA1223"/>
      <c r="AB1223">
        <v>108.571428571</v>
      </c>
      <c r="AC1223">
        <v>102.491459045</v>
      </c>
      <c r="AD1223">
        <v>93.692192317000007</v>
      </c>
      <c r="AE1223">
        <v>109</v>
      </c>
      <c r="AF1223">
        <v>94.707892323999999</v>
      </c>
      <c r="AG1223">
        <v>118.7</v>
      </c>
      <c r="AH1223"/>
      <c r="AI1223">
        <v>100.69160903300001</v>
      </c>
      <c r="AJ1223">
        <v>97.517455392000002</v>
      </c>
      <c r="AK1223"/>
      <c r="AL1223">
        <v>101.416041789</v>
      </c>
      <c r="AM1223">
        <v>127.2</v>
      </c>
      <c r="AN1223">
        <v>105.619119841</v>
      </c>
      <c r="AO1223">
        <v>109.9</v>
      </c>
      <c r="AP1223">
        <v>109.818303051</v>
      </c>
      <c r="AQ1223">
        <v>125.41045087099999</v>
      </c>
      <c r="AR1223">
        <v>110.190817432</v>
      </c>
      <c r="AS1223">
        <v>125.88950920800001</v>
      </c>
      <c r="AT1223">
        <v>96.010177623999994</v>
      </c>
      <c r="AU1223"/>
    </row>
    <row r="1224" spans="1:47" x14ac:dyDescent="0.35">
      <c r="A1224" s="84">
        <v>44136</v>
      </c>
      <c r="B1224">
        <v>114.9</v>
      </c>
      <c r="C1224">
        <v>115.590367469</v>
      </c>
      <c r="D1224">
        <v>99.411767955000002</v>
      </c>
      <c r="E1224">
        <v>102.688950183</v>
      </c>
      <c r="F1224">
        <v>116.6</v>
      </c>
      <c r="G1224"/>
      <c r="H1224">
        <v>99.764792998999994</v>
      </c>
      <c r="I1224">
        <v>114.190484126</v>
      </c>
      <c r="J1224">
        <v>112.78120313300001</v>
      </c>
      <c r="K1224">
        <v>98.608217350999993</v>
      </c>
      <c r="L1224">
        <v>107.6</v>
      </c>
      <c r="M1224">
        <v>104.891259062</v>
      </c>
      <c r="N1224">
        <v>102.19208516</v>
      </c>
      <c r="O1224">
        <v>120.91007584</v>
      </c>
      <c r="P1224"/>
      <c r="Q1224">
        <v>110.418403067</v>
      </c>
      <c r="R1224">
        <v>98.44</v>
      </c>
      <c r="S1224">
        <v>98.134435851000006</v>
      </c>
      <c r="T1224">
        <v>115.98868057999999</v>
      </c>
      <c r="U1224"/>
      <c r="V1224">
        <v>109.980854075</v>
      </c>
      <c r="W1224">
        <v>118.209850821</v>
      </c>
      <c r="X1224">
        <v>116.110796552</v>
      </c>
      <c r="Y1224"/>
      <c r="Z1224">
        <v>174.17097150500001</v>
      </c>
      <c r="AA1224"/>
      <c r="AB1224">
        <v>109.69555035099999</v>
      </c>
      <c r="AC1224">
        <v>100.091659028</v>
      </c>
      <c r="AD1224">
        <v>93.992167319000004</v>
      </c>
      <c r="AE1224">
        <v>109.4</v>
      </c>
      <c r="AF1224">
        <v>94.007833985999994</v>
      </c>
      <c r="AG1224">
        <v>120</v>
      </c>
      <c r="AH1224"/>
      <c r="AI1224">
        <v>99.991667360999998</v>
      </c>
      <c r="AJ1224">
        <v>99.030256011999995</v>
      </c>
      <c r="AK1224"/>
      <c r="AL1224">
        <v>102.195659006</v>
      </c>
      <c r="AM1224">
        <v>127.1</v>
      </c>
      <c r="AN1224">
        <v>100.03916633999999</v>
      </c>
      <c r="AO1224">
        <v>111.7</v>
      </c>
      <c r="AP1224">
        <v>114.619103184</v>
      </c>
      <c r="AQ1224">
        <v>123.710309192</v>
      </c>
      <c r="AR1224">
        <v>110.590784101</v>
      </c>
      <c r="AS1224">
        <v>127.28939255100001</v>
      </c>
      <c r="AT1224">
        <v>96.301009383999997</v>
      </c>
      <c r="AU1224"/>
    </row>
    <row r="1225" spans="1:47" x14ac:dyDescent="0.35">
      <c r="A1225" s="84">
        <v>44166</v>
      </c>
      <c r="B1225">
        <v>113.1</v>
      </c>
      <c r="C1225">
        <v>113.59053412199999</v>
      </c>
      <c r="D1225">
        <v>99.613666452000004</v>
      </c>
      <c r="E1225">
        <v>104.14485177500001</v>
      </c>
      <c r="F1225">
        <v>116.7</v>
      </c>
      <c r="G1225"/>
      <c r="H1225">
        <v>99.591404030000007</v>
      </c>
      <c r="I1225">
        <v>110.290809099</v>
      </c>
      <c r="J1225">
        <v>113.581069822</v>
      </c>
      <c r="K1225">
        <v>98.708225685000002</v>
      </c>
      <c r="L1225">
        <v>108.3</v>
      </c>
      <c r="M1225">
        <v>104.291309058</v>
      </c>
      <c r="N1225">
        <v>103.467086223</v>
      </c>
      <c r="O1225">
        <v>120.810067506</v>
      </c>
      <c r="P1225"/>
      <c r="Q1225">
        <v>108.21803633899999</v>
      </c>
      <c r="R1225">
        <v>97.92</v>
      </c>
      <c r="S1225">
        <v>98.773004400999994</v>
      </c>
      <c r="T1225">
        <v>116.837637071</v>
      </c>
      <c r="U1225"/>
      <c r="V1225">
        <v>110.180637643</v>
      </c>
      <c r="W1225">
        <v>116.109675806</v>
      </c>
      <c r="X1225">
        <v>117.465286742</v>
      </c>
      <c r="Y1225"/>
      <c r="Z1225">
        <v>155.27412097999999</v>
      </c>
      <c r="AA1225"/>
      <c r="AB1225">
        <v>109.133489461</v>
      </c>
      <c r="AC1225">
        <v>100.69160903300001</v>
      </c>
      <c r="AD1225">
        <v>94.092158987000005</v>
      </c>
      <c r="AE1225">
        <v>111.3</v>
      </c>
      <c r="AF1225">
        <v>90.307525627000004</v>
      </c>
      <c r="AG1225">
        <v>119.1</v>
      </c>
      <c r="AH1225"/>
      <c r="AI1225">
        <v>100.191650696</v>
      </c>
      <c r="AJ1225">
        <v>102.28859581099999</v>
      </c>
      <c r="AK1225"/>
      <c r="AL1225">
        <v>102.759892725</v>
      </c>
      <c r="AM1225">
        <v>128.1</v>
      </c>
      <c r="AN1225">
        <v>101.639153007</v>
      </c>
      <c r="AO1225">
        <v>115.3</v>
      </c>
      <c r="AP1225">
        <v>113.11885314200001</v>
      </c>
      <c r="AQ1225">
        <v>121.610134178</v>
      </c>
      <c r="AR1225">
        <v>111.690692442</v>
      </c>
      <c r="AS1225">
        <v>128.48929255900001</v>
      </c>
      <c r="AT1225">
        <v>97.312128186999999</v>
      </c>
      <c r="AU1225"/>
    </row>
    <row r="1226" spans="1:47" x14ac:dyDescent="0.35">
      <c r="A1226" s="84">
        <v>44197</v>
      </c>
      <c r="B1226">
        <v>113.8</v>
      </c>
      <c r="C1226">
        <v>120.189984168</v>
      </c>
      <c r="D1226">
        <v>100.542886173</v>
      </c>
      <c r="E1226">
        <v>104.666001407</v>
      </c>
      <c r="F1226">
        <v>119.4</v>
      </c>
      <c r="G1226"/>
      <c r="H1226">
        <v>101.24320560300001</v>
      </c>
      <c r="I1226">
        <v>113.29055912</v>
      </c>
      <c r="J1226">
        <v>112.08131978</v>
      </c>
      <c r="K1226">
        <v>98.208184015</v>
      </c>
      <c r="L1226">
        <v>109.2</v>
      </c>
      <c r="M1226">
        <v>105.79118406800001</v>
      </c>
      <c r="N1226">
        <v>103.225086021</v>
      </c>
      <c r="O1226">
        <v>120.91007584</v>
      </c>
      <c r="P1226"/>
      <c r="Q1226">
        <v>110.618436406</v>
      </c>
      <c r="R1226">
        <v>100.71</v>
      </c>
      <c r="S1226">
        <v>99.900104076000005</v>
      </c>
      <c r="T1226">
        <v>114.92748496599999</v>
      </c>
      <c r="U1226"/>
      <c r="V1226">
        <v>115.375010405</v>
      </c>
      <c r="W1226">
        <v>115.109592466</v>
      </c>
      <c r="X1226">
        <v>116.75756858299999</v>
      </c>
      <c r="Y1226"/>
      <c r="Z1226">
        <v>158.87352107999999</v>
      </c>
      <c r="AA1226"/>
      <c r="AB1226">
        <v>106.697892272</v>
      </c>
      <c r="AC1226">
        <v>104.19131738999999</v>
      </c>
      <c r="AD1226">
        <v>96.191984000999994</v>
      </c>
      <c r="AE1226">
        <v>111.8</v>
      </c>
      <c r="AF1226">
        <v>96.308025669000003</v>
      </c>
      <c r="AG1226">
        <v>118.6</v>
      </c>
      <c r="AH1226"/>
      <c r="AI1226">
        <v>102.191484043</v>
      </c>
      <c r="AJ1226">
        <v>103.68502715299999</v>
      </c>
      <c r="AK1226"/>
      <c r="AL1226">
        <v>103.90242811900001</v>
      </c>
      <c r="AM1226">
        <v>129.1</v>
      </c>
      <c r="AN1226">
        <v>100.569161924</v>
      </c>
      <c r="AO1226">
        <v>111.5</v>
      </c>
      <c r="AP1226">
        <v>114.21903650599999</v>
      </c>
      <c r="AQ1226">
        <v>124.310359197</v>
      </c>
      <c r="AR1226">
        <v>111.590700775</v>
      </c>
      <c r="AS1226">
        <v>131.08907590999999</v>
      </c>
      <c r="AT1226">
        <v>98.429148224000002</v>
      </c>
      <c r="AU1226"/>
    </row>
    <row r="1227" spans="1:47" x14ac:dyDescent="0.35">
      <c r="A1227" s="84">
        <v>44228</v>
      </c>
      <c r="B1227">
        <v>116.2</v>
      </c>
      <c r="C1227">
        <v>118.190150821</v>
      </c>
      <c r="D1227">
        <v>98.587934449000002</v>
      </c>
      <c r="E1227">
        <v>103.53327679500001</v>
      </c>
      <c r="F1227">
        <v>116.7</v>
      </c>
      <c r="G1227"/>
      <c r="H1227">
        <v>102.463181926</v>
      </c>
      <c r="I1227">
        <v>117.390217482</v>
      </c>
      <c r="J1227">
        <v>111.081486419</v>
      </c>
      <c r="K1227">
        <v>97.008084006999994</v>
      </c>
      <c r="L1227">
        <v>107.3</v>
      </c>
      <c r="M1227">
        <v>104.19131738999999</v>
      </c>
      <c r="N1227">
        <v>103.083085903</v>
      </c>
      <c r="O1227">
        <v>121.010084174</v>
      </c>
      <c r="P1227"/>
      <c r="Q1227">
        <v>113.01883647299999</v>
      </c>
      <c r="R1227">
        <v>96.34</v>
      </c>
      <c r="S1227">
        <v>97.974262890999995</v>
      </c>
      <c r="T1227">
        <v>115.351963212</v>
      </c>
      <c r="U1227"/>
      <c r="V1227">
        <v>111.479230833</v>
      </c>
      <c r="W1227">
        <v>119.70997583099999</v>
      </c>
      <c r="X1227">
        <v>116.608977787</v>
      </c>
      <c r="Y1227"/>
      <c r="Z1227">
        <v>159.97333777700001</v>
      </c>
      <c r="AA1227"/>
      <c r="AB1227">
        <v>105.85480093699999</v>
      </c>
      <c r="AC1227">
        <v>102.69144238</v>
      </c>
      <c r="AD1227">
        <v>96.091992333999997</v>
      </c>
      <c r="AE1227">
        <v>115.4</v>
      </c>
      <c r="AF1227">
        <v>94.807900657999994</v>
      </c>
      <c r="AG1227">
        <v>121.6</v>
      </c>
      <c r="AH1227"/>
      <c r="AI1227">
        <v>99.691692359000001</v>
      </c>
      <c r="AJ1227">
        <v>102.055857254</v>
      </c>
      <c r="AK1227"/>
      <c r="AL1227">
        <v>102.754583096</v>
      </c>
      <c r="AM1227">
        <v>129.69999999999999</v>
      </c>
      <c r="AN1227">
        <v>102.07914934</v>
      </c>
      <c r="AO1227">
        <v>112.6</v>
      </c>
      <c r="AP1227">
        <v>114.01900316699999</v>
      </c>
      <c r="AQ1227">
        <v>126.710559213</v>
      </c>
      <c r="AR1227">
        <v>112.990584118</v>
      </c>
      <c r="AS1227">
        <v>134.388800933</v>
      </c>
      <c r="AT1227">
        <v>95.413342861000004</v>
      </c>
      <c r="AU1227"/>
    </row>
    <row r="1228" spans="1:47" x14ac:dyDescent="0.35">
      <c r="A1228" s="84">
        <v>44256</v>
      </c>
      <c r="B1228">
        <v>119.2</v>
      </c>
      <c r="C1228">
        <v>122.78976751899999</v>
      </c>
      <c r="D1228">
        <v>96.101471555000003</v>
      </c>
      <c r="E1228">
        <v>104.12987006</v>
      </c>
      <c r="F1228">
        <v>124.2</v>
      </c>
      <c r="G1228"/>
      <c r="H1228">
        <v>102.085444345</v>
      </c>
      <c r="I1228">
        <v>121.489875844</v>
      </c>
      <c r="J1228">
        <v>113.88101983</v>
      </c>
      <c r="K1228">
        <v>98.508209016999999</v>
      </c>
      <c r="L1228">
        <v>113.8</v>
      </c>
      <c r="M1228">
        <v>105.091242396</v>
      </c>
      <c r="N1228">
        <v>104.15708679799999</v>
      </c>
      <c r="O1228">
        <v>119.809984165</v>
      </c>
      <c r="P1228"/>
      <c r="Q1228">
        <v>111.61860310100001</v>
      </c>
      <c r="R1228">
        <v>98.07</v>
      </c>
      <c r="S1228">
        <v>99.789190067999996</v>
      </c>
      <c r="T1228">
        <v>116.413158826</v>
      </c>
      <c r="U1228"/>
      <c r="V1228">
        <v>113.976525431</v>
      </c>
      <c r="W1228">
        <v>120.01000083300001</v>
      </c>
      <c r="X1228">
        <v>116.70463159099999</v>
      </c>
      <c r="Y1228"/>
      <c r="Z1228">
        <v>149.57507082199999</v>
      </c>
      <c r="AA1228"/>
      <c r="AB1228">
        <v>110.819672131</v>
      </c>
      <c r="AC1228">
        <v>102.891425715</v>
      </c>
      <c r="AD1228">
        <v>97.291892341999997</v>
      </c>
      <c r="AE1228">
        <v>114.8</v>
      </c>
      <c r="AF1228">
        <v>96.208017334999994</v>
      </c>
      <c r="AG1228">
        <v>119.8</v>
      </c>
      <c r="AH1228"/>
      <c r="AI1228">
        <v>103.29139238400001</v>
      </c>
      <c r="AJ1228">
        <v>103.33591931700001</v>
      </c>
      <c r="AK1228"/>
      <c r="AL1228">
        <v>104.35212029100001</v>
      </c>
      <c r="AM1228">
        <v>133.19999999999999</v>
      </c>
      <c r="AN1228">
        <v>101.69915250699999</v>
      </c>
      <c r="AO1228">
        <v>113.9</v>
      </c>
      <c r="AP1228">
        <v>116.519419903</v>
      </c>
      <c r="AQ1228">
        <v>125.810484207</v>
      </c>
      <c r="AR1228">
        <v>114.390467461</v>
      </c>
      <c r="AS1228">
        <v>131.689025915</v>
      </c>
      <c r="AT1228">
        <v>98.030134586000003</v>
      </c>
      <c r="AU1228"/>
    </row>
    <row r="1229" spans="1:47" x14ac:dyDescent="0.35">
      <c r="A1229" s="84">
        <v>44287</v>
      </c>
      <c r="B1229">
        <v>119.6</v>
      </c>
      <c r="C1229">
        <v>128.48929255900001</v>
      </c>
      <c r="D1229">
        <v>94.490280153</v>
      </c>
      <c r="E1229">
        <v>102.684669693</v>
      </c>
      <c r="F1229">
        <v>126.9</v>
      </c>
      <c r="G1229"/>
      <c r="H1229">
        <v>102.28229351500001</v>
      </c>
      <c r="I1229">
        <v>121.78985084599999</v>
      </c>
      <c r="J1229">
        <v>115.78070321600001</v>
      </c>
      <c r="K1229">
        <v>98.008167346999997</v>
      </c>
      <c r="L1229">
        <v>111.2</v>
      </c>
      <c r="M1229">
        <v>106.09115907</v>
      </c>
      <c r="N1229">
        <v>103.799086499</v>
      </c>
      <c r="O1229">
        <v>125.510459205</v>
      </c>
      <c r="P1229"/>
      <c r="Q1229">
        <v>111.318553092</v>
      </c>
      <c r="R1229">
        <v>98.23</v>
      </c>
      <c r="S1229">
        <v>99.981041482999998</v>
      </c>
      <c r="T1229">
        <v>115.776441457</v>
      </c>
      <c r="U1229"/>
      <c r="V1229">
        <v>120.269707817</v>
      </c>
      <c r="W1229">
        <v>117.10975914700001</v>
      </c>
      <c r="X1229">
        <v>115.89188561100001</v>
      </c>
      <c r="Y1229"/>
      <c r="Z1229">
        <v>163.472754541</v>
      </c>
      <c r="AA1229"/>
      <c r="AB1229">
        <v>109.69555035099999</v>
      </c>
      <c r="AC1229">
        <v>103.991334055</v>
      </c>
      <c r="AD1229">
        <v>98.491792351000001</v>
      </c>
      <c r="AE1229">
        <v>112.9</v>
      </c>
      <c r="AF1229">
        <v>96.708059004999996</v>
      </c>
      <c r="AG1229">
        <v>122.7</v>
      </c>
      <c r="AH1229"/>
      <c r="AI1229">
        <v>101.991500708</v>
      </c>
      <c r="AJ1229">
        <v>103.33591931700001</v>
      </c>
      <c r="AK1229"/>
      <c r="AL1229">
        <v>104.478166668</v>
      </c>
      <c r="AM1229">
        <v>132.69999999999999</v>
      </c>
      <c r="AN1229">
        <v>102.17914850699999</v>
      </c>
      <c r="AO1229">
        <v>115.9</v>
      </c>
      <c r="AP1229">
        <v>114.919153192</v>
      </c>
      <c r="AQ1229">
        <v>127.710642554</v>
      </c>
      <c r="AR1229">
        <v>114.490459128</v>
      </c>
      <c r="AS1229">
        <v>130.889092576</v>
      </c>
      <c r="AT1229">
        <v>98.191267081000007</v>
      </c>
      <c r="AU1229"/>
    </row>
    <row r="1230" spans="1:47" x14ac:dyDescent="0.35">
      <c r="A1230" s="84">
        <v>44317</v>
      </c>
      <c r="B1230">
        <v>118.7</v>
      </c>
      <c r="C1230">
        <v>128.48929255900001</v>
      </c>
      <c r="D1230">
        <v>95.515318535999995</v>
      </c>
      <c r="E1230">
        <v>102.713562999</v>
      </c>
      <c r="F1230">
        <v>122.5</v>
      </c>
      <c r="G1230"/>
      <c r="H1230">
        <v>100.402894883</v>
      </c>
      <c r="I1230">
        <v>119.690025831</v>
      </c>
      <c r="J1230">
        <v>111.581403099</v>
      </c>
      <c r="K1230">
        <v>97.008084006999994</v>
      </c>
      <c r="L1230">
        <v>111.1</v>
      </c>
      <c r="M1230">
        <v>104.091325723</v>
      </c>
      <c r="N1230">
        <v>101.911084926</v>
      </c>
      <c r="O1230">
        <v>124.11034252899999</v>
      </c>
      <c r="P1230"/>
      <c r="Q1230">
        <v>113.61893648900001</v>
      </c>
      <c r="R1230">
        <v>98.03</v>
      </c>
      <c r="S1230">
        <v>99.115824662999998</v>
      </c>
      <c r="T1230">
        <v>117.686593562</v>
      </c>
      <c r="U1230"/>
      <c r="V1230">
        <v>113.976525431</v>
      </c>
      <c r="W1230">
        <v>120.510042504</v>
      </c>
      <c r="X1230">
        <v>101.10321678</v>
      </c>
      <c r="Y1230"/>
      <c r="Z1230">
        <v>140.57657057200001</v>
      </c>
      <c r="AA1230"/>
      <c r="AB1230">
        <v>106.978922717</v>
      </c>
      <c r="AC1230">
        <v>102.791434047</v>
      </c>
      <c r="AD1230">
        <v>92.592283976000004</v>
      </c>
      <c r="AE1230">
        <v>112.7</v>
      </c>
      <c r="AF1230">
        <v>95.307942328999999</v>
      </c>
      <c r="AG1230">
        <v>120</v>
      </c>
      <c r="AH1230"/>
      <c r="AI1230">
        <v>102.99141738199999</v>
      </c>
      <c r="AJ1230">
        <v>102.870442203</v>
      </c>
      <c r="AK1230"/>
      <c r="AL1230">
        <v>103.628202715</v>
      </c>
      <c r="AM1230">
        <v>134.69999999999999</v>
      </c>
      <c r="AN1230">
        <v>97.339188840000006</v>
      </c>
      <c r="AO1230">
        <v>116.8</v>
      </c>
      <c r="AP1230">
        <v>110.618436406</v>
      </c>
      <c r="AQ1230">
        <v>127.01058421499999</v>
      </c>
      <c r="AR1230">
        <v>112.890592451</v>
      </c>
      <c r="AS1230">
        <v>133.48887592700001</v>
      </c>
      <c r="AT1230">
        <v>98.938822701999996</v>
      </c>
      <c r="AU1230"/>
    </row>
    <row r="1231" spans="1:47" x14ac:dyDescent="0.35">
      <c r="A1231" s="84">
        <v>44348</v>
      </c>
      <c r="B1231">
        <v>118.5</v>
      </c>
      <c r="C1231">
        <v>139.688359303</v>
      </c>
      <c r="D1231">
        <v>95.246755441000005</v>
      </c>
      <c r="E1231">
        <v>104.734489244</v>
      </c>
      <c r="F1231">
        <v>122.2</v>
      </c>
      <c r="G1231"/>
      <c r="H1231">
        <v>102.259871335</v>
      </c>
      <c r="I1231">
        <v>122.189817515</v>
      </c>
      <c r="J1231">
        <v>112.281286452</v>
      </c>
      <c r="K1231">
        <v>96.308025669000003</v>
      </c>
      <c r="L1231">
        <v>107.1</v>
      </c>
      <c r="M1231">
        <v>104.091325723</v>
      </c>
      <c r="N1231">
        <v>100.549083791</v>
      </c>
      <c r="O1231">
        <v>127.31060921700001</v>
      </c>
      <c r="P1231"/>
      <c r="Q1231">
        <v>111.118519753</v>
      </c>
      <c r="R1231">
        <v>97.84</v>
      </c>
      <c r="S1231">
        <v>100.470808809</v>
      </c>
      <c r="T1231">
        <v>115.458082773</v>
      </c>
      <c r="U1231"/>
      <c r="V1231">
        <v>112.378256888</v>
      </c>
      <c r="W1231">
        <v>119.70997583099999</v>
      </c>
      <c r="X1231">
        <v>110.95493601299999</v>
      </c>
      <c r="Y1231"/>
      <c r="Z1231">
        <v>134.17763706</v>
      </c>
      <c r="AA1231"/>
      <c r="AB1231">
        <v>111.85011709600001</v>
      </c>
      <c r="AC1231">
        <v>104.991250729</v>
      </c>
      <c r="AD1231">
        <v>98.691775684999996</v>
      </c>
      <c r="AE1231">
        <v>114.3</v>
      </c>
      <c r="AF1231">
        <v>96.808067339000004</v>
      </c>
      <c r="AG1231">
        <v>122.8</v>
      </c>
      <c r="AH1231"/>
      <c r="AI1231">
        <v>104.691275727</v>
      </c>
      <c r="AJ1231">
        <v>104.499612102</v>
      </c>
      <c r="AK1231"/>
      <c r="AL1231">
        <v>104.877836196</v>
      </c>
      <c r="AM1231">
        <v>136.19999999999999</v>
      </c>
      <c r="AN1231">
        <v>95.209206589999994</v>
      </c>
      <c r="AO1231">
        <v>116.4</v>
      </c>
      <c r="AP1231">
        <v>112.018669778</v>
      </c>
      <c r="AQ1231">
        <v>128.910742562</v>
      </c>
      <c r="AR1231">
        <v>114.390467461</v>
      </c>
      <c r="AS1231">
        <v>135.28872594000001</v>
      </c>
      <c r="AT1231">
        <v>99.349140403999996</v>
      </c>
      <c r="AU1231"/>
    </row>
    <row r="1232" spans="1:47" x14ac:dyDescent="0.35">
      <c r="A1232" s="84">
        <v>44378</v>
      </c>
      <c r="B1232">
        <v>119.6</v>
      </c>
      <c r="C1232">
        <v>133.288892592</v>
      </c>
      <c r="D1232">
        <v>93.604791528000007</v>
      </c>
      <c r="E1232">
        <v>104.96456557</v>
      </c>
      <c r="F1232">
        <v>123.8</v>
      </c>
      <c r="G1232"/>
      <c r="H1232">
        <v>102.750343266</v>
      </c>
      <c r="I1232">
        <v>120.789934172</v>
      </c>
      <c r="J1232">
        <v>113.381103149</v>
      </c>
      <c r="K1232">
        <v>97.508125676999995</v>
      </c>
      <c r="L1232">
        <v>116</v>
      </c>
      <c r="M1232">
        <v>106.691109074</v>
      </c>
      <c r="N1232">
        <v>100.915084096</v>
      </c>
      <c r="O1232">
        <v>125.910492541</v>
      </c>
      <c r="P1232"/>
      <c r="Q1232">
        <v>113.31888648100001</v>
      </c>
      <c r="R1232">
        <v>98.49</v>
      </c>
      <c r="S1232">
        <v>100.952957364</v>
      </c>
      <c r="T1232">
        <v>115.670321896</v>
      </c>
      <c r="U1232"/>
      <c r="V1232">
        <v>115.47490218900001</v>
      </c>
      <c r="W1232">
        <v>119.009917493</v>
      </c>
      <c r="X1232">
        <v>117.843570669</v>
      </c>
      <c r="Y1232"/>
      <c r="Z1232">
        <v>169.27178803499999</v>
      </c>
      <c r="AA1232"/>
      <c r="AB1232">
        <v>115.50351288100001</v>
      </c>
      <c r="AC1232">
        <v>105.691192401</v>
      </c>
      <c r="AD1232">
        <v>98.191817349000004</v>
      </c>
      <c r="AE1232">
        <v>114.7</v>
      </c>
      <c r="AF1232">
        <v>93.907825652</v>
      </c>
      <c r="AG1232">
        <v>125.3</v>
      </c>
      <c r="AH1232"/>
      <c r="AI1232">
        <v>105.59120073299999</v>
      </c>
      <c r="AJ1232">
        <v>103.91776571</v>
      </c>
      <c r="AK1232"/>
      <c r="AL1232">
        <v>105.469667616</v>
      </c>
      <c r="AM1232">
        <v>138</v>
      </c>
      <c r="AN1232">
        <v>98.649177924</v>
      </c>
      <c r="AO1232">
        <v>116.5</v>
      </c>
      <c r="AP1232">
        <v>113.21886981199999</v>
      </c>
      <c r="AQ1232">
        <v>126.81056754700001</v>
      </c>
      <c r="AR1232">
        <v>113.99050079200001</v>
      </c>
      <c r="AS1232">
        <v>133.68885926199999</v>
      </c>
      <c r="AT1232">
        <v>100.02351708099999</v>
      </c>
      <c r="AU1232"/>
    </row>
    <row r="1233" spans="1:47" x14ac:dyDescent="0.35">
      <c r="A1233" s="84">
        <v>44409</v>
      </c>
      <c r="B1233">
        <v>119.9</v>
      </c>
      <c r="C1233">
        <v>131.18906757799999</v>
      </c>
      <c r="D1233">
        <v>93.549995539999998</v>
      </c>
      <c r="E1233">
        <v>105.280786754</v>
      </c>
      <c r="F1233">
        <v>123.5</v>
      </c>
      <c r="G1233"/>
      <c r="H1233">
        <v>101.692710562</v>
      </c>
      <c r="I1233">
        <v>119.390050829</v>
      </c>
      <c r="J1233">
        <v>110.381603066</v>
      </c>
      <c r="K1233">
        <v>92.907742311999996</v>
      </c>
      <c r="L1233">
        <v>119.4</v>
      </c>
      <c r="M1233">
        <v>102.99141738199999</v>
      </c>
      <c r="N1233">
        <v>101.38608448799999</v>
      </c>
      <c r="O1233">
        <v>122.71022585199999</v>
      </c>
      <c r="P1233"/>
      <c r="Q1233">
        <v>114.419069845</v>
      </c>
      <c r="R1233">
        <v>98.35</v>
      </c>
      <c r="S1233">
        <v>99.803805659000005</v>
      </c>
      <c r="T1233">
        <v>116.09480014099999</v>
      </c>
      <c r="U1233"/>
      <c r="V1233">
        <v>116.67360359600001</v>
      </c>
      <c r="W1233">
        <v>115.70964247000001</v>
      </c>
      <c r="X1233">
        <v>119.632557431</v>
      </c>
      <c r="Y1233"/>
      <c r="Z1233">
        <v>137.07715380799999</v>
      </c>
      <c r="AA1233"/>
      <c r="AB1233">
        <v>110.819672131</v>
      </c>
      <c r="AC1233">
        <v>104.091325723</v>
      </c>
      <c r="AD1233">
        <v>95.792017332</v>
      </c>
      <c r="AE1233">
        <v>115.7</v>
      </c>
      <c r="AF1233">
        <v>95.807983999000001</v>
      </c>
      <c r="AG1233">
        <v>122.7</v>
      </c>
      <c r="AH1233"/>
      <c r="AI1233">
        <v>102.69144238</v>
      </c>
      <c r="AJ1233">
        <v>106.361520559</v>
      </c>
      <c r="AK1233"/>
      <c r="AL1233">
        <v>104.600081557</v>
      </c>
      <c r="AM1233">
        <v>136.80000000000001</v>
      </c>
      <c r="AN1233">
        <v>96.729193922999997</v>
      </c>
      <c r="AO1233">
        <v>115.8</v>
      </c>
      <c r="AP1233">
        <v>109.118186364</v>
      </c>
      <c r="AQ1233">
        <v>127.61063421999999</v>
      </c>
      <c r="AR1233">
        <v>112.990584118</v>
      </c>
      <c r="AS1233">
        <v>139.88834263800001</v>
      </c>
      <c r="AT1233">
        <v>99.988414986999999</v>
      </c>
      <c r="AU1233"/>
    </row>
    <row r="1234" spans="1:47" x14ac:dyDescent="0.35">
      <c r="A1234" s="84">
        <v>44440</v>
      </c>
      <c r="B1234">
        <v>120.1</v>
      </c>
      <c r="C1234">
        <v>129.68919256699999</v>
      </c>
      <c r="D1234">
        <v>93.427753256000003</v>
      </c>
      <c r="E1234">
        <v>105.51059555000001</v>
      </c>
      <c r="F1234">
        <v>123.9</v>
      </c>
      <c r="G1234"/>
      <c r="H1234">
        <v>99.519953041999997</v>
      </c>
      <c r="I1234">
        <v>116.59028414300001</v>
      </c>
      <c r="J1234">
        <v>107.282119647</v>
      </c>
      <c r="K1234">
        <v>92.707725644000007</v>
      </c>
      <c r="L1234">
        <v>110.1</v>
      </c>
      <c r="M1234">
        <v>102.391467378</v>
      </c>
      <c r="N1234">
        <v>102.628085523</v>
      </c>
      <c r="O1234">
        <v>128.910742562</v>
      </c>
      <c r="P1234"/>
      <c r="Q1234">
        <v>114.51908651399999</v>
      </c>
      <c r="R1234">
        <v>97.25</v>
      </c>
      <c r="S1234">
        <v>98.262363540999999</v>
      </c>
      <c r="T1234">
        <v>114.92748496599999</v>
      </c>
      <c r="U1234"/>
      <c r="V1234">
        <v>118.371763922</v>
      </c>
      <c r="W1234">
        <v>114.90957579800001</v>
      </c>
      <c r="X1234">
        <v>117.32450818300001</v>
      </c>
      <c r="Y1234"/>
      <c r="Z1234">
        <v>124.979170138</v>
      </c>
      <c r="AA1234"/>
      <c r="AB1234">
        <v>112.505854801</v>
      </c>
      <c r="AC1234">
        <v>105.391217399</v>
      </c>
      <c r="AD1234">
        <v>90.092492292000003</v>
      </c>
      <c r="AE1234">
        <v>112.8</v>
      </c>
      <c r="AF1234">
        <v>95.007917325999998</v>
      </c>
      <c r="AG1234">
        <v>125</v>
      </c>
      <c r="AH1234"/>
      <c r="AI1234">
        <v>103.691359053</v>
      </c>
      <c r="AJ1234">
        <v>109.61986035699999</v>
      </c>
      <c r="AK1234"/>
      <c r="AL1234">
        <v>103.22448360200001</v>
      </c>
      <c r="AM1234">
        <v>137.69999999999999</v>
      </c>
      <c r="AN1234">
        <v>98.579178506999995</v>
      </c>
      <c r="AO1234">
        <v>117.9</v>
      </c>
      <c r="AP1234">
        <v>108.018003001</v>
      </c>
      <c r="AQ1234">
        <v>129.01075089599999</v>
      </c>
      <c r="AR1234">
        <v>112.49062578100001</v>
      </c>
      <c r="AS1234">
        <v>137.48854262099999</v>
      </c>
      <c r="AT1234">
        <v>99.009522683</v>
      </c>
      <c r="AU1234"/>
    </row>
    <row r="1235" spans="1:47" x14ac:dyDescent="0.35">
      <c r="A1235" s="84">
        <v>44470</v>
      </c>
      <c r="B1235">
        <v>121.5</v>
      </c>
      <c r="C1235">
        <v>132.48895925299999</v>
      </c>
      <c r="D1235">
        <v>92.865469575000006</v>
      </c>
      <c r="E1235">
        <v>106.61255414199999</v>
      </c>
      <c r="F1235">
        <v>117.9</v>
      </c>
      <c r="G1235"/>
      <c r="H1235">
        <v>103.003231556</v>
      </c>
      <c r="I1235">
        <v>120.989917507</v>
      </c>
      <c r="J1235">
        <v>108.081986336</v>
      </c>
      <c r="K1235">
        <v>95.907992332999996</v>
      </c>
      <c r="L1235">
        <v>118.4</v>
      </c>
      <c r="M1235">
        <v>101.991500708</v>
      </c>
      <c r="N1235">
        <v>103.35908613300001</v>
      </c>
      <c r="O1235">
        <v>124.91040920099999</v>
      </c>
      <c r="P1235"/>
      <c r="Q1235">
        <v>116.219369895</v>
      </c>
      <c r="R1235">
        <v>98.96</v>
      </c>
      <c r="S1235">
        <v>99.861153454999993</v>
      </c>
      <c r="T1235">
        <v>114.078528475</v>
      </c>
      <c r="U1235"/>
      <c r="V1235">
        <v>120.769166736</v>
      </c>
      <c r="W1235">
        <v>117.10975914700001</v>
      </c>
      <c r="X1235">
        <v>121.342649286</v>
      </c>
      <c r="Y1235"/>
      <c r="Z1235">
        <v>90.484919180000006</v>
      </c>
      <c r="AA1235"/>
      <c r="AB1235">
        <v>115.50351288100001</v>
      </c>
      <c r="AC1235">
        <v>105.191234064</v>
      </c>
      <c r="AD1235">
        <v>92.192317306999996</v>
      </c>
      <c r="AE1235">
        <v>113.2</v>
      </c>
      <c r="AF1235">
        <v>95.607967330999998</v>
      </c>
      <c r="AG1235">
        <v>123.7</v>
      </c>
      <c r="AH1235"/>
      <c r="AI1235">
        <v>103.09140904900001</v>
      </c>
      <c r="AJ1235">
        <v>104.266873545</v>
      </c>
      <c r="AK1235"/>
      <c r="AL1235">
        <v>104.471088851</v>
      </c>
      <c r="AM1235">
        <v>140.30000000000001</v>
      </c>
      <c r="AN1235">
        <v>99.019174840000005</v>
      </c>
      <c r="AO1235">
        <v>119.2</v>
      </c>
      <c r="AP1235">
        <v>110.618436406</v>
      </c>
      <c r="AQ1235">
        <v>129.810817568</v>
      </c>
      <c r="AR1235">
        <v>114.890425798</v>
      </c>
      <c r="AS1235">
        <v>138.088492626</v>
      </c>
      <c r="AT1235">
        <v>100.507212043</v>
      </c>
      <c r="AU1235"/>
    </row>
    <row r="1236" spans="1:47" x14ac:dyDescent="0.35">
      <c r="A1236" s="84">
        <v>44501</v>
      </c>
      <c r="B1236">
        <v>124.5</v>
      </c>
      <c r="C1236">
        <v>125.089575869</v>
      </c>
      <c r="D1236">
        <v>92.973310984999998</v>
      </c>
      <c r="E1236">
        <v>105.95202106000001</v>
      </c>
      <c r="F1236">
        <v>127.1</v>
      </c>
      <c r="G1236"/>
      <c r="H1236">
        <v>102.357846452</v>
      </c>
      <c r="I1236">
        <v>123.38971752400001</v>
      </c>
      <c r="J1236">
        <v>114.680886519</v>
      </c>
      <c r="K1236">
        <v>96.608050671000001</v>
      </c>
      <c r="L1236">
        <v>120</v>
      </c>
      <c r="M1236">
        <v>103.891342388</v>
      </c>
      <c r="N1236">
        <v>105.536087947</v>
      </c>
      <c r="O1236">
        <v>128.810734228</v>
      </c>
      <c r="P1236"/>
      <c r="Q1236">
        <v>116.219369895</v>
      </c>
      <c r="R1236">
        <v>97.94</v>
      </c>
      <c r="S1236">
        <v>101.153489339</v>
      </c>
      <c r="T1236">
        <v>114.184648037</v>
      </c>
      <c r="U1236"/>
      <c r="V1236">
        <v>119.67035711299999</v>
      </c>
      <c r="W1236">
        <v>121.11009250799999</v>
      </c>
      <c r="X1236">
        <v>116.98774175699999</v>
      </c>
      <c r="Y1236"/>
      <c r="Z1236">
        <v>125.279120147</v>
      </c>
      <c r="AA1236"/>
      <c r="AB1236">
        <v>111.194379391</v>
      </c>
      <c r="AC1236">
        <v>106.791100742</v>
      </c>
      <c r="AD1236">
        <v>97.091909008000002</v>
      </c>
      <c r="AE1236">
        <v>115</v>
      </c>
      <c r="AF1236">
        <v>94.907908992000003</v>
      </c>
      <c r="AG1236">
        <v>121.1</v>
      </c>
      <c r="AH1236"/>
      <c r="AI1236">
        <v>104.091325723</v>
      </c>
      <c r="AJ1236">
        <v>101.124903026</v>
      </c>
      <c r="AK1236"/>
      <c r="AL1236">
        <v>106.096605752</v>
      </c>
      <c r="AM1236">
        <v>145.80000000000001</v>
      </c>
      <c r="AN1236">
        <v>101.039158007</v>
      </c>
      <c r="AO1236">
        <v>119.9</v>
      </c>
      <c r="AP1236">
        <v>120.220036673</v>
      </c>
      <c r="AQ1236">
        <v>134.11117593099999</v>
      </c>
      <c r="AR1236">
        <v>114.890425798</v>
      </c>
      <c r="AS1236">
        <v>142.288142655</v>
      </c>
      <c r="AT1236">
        <v>101.102956062</v>
      </c>
      <c r="AU1236"/>
    </row>
    <row r="1237" spans="1:47" x14ac:dyDescent="0.35">
      <c r="A1237" s="84">
        <v>44531</v>
      </c>
      <c r="B1237">
        <v>124.4</v>
      </c>
      <c r="C1237">
        <v>127.889342555</v>
      </c>
      <c r="D1237">
        <v>95.388782411999998</v>
      </c>
      <c r="E1237">
        <v>106.201627121</v>
      </c>
      <c r="F1237">
        <v>126.2</v>
      </c>
      <c r="G1237"/>
      <c r="H1237">
        <v>101.16515291899999</v>
      </c>
      <c r="I1237">
        <v>118.490125823</v>
      </c>
      <c r="J1237">
        <v>110.481586402</v>
      </c>
      <c r="K1237">
        <v>97.808150678999993</v>
      </c>
      <c r="L1237">
        <v>120.2</v>
      </c>
      <c r="M1237">
        <v>105.891175735</v>
      </c>
      <c r="N1237">
        <v>105.452087877</v>
      </c>
      <c r="O1237">
        <v>130.510875906</v>
      </c>
      <c r="P1237"/>
      <c r="Q1237">
        <v>119.91998666400001</v>
      </c>
      <c r="R1237">
        <v>97.86</v>
      </c>
      <c r="S1237">
        <v>101.14820308900001</v>
      </c>
      <c r="T1237">
        <v>114.290767598</v>
      </c>
      <c r="U1237"/>
      <c r="V1237">
        <v>120.569383168</v>
      </c>
      <c r="W1237">
        <v>121.610134178</v>
      </c>
      <c r="X1237">
        <v>118.586253902</v>
      </c>
      <c r="Y1237"/>
      <c r="Z1237">
        <v>137.87702049699999</v>
      </c>
      <c r="AA1237"/>
      <c r="AB1237">
        <v>118.59484777500001</v>
      </c>
      <c r="AC1237">
        <v>105.691192401</v>
      </c>
      <c r="AD1237">
        <v>96.991917340000001</v>
      </c>
      <c r="AE1237">
        <v>118.9</v>
      </c>
      <c r="AF1237">
        <v>97.008084006999994</v>
      </c>
      <c r="AG1237">
        <v>126.1</v>
      </c>
      <c r="AH1237"/>
      <c r="AI1237">
        <v>106.09115907</v>
      </c>
      <c r="AJ1237">
        <v>103.91776571</v>
      </c>
      <c r="AK1237"/>
      <c r="AL1237">
        <v>106.520562031</v>
      </c>
      <c r="AM1237">
        <v>145.80000000000001</v>
      </c>
      <c r="AN1237">
        <v>102.36914692400001</v>
      </c>
      <c r="AO1237">
        <v>121.7</v>
      </c>
      <c r="AP1237">
        <v>118.81980330099999</v>
      </c>
      <c r="AQ1237">
        <v>136.51137594799999</v>
      </c>
      <c r="AR1237">
        <v>115.19040080000001</v>
      </c>
      <c r="AS1237">
        <v>144.58795100399999</v>
      </c>
      <c r="AT1237">
        <v>100.90235850000001</v>
      </c>
      <c r="AU1237"/>
    </row>
    <row r="1238" spans="1:47" x14ac:dyDescent="0.35">
      <c r="A1238" s="84">
        <v>44562</v>
      </c>
      <c r="B1238">
        <v>127.2</v>
      </c>
      <c r="C1238">
        <v>128.88925922799999</v>
      </c>
      <c r="D1238">
        <v>93.640639575999998</v>
      </c>
      <c r="E1238">
        <v>105.852767203</v>
      </c>
      <c r="F1238">
        <v>126.7</v>
      </c>
      <c r="G1238"/>
      <c r="H1238">
        <v>99.821453383000005</v>
      </c>
      <c r="I1238">
        <v>126.789434214</v>
      </c>
      <c r="J1238">
        <v>114.180969838</v>
      </c>
      <c r="K1238">
        <v>98.108175681000006</v>
      </c>
      <c r="L1238">
        <v>120.5</v>
      </c>
      <c r="M1238">
        <v>105.091242396</v>
      </c>
      <c r="N1238">
        <v>105.101087584</v>
      </c>
      <c r="O1238">
        <v>123.81031752600001</v>
      </c>
      <c r="P1238"/>
      <c r="Q1238">
        <v>116.219369895</v>
      </c>
      <c r="R1238">
        <v>99.58</v>
      </c>
      <c r="S1238">
        <v>100.781005267</v>
      </c>
      <c r="T1238">
        <v>113.760169791</v>
      </c>
      <c r="U1238"/>
      <c r="V1238">
        <v>115.375010405</v>
      </c>
      <c r="W1238">
        <v>123.01025085400001</v>
      </c>
      <c r="X1238">
        <v>119.00991113400001</v>
      </c>
      <c r="Y1238"/>
      <c r="Z1238">
        <v>130.278286952</v>
      </c>
      <c r="AA1238"/>
      <c r="AB1238">
        <v>122.24824356000001</v>
      </c>
      <c r="AC1238">
        <v>102.09149237600001</v>
      </c>
      <c r="AD1238">
        <v>94.892092325999997</v>
      </c>
      <c r="AE1238">
        <v>119.4</v>
      </c>
      <c r="AF1238">
        <v>97.408117343000001</v>
      </c>
      <c r="AG1238">
        <v>125.1</v>
      </c>
      <c r="AH1238"/>
      <c r="AI1238">
        <v>104.891259062</v>
      </c>
      <c r="AJ1238">
        <v>104.965089216</v>
      </c>
      <c r="AK1238"/>
      <c r="AL1238">
        <v>106.17605292</v>
      </c>
      <c r="AM1238">
        <v>149.30000000000001</v>
      </c>
      <c r="AN1238">
        <v>97.139190506999995</v>
      </c>
      <c r="AO1238"/>
      <c r="AP1238">
        <v>115.919319887</v>
      </c>
      <c r="AQ1238">
        <v>137.61146762199999</v>
      </c>
      <c r="AR1238">
        <v>114.290475794</v>
      </c>
      <c r="AS1238">
        <v>141.28822598100001</v>
      </c>
      <c r="AT1238">
        <v>101.286399211</v>
      </c>
      <c r="AU1238"/>
    </row>
    <row r="1239" spans="1:47" x14ac:dyDescent="0.35">
      <c r="A1239" s="84">
        <v>44593</v>
      </c>
      <c r="B1239">
        <v>126.2</v>
      </c>
      <c r="C1239">
        <v>127.989334222</v>
      </c>
      <c r="D1239">
        <v>94.241611844000005</v>
      </c>
      <c r="E1239">
        <v>106.580717999</v>
      </c>
      <c r="F1239">
        <v>130</v>
      </c>
      <c r="G1239"/>
      <c r="H1239">
        <v>99.225283703000002</v>
      </c>
      <c r="I1239">
        <v>130.37827028800001</v>
      </c>
      <c r="J1239">
        <v>110.381603066</v>
      </c>
      <c r="K1239">
        <v>98.208184015</v>
      </c>
      <c r="L1239">
        <v>122.8</v>
      </c>
      <c r="M1239">
        <v>105.59120073299999</v>
      </c>
      <c r="N1239">
        <v>106.225088521</v>
      </c>
      <c r="O1239">
        <v>123.110259188</v>
      </c>
      <c r="P1239"/>
      <c r="Q1239">
        <v>116.619436573</v>
      </c>
      <c r="R1239">
        <v>98.22</v>
      </c>
      <c r="S1239">
        <v>101.765867262</v>
      </c>
      <c r="T1239">
        <v>113.44181110700001</v>
      </c>
      <c r="U1239"/>
      <c r="V1239">
        <v>118.171980355</v>
      </c>
      <c r="W1239">
        <v>125.41045087099999</v>
      </c>
      <c r="X1239">
        <v>117.98872404700001</v>
      </c>
      <c r="Y1239"/>
      <c r="Z1239">
        <v>135.77737043799999</v>
      </c>
      <c r="AA1239"/>
      <c r="AB1239">
        <v>126.37002341900001</v>
      </c>
      <c r="AC1239">
        <v>105.99116740300001</v>
      </c>
      <c r="AD1239">
        <v>97.091909008000002</v>
      </c>
      <c r="AE1239">
        <v>119.8</v>
      </c>
      <c r="AF1239">
        <v>97.408117343000001</v>
      </c>
      <c r="AG1239">
        <v>122</v>
      </c>
      <c r="AH1239"/>
      <c r="AI1239">
        <v>103.29139238400001</v>
      </c>
      <c r="AJ1239">
        <v>104.150504267</v>
      </c>
      <c r="AK1239"/>
      <c r="AL1239">
        <v>107.167008608</v>
      </c>
      <c r="AM1239">
        <v>152.19999999999999</v>
      </c>
      <c r="AN1239">
        <v>97.979183507000002</v>
      </c>
      <c r="AO1239"/>
      <c r="AP1239">
        <v>113.31888648100001</v>
      </c>
      <c r="AQ1239">
        <v>126.81056754700001</v>
      </c>
      <c r="AR1239">
        <v>113.99050079200001</v>
      </c>
      <c r="AS1239">
        <v>147.187734355</v>
      </c>
      <c r="AT1239">
        <v>102.03276493</v>
      </c>
      <c r="AU1239"/>
    </row>
    <row r="1240" spans="1:47" x14ac:dyDescent="0.35">
      <c r="A1240" s="84">
        <v>44621</v>
      </c>
      <c r="B1240">
        <v>127.7</v>
      </c>
      <c r="C1240">
        <v>127.789350887</v>
      </c>
      <c r="D1240">
        <v>94.764149992</v>
      </c>
      <c r="E1240">
        <v>107.671172774</v>
      </c>
      <c r="F1240">
        <v>129.4</v>
      </c>
      <c r="G1240"/>
      <c r="H1240">
        <v>102.346652288</v>
      </c>
      <c r="I1240">
        <v>125.3</v>
      </c>
      <c r="J1240">
        <v>112.681219797</v>
      </c>
      <c r="K1240">
        <v>93.507792316000007</v>
      </c>
      <c r="L1240">
        <v>127.1</v>
      </c>
      <c r="M1240">
        <v>103.991334055</v>
      </c>
      <c r="N1240">
        <v>104.034086695</v>
      </c>
      <c r="O1240">
        <v>129.310775898</v>
      </c>
      <c r="P1240"/>
      <c r="Q1240">
        <v>115.019169862</v>
      </c>
      <c r="R1240">
        <v>97.79</v>
      </c>
      <c r="S1240">
        <v>101.40068992499999</v>
      </c>
      <c r="T1240">
        <v>113.44181110700001</v>
      </c>
      <c r="U1240"/>
      <c r="V1240">
        <v>124.16548738900001</v>
      </c>
      <c r="W1240">
        <v>125.010417535</v>
      </c>
      <c r="X1240">
        <v>119.245587782</v>
      </c>
      <c r="Y1240"/>
      <c r="Z1240">
        <v>137.477087152</v>
      </c>
      <c r="AA1240"/>
      <c r="AB1240">
        <v>122.24824356000001</v>
      </c>
      <c r="AC1240">
        <v>106.09115907</v>
      </c>
      <c r="AD1240">
        <v>96.691942338000004</v>
      </c>
      <c r="AE1240">
        <v>121.2</v>
      </c>
      <c r="AF1240">
        <v>93.10775898</v>
      </c>
      <c r="AG1240">
        <v>126.1</v>
      </c>
      <c r="AH1240"/>
      <c r="AI1240">
        <v>103.791350721</v>
      </c>
      <c r="AJ1240">
        <v>106.710628394</v>
      </c>
      <c r="AK1240"/>
      <c r="AL1240">
        <v>107.045561429</v>
      </c>
      <c r="AM1240">
        <v>153.1</v>
      </c>
      <c r="AN1240">
        <v>102.989141757</v>
      </c>
      <c r="AO1240"/>
      <c r="AP1240">
        <v>107.51791965300001</v>
      </c>
      <c r="AQ1240">
        <v>131.010917576</v>
      </c>
      <c r="AR1240">
        <v>115.890342471</v>
      </c>
      <c r="AS1240">
        <v>144.38796766900001</v>
      </c>
      <c r="AT1240">
        <v>102.700101356</v>
      </c>
      <c r="AU1240"/>
    </row>
    <row r="1241" spans="1:47" x14ac:dyDescent="0.35">
      <c r="A1241" s="84">
        <v>44652</v>
      </c>
      <c r="B1241">
        <v>128.69999999999999</v>
      </c>
      <c r="C1241">
        <v>126.18948421</v>
      </c>
      <c r="D1241">
        <v>94.903006129000005</v>
      </c>
      <c r="E1241">
        <v>109.144731386</v>
      </c>
      <c r="F1241">
        <v>127.5</v>
      </c>
      <c r="G1241"/>
      <c r="H1241">
        <v>99.120806989000002</v>
      </c>
      <c r="I1241"/>
      <c r="J1241">
        <v>111.18146975499999</v>
      </c>
      <c r="K1241">
        <v>94.907908992000003</v>
      </c>
      <c r="L1241">
        <v>127.8</v>
      </c>
      <c r="M1241">
        <v>103.791350721</v>
      </c>
      <c r="N1241">
        <v>106.410088675</v>
      </c>
      <c r="O1241">
        <v>130.61088423999999</v>
      </c>
      <c r="P1241"/>
      <c r="Q1241">
        <v>118.81980330099999</v>
      </c>
      <c r="R1241">
        <v>97.46</v>
      </c>
      <c r="S1241">
        <v>101.804708328</v>
      </c>
      <c r="T1241">
        <v>113.229571984</v>
      </c>
      <c r="U1241"/>
      <c r="V1241">
        <v>114.87555148600001</v>
      </c>
      <c r="W1241">
        <v>123.01025085400001</v>
      </c>
      <c r="X1241">
        <v>123.88628267999999</v>
      </c>
      <c r="Y1241"/>
      <c r="Z1241">
        <v>116.480586569</v>
      </c>
      <c r="AA1241"/>
      <c r="AB1241">
        <v>121.40515222499999</v>
      </c>
      <c r="AC1241">
        <v>107.391050746</v>
      </c>
      <c r="AD1241">
        <v>95.392050662000003</v>
      </c>
      <c r="AE1241">
        <v>117.3</v>
      </c>
      <c r="AF1241">
        <v>96.108009000999999</v>
      </c>
      <c r="AG1241">
        <v>126</v>
      </c>
      <c r="AH1241"/>
      <c r="AI1241">
        <v>109.290892426</v>
      </c>
      <c r="AJ1241">
        <v>106.47788983700001</v>
      </c>
      <c r="AK1241"/>
      <c r="AL1241">
        <v>107.006327789</v>
      </c>
      <c r="AM1241">
        <v>152.5</v>
      </c>
      <c r="AN1241">
        <v>100.809159924</v>
      </c>
      <c r="AO1241"/>
      <c r="AP1241">
        <v>106.417736289</v>
      </c>
      <c r="AQ1241">
        <v>130.61088423999999</v>
      </c>
      <c r="AR1241">
        <v>113.890509124</v>
      </c>
      <c r="AS1241">
        <v>144.28797600199999</v>
      </c>
      <c r="AT1241">
        <v>103.3934173</v>
      </c>
      <c r="AU1241"/>
    </row>
    <row r="1242" spans="1:47" x14ac:dyDescent="0.35">
      <c r="A1242" s="84">
        <v>44682</v>
      </c>
      <c r="B1242">
        <v>129.30000000000001</v>
      </c>
      <c r="C1242">
        <v>127.08940921600001</v>
      </c>
      <c r="D1242">
        <v>95.234721682</v>
      </c>
      <c r="E1242">
        <v>108.641506304</v>
      </c>
      <c r="F1242">
        <v>129</v>
      </c>
      <c r="G1242"/>
      <c r="H1242">
        <v>100.66378584100001</v>
      </c>
      <c r="I1242"/>
      <c r="J1242">
        <v>113.381103149</v>
      </c>
      <c r="K1242">
        <v>95.507958997000003</v>
      </c>
      <c r="L1242">
        <v>131.1</v>
      </c>
      <c r="M1242">
        <v>105.291225731</v>
      </c>
      <c r="N1242">
        <v>106.325088604</v>
      </c>
      <c r="O1242">
        <v>130.01083423599999</v>
      </c>
      <c r="P1242"/>
      <c r="Q1242">
        <v>118.81980330099999</v>
      </c>
      <c r="R1242">
        <v>97.61</v>
      </c>
      <c r="S1242">
        <v>100.49126756299999</v>
      </c>
      <c r="T1242">
        <v>113.65405023</v>
      </c>
      <c r="U1242"/>
      <c r="V1242">
        <v>118.67143927399999</v>
      </c>
      <c r="W1242">
        <v>124.510375865</v>
      </c>
      <c r="X1242">
        <v>120.85707069</v>
      </c>
      <c r="Y1242"/>
      <c r="Z1242">
        <v>143.576070655</v>
      </c>
      <c r="AA1242"/>
      <c r="AB1242">
        <v>125.33957845400001</v>
      </c>
      <c r="AC1242">
        <v>106.09115907</v>
      </c>
      <c r="AD1242">
        <v>88.692608949000004</v>
      </c>
      <c r="AE1242">
        <v>117.6</v>
      </c>
      <c r="AF1242">
        <v>94.007833985999994</v>
      </c>
      <c r="AG1242">
        <v>126.4</v>
      </c>
      <c r="AH1242"/>
      <c r="AI1242">
        <v>107.391050746</v>
      </c>
      <c r="AJ1242">
        <v>107.292474787</v>
      </c>
      <c r="AK1242"/>
      <c r="AL1242">
        <v>106.272084565</v>
      </c>
      <c r="AM1242">
        <v>151.5</v>
      </c>
      <c r="AN1242">
        <v>100.329163924</v>
      </c>
      <c r="AO1242"/>
      <c r="AP1242">
        <v>108.618103017</v>
      </c>
      <c r="AQ1242">
        <v>131.51095924699999</v>
      </c>
      <c r="AR1242">
        <v>114.490459128</v>
      </c>
      <c r="AS1242">
        <v>144.88792600599999</v>
      </c>
      <c r="AT1242">
        <v>103.288011858</v>
      </c>
      <c r="AU1242"/>
    </row>
    <row r="1243" spans="1:47" x14ac:dyDescent="0.35">
      <c r="A1243" s="84">
        <v>44713</v>
      </c>
      <c r="B1243">
        <v>128.69999999999999</v>
      </c>
      <c r="C1243">
        <v>124.089659195</v>
      </c>
      <c r="D1243">
        <v>94.840172956999993</v>
      </c>
      <c r="E1243">
        <v>109.237296978</v>
      </c>
      <c r="F1243">
        <v>134</v>
      </c>
      <c r="G1243"/>
      <c r="H1243">
        <v>100.52487254099999</v>
      </c>
      <c r="I1243"/>
      <c r="J1243">
        <v>115.480753208</v>
      </c>
      <c r="K1243">
        <v>96.808067339000004</v>
      </c>
      <c r="L1243">
        <v>133.1</v>
      </c>
      <c r="M1243">
        <v>106.391134072</v>
      </c>
      <c r="N1243">
        <v>107.47108955900001</v>
      </c>
      <c r="O1243">
        <v>127.210600883</v>
      </c>
      <c r="P1243"/>
      <c r="Q1243">
        <v>120.02000333399999</v>
      </c>
      <c r="R1243">
        <v>98.86</v>
      </c>
      <c r="S1243">
        <v>101.976469943</v>
      </c>
      <c r="T1243">
        <v>113.33569154600001</v>
      </c>
      <c r="U1243"/>
      <c r="V1243">
        <v>122.966785982</v>
      </c>
      <c r="W1243">
        <v>125.21043420300001</v>
      </c>
      <c r="X1243">
        <v>125.166519424</v>
      </c>
      <c r="Y1243"/>
      <c r="Z1243">
        <v>154.47425429099999</v>
      </c>
      <c r="AA1243"/>
      <c r="AB1243">
        <v>126.83840749399999</v>
      </c>
      <c r="AC1243">
        <v>103.991334055</v>
      </c>
      <c r="AD1243">
        <v>96.491959003000005</v>
      </c>
      <c r="AE1243">
        <v>119.7</v>
      </c>
      <c r="AF1243">
        <v>93.607800650000001</v>
      </c>
      <c r="AG1243">
        <v>123.7</v>
      </c>
      <c r="AH1243"/>
      <c r="AI1243">
        <v>106.291142405</v>
      </c>
      <c r="AJ1243">
        <v>105.546935609</v>
      </c>
      <c r="AK1243"/>
      <c r="AL1243">
        <v>107.664997196</v>
      </c>
      <c r="AM1243">
        <v>151.19999999999999</v>
      </c>
      <c r="AN1243">
        <v>99.229173090000003</v>
      </c>
      <c r="AO1243"/>
      <c r="AP1243">
        <v>106.71778629799999</v>
      </c>
      <c r="AQ1243">
        <v>131.310942579</v>
      </c>
      <c r="AR1243">
        <v>116.49029247599999</v>
      </c>
      <c r="AS1243">
        <v>146.88775935300001</v>
      </c>
      <c r="AT1243">
        <v>103.07164810099999</v>
      </c>
      <c r="AU1243"/>
    </row>
    <row r="1244" spans="1:47" x14ac:dyDescent="0.35">
      <c r="A1244" s="84">
        <v>44743</v>
      </c>
      <c r="B1244">
        <v>123.4</v>
      </c>
      <c r="C1244">
        <v>126.18948421</v>
      </c>
      <c r="D1244">
        <v>95.325806111999995</v>
      </c>
      <c r="E1244">
        <v>109.79322559000001</v>
      </c>
      <c r="F1244">
        <v>123.8</v>
      </c>
      <c r="G1244"/>
      <c r="H1244">
        <v>98.363048816000003</v>
      </c>
      <c r="I1244"/>
      <c r="J1244">
        <v>114.880853191</v>
      </c>
      <c r="K1244">
        <v>96.208017334999994</v>
      </c>
      <c r="L1244">
        <v>130.19999999999999</v>
      </c>
      <c r="M1244">
        <v>104.19131738999999</v>
      </c>
      <c r="N1244">
        <v>106.30208858500001</v>
      </c>
      <c r="O1244">
        <v>117.409784149</v>
      </c>
      <c r="P1244"/>
      <c r="Q1244">
        <v>116.819469912</v>
      </c>
      <c r="R1244">
        <v>97.18</v>
      </c>
      <c r="S1244">
        <v>102.204564265</v>
      </c>
      <c r="T1244">
        <v>112.592854616</v>
      </c>
      <c r="U1244"/>
      <c r="V1244">
        <v>124.065595605</v>
      </c>
      <c r="W1244">
        <v>125.810484207</v>
      </c>
      <c r="X1244">
        <v>120.576078088</v>
      </c>
      <c r="Y1244"/>
      <c r="Z1244">
        <v>128.97850358299999</v>
      </c>
      <c r="AA1244"/>
      <c r="AB1244">
        <v>123.091334895</v>
      </c>
      <c r="AC1244">
        <v>104.39130072499999</v>
      </c>
      <c r="AD1244">
        <v>97.191900674999999</v>
      </c>
      <c r="AE1244">
        <v>118.2</v>
      </c>
      <c r="AF1244">
        <v>94.007833985999994</v>
      </c>
      <c r="AG1244">
        <v>122.1</v>
      </c>
      <c r="AH1244"/>
      <c r="AI1244">
        <v>106.591117407</v>
      </c>
      <c r="AJ1244">
        <v>107.87432117900001</v>
      </c>
      <c r="AK1244"/>
      <c r="AL1244">
        <v>107.30246117</v>
      </c>
      <c r="AM1244">
        <v>151.9</v>
      </c>
      <c r="AN1244">
        <v>99.119174006999998</v>
      </c>
      <c r="AO1244"/>
      <c r="AP1244">
        <v>108.018003001</v>
      </c>
      <c r="AQ1244">
        <v>131.910992583</v>
      </c>
      <c r="AR1244">
        <v>125.58953420500001</v>
      </c>
      <c r="AS1244">
        <v>137.88850929099999</v>
      </c>
      <c r="AT1244">
        <v>103.60591387700001</v>
      </c>
      <c r="AU1244"/>
    </row>
    <row r="1245" spans="1:47" x14ac:dyDescent="0.35">
      <c r="A1245" s="84">
        <v>44774</v>
      </c>
      <c r="B1245">
        <v>129</v>
      </c>
      <c r="C1245">
        <v>121.889842513</v>
      </c>
      <c r="D1245">
        <v>94.717886633000006</v>
      </c>
      <c r="E1245">
        <v>109.243182651</v>
      </c>
      <c r="F1245">
        <v>130.1</v>
      </c>
      <c r="G1245"/>
      <c r="H1245">
        <v>96.429305073999998</v>
      </c>
      <c r="I1245"/>
      <c r="J1245">
        <v>115.98066988799999</v>
      </c>
      <c r="K1245">
        <v>95.807983999000001</v>
      </c>
      <c r="L1245">
        <v>131.4</v>
      </c>
      <c r="M1245">
        <v>105.99116740300001</v>
      </c>
      <c r="N1245">
        <v>106.46808872299999</v>
      </c>
      <c r="O1245">
        <v>123.110259188</v>
      </c>
      <c r="P1245"/>
      <c r="Q1245">
        <v>117.419569928</v>
      </c>
      <c r="R1245">
        <v>99.63</v>
      </c>
      <c r="S1245">
        <v>102.751621082</v>
      </c>
      <c r="T1245">
        <v>111.00106119599999</v>
      </c>
      <c r="U1245"/>
      <c r="V1245">
        <v>122.866894198</v>
      </c>
      <c r="W1245">
        <v>126.110509209</v>
      </c>
      <c r="X1245">
        <v>118.469498122</v>
      </c>
      <c r="Y1245"/>
      <c r="Z1245">
        <v>147.37543742700001</v>
      </c>
      <c r="AA1245"/>
      <c r="AB1245">
        <v>127.306791569</v>
      </c>
      <c r="AC1245">
        <v>106.691109074</v>
      </c>
      <c r="AD1245">
        <v>99.691692359000001</v>
      </c>
      <c r="AE1245">
        <v>116.6</v>
      </c>
      <c r="AF1245">
        <v>94.207850653999998</v>
      </c>
      <c r="AG1245">
        <v>122.6</v>
      </c>
      <c r="AH1245"/>
      <c r="AI1245">
        <v>104.891259062</v>
      </c>
      <c r="AJ1245">
        <v>111.249030256</v>
      </c>
      <c r="AK1245"/>
      <c r="AL1245">
        <v>107.854805751</v>
      </c>
      <c r="AM1245">
        <v>152.30000000000001</v>
      </c>
      <c r="AN1245">
        <v>100.99915833999999</v>
      </c>
      <c r="AO1245"/>
      <c r="AP1245">
        <v>107.11785297500001</v>
      </c>
      <c r="AQ1245">
        <v>132.911075923</v>
      </c>
      <c r="AR1245">
        <v>116.69027581</v>
      </c>
      <c r="AS1245">
        <v>141.188234314</v>
      </c>
      <c r="AT1245">
        <v>103.534817262</v>
      </c>
      <c r="AU1245"/>
    </row>
    <row r="1246" spans="1:47" x14ac:dyDescent="0.35">
      <c r="A1246" s="84">
        <v>44805</v>
      </c>
      <c r="B1246">
        <v>127.5</v>
      </c>
      <c r="C1246">
        <v>131.18906757799999</v>
      </c>
      <c r="D1246">
        <v>94.059696212000006</v>
      </c>
      <c r="E1246">
        <v>109.65946028400001</v>
      </c>
      <c r="F1246">
        <v>138</v>
      </c>
      <c r="G1246"/>
      <c r="H1246">
        <v>98.583401808999994</v>
      </c>
      <c r="I1246"/>
      <c r="J1246">
        <v>115.98066988799999</v>
      </c>
      <c r="K1246">
        <v>97.108092341000003</v>
      </c>
      <c r="L1246">
        <v>134</v>
      </c>
      <c r="M1246">
        <v>106.791100742</v>
      </c>
      <c r="N1246">
        <v>106.357088631</v>
      </c>
      <c r="O1246">
        <v>118.70989249100001</v>
      </c>
      <c r="P1246"/>
      <c r="Q1246">
        <v>119.019836639</v>
      </c>
      <c r="R1246">
        <v>98.77</v>
      </c>
      <c r="S1246">
        <v>102.739123023</v>
      </c>
      <c r="T1246">
        <v>111.31941988</v>
      </c>
      <c r="U1246"/>
      <c r="V1246">
        <v>116.87338716399999</v>
      </c>
      <c r="W1246">
        <v>127.810650888</v>
      </c>
      <c r="X1246">
        <v>121.541003191</v>
      </c>
      <c r="Y1246"/>
      <c r="Z1246">
        <v>157.873687719</v>
      </c>
      <c r="AA1246"/>
      <c r="AB1246">
        <v>127.213114754</v>
      </c>
      <c r="AC1246">
        <v>104.891259062</v>
      </c>
      <c r="AD1246">
        <v>98.391800683</v>
      </c>
      <c r="AE1246">
        <v>114.3</v>
      </c>
      <c r="AF1246">
        <v>96.008000667000005</v>
      </c>
      <c r="AG1246">
        <v>121.6</v>
      </c>
      <c r="AH1246"/>
      <c r="AI1246">
        <v>106.791100742</v>
      </c>
      <c r="AJ1246">
        <v>108.456167572</v>
      </c>
      <c r="AK1246"/>
      <c r="AL1246">
        <v>107.841530922</v>
      </c>
      <c r="AM1246">
        <v>152</v>
      </c>
      <c r="AN1246">
        <v>98.959175340000002</v>
      </c>
      <c r="AO1246"/>
      <c r="AP1246">
        <v>106.31771962000001</v>
      </c>
      <c r="AQ1246">
        <v>130.61088423999999</v>
      </c>
      <c r="AR1246">
        <v>118.690109158</v>
      </c>
      <c r="AS1246">
        <v>138.88842596500001</v>
      </c>
      <c r="AT1246">
        <v>103.930856146</v>
      </c>
      <c r="AU1246"/>
    </row>
    <row r="1247" spans="1:47" x14ac:dyDescent="0.35">
      <c r="A1247" s="84">
        <v>44835</v>
      </c>
      <c r="B1247">
        <v>126.7</v>
      </c>
      <c r="C1247">
        <v>128.58928422599999</v>
      </c>
      <c r="D1247">
        <v>94.327114283</v>
      </c>
      <c r="E1247">
        <v>108.6877891</v>
      </c>
      <c r="F1247"/>
      <c r="G1247"/>
      <c r="H1247">
        <v>99.323110323999998</v>
      </c>
      <c r="I1247"/>
      <c r="J1247">
        <v>111.78136977200001</v>
      </c>
      <c r="K1247">
        <v>96.508042337000006</v>
      </c>
      <c r="L1247">
        <v>129.19999999999999</v>
      </c>
      <c r="M1247">
        <v>104.791267394</v>
      </c>
      <c r="N1247">
        <v>105.901088251</v>
      </c>
      <c r="O1247">
        <v>117.509792483</v>
      </c>
      <c r="P1247"/>
      <c r="Q1247">
        <v>116.219369895</v>
      </c>
      <c r="R1247">
        <v>96.25</v>
      </c>
      <c r="S1247">
        <v>101.816433476</v>
      </c>
      <c r="T1247">
        <v>111.31941988</v>
      </c>
      <c r="U1247"/>
      <c r="V1247">
        <v>117.372846083</v>
      </c>
      <c r="W1247">
        <v>123.210267522</v>
      </c>
      <c r="X1247">
        <v>116.44047587</v>
      </c>
      <c r="Y1247"/>
      <c r="Z1247">
        <v>140.97650391600001</v>
      </c>
      <c r="AA1247"/>
      <c r="AB1247">
        <v>120.65573770500001</v>
      </c>
      <c r="AC1247">
        <v>103.791350721</v>
      </c>
      <c r="AD1247">
        <v>95.292058995000005</v>
      </c>
      <c r="AE1247">
        <v>110.3</v>
      </c>
      <c r="AF1247">
        <v>91.907658971999993</v>
      </c>
      <c r="AG1247">
        <v>121.8</v>
      </c>
      <c r="AH1247"/>
      <c r="AI1247">
        <v>105.091242396</v>
      </c>
      <c r="AJ1247">
        <v>107.17610550800001</v>
      </c>
      <c r="AK1247"/>
      <c r="AL1247">
        <v>106.71010207800001</v>
      </c>
      <c r="AM1247">
        <v>151</v>
      </c>
      <c r="AN1247">
        <v>97.169190256999997</v>
      </c>
      <c r="AO1247"/>
      <c r="AP1247">
        <v>107.71795299199999</v>
      </c>
      <c r="AQ1247">
        <v>130.21085090400001</v>
      </c>
      <c r="AR1247">
        <v>117.09024248</v>
      </c>
      <c r="AS1247">
        <v>142.78810099200001</v>
      </c>
      <c r="AT1247">
        <v>103.865907355</v>
      </c>
      <c r="AU1247"/>
    </row>
    <row r="1248" spans="1:47" x14ac:dyDescent="0.35">
      <c r="A1248" s="84">
        <v>44866</v>
      </c>
      <c r="B1248"/>
      <c r="C1248">
        <v>131.989000917</v>
      </c>
      <c r="D1248">
        <v>94.238033645000002</v>
      </c>
      <c r="E1248"/>
      <c r="F1248"/>
      <c r="G1248"/>
      <c r="H1248">
        <v>97.080281651999996</v>
      </c>
      <c r="I1248"/>
      <c r="J1248">
        <v>115.180803199</v>
      </c>
      <c r="K1248">
        <v>97.008084006999994</v>
      </c>
      <c r="L1248">
        <v>131.9</v>
      </c>
      <c r="M1248">
        <v>105.891175735</v>
      </c>
      <c r="N1248"/>
      <c r="O1248">
        <v>113.109425785</v>
      </c>
      <c r="P1248"/>
      <c r="Q1248"/>
      <c r="R1248"/>
      <c r="S1248"/>
      <c r="T1248"/>
      <c r="U1248"/>
      <c r="V1248">
        <v>118.67143927399999</v>
      </c>
      <c r="W1248">
        <v>122.310192516</v>
      </c>
      <c r="X1248"/>
      <c r="Y1248"/>
      <c r="Z1248"/>
      <c r="AA1248"/>
      <c r="AB1248"/>
      <c r="AC1248"/>
      <c r="AD1248">
        <v>95.592033997000001</v>
      </c>
      <c r="AE1248">
        <v>110.7</v>
      </c>
      <c r="AF1248">
        <v>96.508042337000006</v>
      </c>
      <c r="AG1248">
        <v>126</v>
      </c>
      <c r="AH1248"/>
      <c r="AI1248"/>
      <c r="AJ1248"/>
      <c r="AK1248"/>
      <c r="AL1248"/>
      <c r="AM1248">
        <v>152.9</v>
      </c>
      <c r="AN1248">
        <v>100.72916059000001</v>
      </c>
      <c r="AO1248"/>
      <c r="AP1248">
        <v>106.617769628</v>
      </c>
      <c r="AQ1248"/>
      <c r="AR1248"/>
      <c r="AS1248">
        <v>141.188234314</v>
      </c>
      <c r="AT1248">
        <v>103.637942059</v>
      </c>
      <c r="AU1248"/>
    </row>
    <row r="1249" spans="1:47" x14ac:dyDescent="0.35">
      <c r="A1249" s="84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</row>
    <row r="1250" spans="1:47" x14ac:dyDescent="0.35">
      <c r="A1250" s="84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</row>
    <row r="1251" spans="1:47" x14ac:dyDescent="0.35">
      <c r="A1251" s="84">
        <v>44958</v>
      </c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</row>
    <row r="1252" spans="1:47" x14ac:dyDescent="0.35">
      <c r="A1252" s="84">
        <v>44986</v>
      </c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</row>
    <row r="1253" spans="1:47" x14ac:dyDescent="0.35">
      <c r="A1253" s="84">
        <v>45017</v>
      </c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</row>
    <row r="1254" spans="1:47" x14ac:dyDescent="0.35">
      <c r="A1254" s="84">
        <v>45047</v>
      </c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</row>
    <row r="1255" spans="1:47" x14ac:dyDescent="0.35">
      <c r="A1255" s="84">
        <v>45078</v>
      </c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</row>
    <row r="1256" spans="1:47" x14ac:dyDescent="0.35">
      <c r="A1256" s="84">
        <v>45108</v>
      </c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</row>
    <row r="1257" spans="1:47" x14ac:dyDescent="0.35">
      <c r="A1257" s="84">
        <v>45139</v>
      </c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</row>
    <row r="1258" spans="1:47" x14ac:dyDescent="0.35">
      <c r="A1258" s="84">
        <v>45170</v>
      </c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</row>
    <row r="1259" spans="1:47" x14ac:dyDescent="0.35">
      <c r="A1259" s="84">
        <v>45200</v>
      </c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</row>
    <row r="1260" spans="1:47" x14ac:dyDescent="0.35">
      <c r="A1260" s="84">
        <v>45231</v>
      </c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</row>
    <row r="1261" spans="1:47" x14ac:dyDescent="0.35">
      <c r="A1261" s="84">
        <v>45261</v>
      </c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</row>
    <row r="1262" spans="1:47" x14ac:dyDescent="0.35">
      <c r="A1262" s="84">
        <v>45292</v>
      </c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90" zoomScaleNormal="190" workbookViewId="0">
      <selection activeCell="A4" sqref="A4"/>
    </sheetView>
  </sheetViews>
  <sheetFormatPr defaultColWidth="10.90625" defaultRowHeight="14.5" x14ac:dyDescent="0.35"/>
  <cols>
    <col min="3" max="3" width="21.1796875" customWidth="1"/>
  </cols>
  <sheetData>
    <row r="1" spans="1:4" x14ac:dyDescent="0.35">
      <c r="A1" t="s">
        <v>537</v>
      </c>
      <c r="B1" t="s">
        <v>529</v>
      </c>
      <c r="C1" t="s">
        <v>530</v>
      </c>
      <c r="D1" t="s">
        <v>523</v>
      </c>
    </row>
    <row r="2" spans="1:4" x14ac:dyDescent="0.35">
      <c r="A2" t="s">
        <v>432</v>
      </c>
      <c r="B2">
        <v>23315</v>
      </c>
      <c r="C2">
        <v>21.1043148117692</v>
      </c>
      <c r="D2" t="s">
        <v>431</v>
      </c>
    </row>
    <row r="3" spans="1:4" x14ac:dyDescent="0.35">
      <c r="A3" t="s">
        <v>95</v>
      </c>
      <c r="B3">
        <v>17734</v>
      </c>
      <c r="C3">
        <v>42.835549459778498</v>
      </c>
      <c r="D3" t="s">
        <v>94</v>
      </c>
    </row>
    <row r="4" spans="1:4" x14ac:dyDescent="0.35">
      <c r="A4" t="s">
        <v>505</v>
      </c>
      <c r="B4">
        <v>14563</v>
      </c>
    </row>
    <row r="5" spans="1:4" x14ac:dyDescent="0.35">
      <c r="A5" t="s">
        <v>231</v>
      </c>
      <c r="B5">
        <v>4941</v>
      </c>
      <c r="C5">
        <v>25.276723745751099</v>
      </c>
      <c r="D5" t="s">
        <v>230</v>
      </c>
    </row>
    <row r="6" spans="1:4" x14ac:dyDescent="0.35">
      <c r="A6" t="s">
        <v>127</v>
      </c>
      <c r="B6">
        <v>4260</v>
      </c>
      <c r="C6">
        <v>23.290317206913301</v>
      </c>
      <c r="D6" t="s">
        <v>126</v>
      </c>
    </row>
    <row r="7" spans="1:4" x14ac:dyDescent="0.35">
      <c r="A7" t="s">
        <v>211</v>
      </c>
      <c r="B7">
        <v>3176</v>
      </c>
      <c r="C7">
        <v>31.184277214324201</v>
      </c>
      <c r="D7" t="s">
        <v>210</v>
      </c>
    </row>
    <row r="8" spans="1:4" x14ac:dyDescent="0.35">
      <c r="A8" t="s">
        <v>177</v>
      </c>
      <c r="B8">
        <v>3131</v>
      </c>
      <c r="C8">
        <v>18.0920756440749</v>
      </c>
      <c r="D8" t="s">
        <v>176</v>
      </c>
    </row>
    <row r="9" spans="1:4" x14ac:dyDescent="0.35">
      <c r="A9" t="s">
        <v>159</v>
      </c>
      <c r="B9">
        <v>2958</v>
      </c>
      <c r="C9">
        <v>25.026690711632401</v>
      </c>
      <c r="D9" t="s">
        <v>158</v>
      </c>
    </row>
    <row r="10" spans="1:4" x14ac:dyDescent="0.35">
      <c r="A10" t="s">
        <v>225</v>
      </c>
      <c r="B10">
        <v>2108</v>
      </c>
      <c r="C10">
        <v>20.045145748964199</v>
      </c>
      <c r="D10" t="s">
        <v>224</v>
      </c>
    </row>
    <row r="11" spans="1:4" x14ac:dyDescent="0.35">
      <c r="A11" t="s">
        <v>87</v>
      </c>
      <c r="B11">
        <v>1988</v>
      </c>
      <c r="C11">
        <v>23.740127366052899</v>
      </c>
      <c r="D11" t="s">
        <v>86</v>
      </c>
    </row>
    <row r="12" spans="1:4" x14ac:dyDescent="0.35">
      <c r="A12" t="s">
        <v>243</v>
      </c>
      <c r="B12">
        <v>1799</v>
      </c>
      <c r="C12">
        <v>32.089982999124402</v>
      </c>
      <c r="D12" t="s">
        <v>531</v>
      </c>
    </row>
    <row r="13" spans="1:4" x14ac:dyDescent="0.35">
      <c r="A13" t="s">
        <v>456</v>
      </c>
      <c r="B13">
        <v>1776</v>
      </c>
      <c r="C13">
        <v>22.421938275509799</v>
      </c>
      <c r="D13" t="s">
        <v>534</v>
      </c>
    </row>
    <row r="14" spans="1:4" x14ac:dyDescent="0.35">
      <c r="A14" t="s">
        <v>75</v>
      </c>
      <c r="B14">
        <v>1609</v>
      </c>
      <c r="C14">
        <v>18.919750156210998</v>
      </c>
      <c r="D14" t="s">
        <v>74</v>
      </c>
    </row>
    <row r="15" spans="1:4" x14ac:dyDescent="0.35">
      <c r="A15" t="s">
        <v>49</v>
      </c>
      <c r="B15">
        <v>1553</v>
      </c>
      <c r="C15">
        <v>22.7622897118321</v>
      </c>
      <c r="D15" t="s">
        <v>48</v>
      </c>
    </row>
    <row r="16" spans="1:4" x14ac:dyDescent="0.35">
      <c r="A16" t="s">
        <v>147</v>
      </c>
      <c r="B16">
        <v>1427</v>
      </c>
      <c r="C16">
        <v>20.841336314115701</v>
      </c>
      <c r="D16" t="s">
        <v>146</v>
      </c>
    </row>
    <row r="17" spans="1:4" x14ac:dyDescent="0.35">
      <c r="A17" t="s">
        <v>277</v>
      </c>
      <c r="B17">
        <v>1273</v>
      </c>
      <c r="C17">
        <v>20.564291572059801</v>
      </c>
      <c r="D17" t="s">
        <v>276</v>
      </c>
    </row>
    <row r="18" spans="1:4" x14ac:dyDescent="0.35">
      <c r="A18" t="s">
        <v>209</v>
      </c>
      <c r="B18">
        <v>1186</v>
      </c>
      <c r="C18">
        <v>31.459921145125499</v>
      </c>
      <c r="D18" t="s">
        <v>208</v>
      </c>
    </row>
    <row r="19" spans="1:4" x14ac:dyDescent="0.35">
      <c r="A19" t="s">
        <v>315</v>
      </c>
      <c r="B19">
        <v>1013</v>
      </c>
      <c r="C19">
        <v>21.453811265408302</v>
      </c>
      <c r="D19" t="s">
        <v>314</v>
      </c>
    </row>
    <row r="20" spans="1:4" x14ac:dyDescent="0.35">
      <c r="A20" t="s">
        <v>363</v>
      </c>
      <c r="B20">
        <v>834</v>
      </c>
    </row>
    <row r="21" spans="1:4" x14ac:dyDescent="0.35">
      <c r="A21" t="s">
        <v>419</v>
      </c>
      <c r="B21">
        <v>819</v>
      </c>
    </row>
    <row r="22" spans="1:4" x14ac:dyDescent="0.35">
      <c r="A22" t="s">
        <v>91</v>
      </c>
      <c r="B22">
        <v>801</v>
      </c>
    </row>
    <row r="23" spans="1:4" x14ac:dyDescent="0.35">
      <c r="A23" t="s">
        <v>517</v>
      </c>
      <c r="B23">
        <v>775</v>
      </c>
    </row>
    <row r="24" spans="1:4" x14ac:dyDescent="0.35">
      <c r="A24" t="s">
        <v>347</v>
      </c>
      <c r="B24">
        <v>679</v>
      </c>
    </row>
    <row r="25" spans="1:4" x14ac:dyDescent="0.35">
      <c r="A25" t="s">
        <v>391</v>
      </c>
      <c r="B25">
        <v>636</v>
      </c>
    </row>
    <row r="26" spans="1:4" x14ac:dyDescent="0.35">
      <c r="A26" t="s">
        <v>55</v>
      </c>
      <c r="B26">
        <v>594</v>
      </c>
    </row>
    <row r="27" spans="1:4" x14ac:dyDescent="0.35">
      <c r="A27" t="s">
        <v>405</v>
      </c>
      <c r="B27">
        <v>506</v>
      </c>
    </row>
    <row r="28" spans="1:4" x14ac:dyDescent="0.35">
      <c r="A28" t="s">
        <v>215</v>
      </c>
      <c r="B28">
        <v>504</v>
      </c>
    </row>
    <row r="29" spans="1:4" x14ac:dyDescent="0.35">
      <c r="A29" t="s">
        <v>223</v>
      </c>
      <c r="B29">
        <v>489</v>
      </c>
    </row>
    <row r="30" spans="1:4" x14ac:dyDescent="0.35">
      <c r="A30" t="s">
        <v>38</v>
      </c>
      <c r="B30">
        <v>487</v>
      </c>
    </row>
    <row r="31" spans="1:4" x14ac:dyDescent="0.35">
      <c r="A31" t="s">
        <v>319</v>
      </c>
      <c r="B31">
        <v>482</v>
      </c>
    </row>
    <row r="32" spans="1:4" x14ac:dyDescent="0.35">
      <c r="A32" t="s">
        <v>51</v>
      </c>
      <c r="B32">
        <v>480</v>
      </c>
    </row>
    <row r="33" spans="1:2" x14ac:dyDescent="0.35">
      <c r="A33" t="s">
        <v>309</v>
      </c>
      <c r="B33">
        <v>441</v>
      </c>
    </row>
    <row r="34" spans="1:2" x14ac:dyDescent="0.35">
      <c r="A34" t="s">
        <v>484</v>
      </c>
      <c r="B34">
        <v>419</v>
      </c>
    </row>
    <row r="35" spans="1:2" x14ac:dyDescent="0.35">
      <c r="A35" t="s">
        <v>61</v>
      </c>
      <c r="B35">
        <v>416</v>
      </c>
    </row>
    <row r="36" spans="1:2" x14ac:dyDescent="0.35">
      <c r="A36" t="s">
        <v>36</v>
      </c>
      <c r="B36">
        <v>415</v>
      </c>
    </row>
    <row r="37" spans="1:2" x14ac:dyDescent="0.35">
      <c r="A37" t="s">
        <v>141</v>
      </c>
      <c r="B37">
        <v>404</v>
      </c>
    </row>
    <row r="38" spans="1:2" x14ac:dyDescent="0.35">
      <c r="A38" t="s">
        <v>133</v>
      </c>
      <c r="B38">
        <v>398</v>
      </c>
    </row>
    <row r="39" spans="1:2" x14ac:dyDescent="0.35">
      <c r="A39" t="s">
        <v>371</v>
      </c>
      <c r="B39">
        <v>397</v>
      </c>
    </row>
    <row r="40" spans="1:2" x14ac:dyDescent="0.35">
      <c r="A40" t="s">
        <v>341</v>
      </c>
      <c r="B40">
        <v>394</v>
      </c>
    </row>
    <row r="41" spans="1:2" x14ac:dyDescent="0.35">
      <c r="A41" t="s">
        <v>301</v>
      </c>
      <c r="B41">
        <v>373</v>
      </c>
    </row>
    <row r="42" spans="1:2" x14ac:dyDescent="0.35">
      <c r="A42" t="s">
        <v>201</v>
      </c>
      <c r="B42">
        <v>368</v>
      </c>
    </row>
    <row r="43" spans="1:2" x14ac:dyDescent="0.35">
      <c r="A43" t="s">
        <v>476</v>
      </c>
      <c r="B43">
        <v>366</v>
      </c>
    </row>
    <row r="44" spans="1:2" x14ac:dyDescent="0.35">
      <c r="A44" t="s">
        <v>333</v>
      </c>
      <c r="B44">
        <v>348</v>
      </c>
    </row>
    <row r="45" spans="1:2" x14ac:dyDescent="0.35">
      <c r="A45" t="s">
        <v>93</v>
      </c>
      <c r="B45">
        <v>317</v>
      </c>
    </row>
    <row r="46" spans="1:2" x14ac:dyDescent="0.35">
      <c r="A46" t="s">
        <v>107</v>
      </c>
      <c r="B46">
        <v>314</v>
      </c>
    </row>
    <row r="47" spans="1:2" x14ac:dyDescent="0.35">
      <c r="A47" t="s">
        <v>153</v>
      </c>
      <c r="B47">
        <v>297</v>
      </c>
    </row>
    <row r="48" spans="1:2" x14ac:dyDescent="0.35">
      <c r="A48" t="s">
        <v>359</v>
      </c>
      <c r="B48">
        <v>284</v>
      </c>
    </row>
    <row r="49" spans="1:2" x14ac:dyDescent="0.35">
      <c r="A49" t="s">
        <v>117</v>
      </c>
      <c r="B49">
        <v>282</v>
      </c>
    </row>
    <row r="50" spans="1:2" x14ac:dyDescent="0.35">
      <c r="A50" t="s">
        <v>351</v>
      </c>
      <c r="B50">
        <v>254</v>
      </c>
    </row>
    <row r="51" spans="1:2" x14ac:dyDescent="0.35">
      <c r="A51" t="s">
        <v>325</v>
      </c>
      <c r="B51">
        <v>250</v>
      </c>
    </row>
    <row r="52" spans="1:2" x14ac:dyDescent="0.35">
      <c r="A52" t="s">
        <v>217</v>
      </c>
      <c r="B52">
        <v>232</v>
      </c>
    </row>
    <row r="53" spans="1:2" x14ac:dyDescent="0.35">
      <c r="A53" t="s">
        <v>339</v>
      </c>
      <c r="B53">
        <v>223</v>
      </c>
    </row>
    <row r="54" spans="1:2" x14ac:dyDescent="0.35">
      <c r="A54" t="s">
        <v>191</v>
      </c>
      <c r="B54">
        <v>215</v>
      </c>
    </row>
    <row r="55" spans="1:2" x14ac:dyDescent="0.35">
      <c r="A55" t="s">
        <v>219</v>
      </c>
      <c r="B55">
        <v>208</v>
      </c>
    </row>
    <row r="56" spans="1:2" x14ac:dyDescent="0.35">
      <c r="A56" t="s">
        <v>462</v>
      </c>
      <c r="B56">
        <v>200</v>
      </c>
    </row>
    <row r="57" spans="1:2" x14ac:dyDescent="0.35">
      <c r="A57" t="s">
        <v>446</v>
      </c>
      <c r="B57">
        <v>197</v>
      </c>
    </row>
    <row r="58" spans="1:2" x14ac:dyDescent="0.35">
      <c r="A58" t="s">
        <v>207</v>
      </c>
      <c r="B58">
        <v>182</v>
      </c>
    </row>
    <row r="59" spans="1:2" x14ac:dyDescent="0.35">
      <c r="A59" t="s">
        <v>357</v>
      </c>
      <c r="B59">
        <v>180</v>
      </c>
    </row>
    <row r="60" spans="1:2" x14ac:dyDescent="0.35">
      <c r="A60" t="s">
        <v>137</v>
      </c>
      <c r="B60">
        <v>163</v>
      </c>
    </row>
    <row r="61" spans="1:2" x14ac:dyDescent="0.35">
      <c r="A61" t="s">
        <v>269</v>
      </c>
      <c r="B61">
        <v>143</v>
      </c>
    </row>
    <row r="62" spans="1:2" x14ac:dyDescent="0.35">
      <c r="A62" t="s">
        <v>516</v>
      </c>
      <c r="B62">
        <v>115</v>
      </c>
    </row>
    <row r="63" spans="1:2" x14ac:dyDescent="0.35">
      <c r="A63" t="s">
        <v>149</v>
      </c>
      <c r="B63">
        <v>111</v>
      </c>
    </row>
    <row r="64" spans="1:2" x14ac:dyDescent="0.35">
      <c r="A64" t="s">
        <v>233</v>
      </c>
      <c r="B64">
        <v>110</v>
      </c>
    </row>
    <row r="65" spans="1:2" x14ac:dyDescent="0.35">
      <c r="A65" t="s">
        <v>349</v>
      </c>
      <c r="B65">
        <v>107</v>
      </c>
    </row>
    <row r="66" spans="1:2" x14ac:dyDescent="0.35">
      <c r="A66" t="s">
        <v>121</v>
      </c>
      <c r="B66">
        <v>107</v>
      </c>
    </row>
    <row r="67" spans="1:2" x14ac:dyDescent="0.35">
      <c r="A67" t="s">
        <v>139</v>
      </c>
      <c r="B67">
        <v>106</v>
      </c>
    </row>
    <row r="68" spans="1:2" x14ac:dyDescent="0.35">
      <c r="A68" t="s">
        <v>247</v>
      </c>
      <c r="B68">
        <v>106</v>
      </c>
    </row>
    <row r="69" spans="1:2" x14ac:dyDescent="0.35">
      <c r="A69" t="s">
        <v>470</v>
      </c>
      <c r="B69">
        <v>106</v>
      </c>
    </row>
    <row r="70" spans="1:2" x14ac:dyDescent="0.35">
      <c r="A70" t="s">
        <v>135</v>
      </c>
      <c r="B70">
        <v>94</v>
      </c>
    </row>
    <row r="71" spans="1:2" x14ac:dyDescent="0.35">
      <c r="A71" t="s">
        <v>261</v>
      </c>
      <c r="B71">
        <v>89</v>
      </c>
    </row>
    <row r="72" spans="1:2" x14ac:dyDescent="0.35">
      <c r="A72" t="s">
        <v>329</v>
      </c>
      <c r="B72">
        <v>88</v>
      </c>
    </row>
    <row r="73" spans="1:2" x14ac:dyDescent="0.35">
      <c r="A73" t="s">
        <v>265</v>
      </c>
      <c r="B73">
        <v>86</v>
      </c>
    </row>
    <row r="74" spans="1:2" x14ac:dyDescent="0.35">
      <c r="A74" t="s">
        <v>195</v>
      </c>
      <c r="B74">
        <v>86</v>
      </c>
    </row>
    <row r="75" spans="1:2" x14ac:dyDescent="0.35">
      <c r="A75" t="s">
        <v>63</v>
      </c>
      <c r="B75">
        <v>84</v>
      </c>
    </row>
    <row r="76" spans="1:2" x14ac:dyDescent="0.35">
      <c r="A76" t="s">
        <v>179</v>
      </c>
      <c r="B76">
        <v>78</v>
      </c>
    </row>
    <row r="77" spans="1:2" x14ac:dyDescent="0.35">
      <c r="A77" t="s">
        <v>509</v>
      </c>
      <c r="B77">
        <v>70</v>
      </c>
    </row>
    <row r="78" spans="1:2" x14ac:dyDescent="0.35">
      <c r="A78" t="s">
        <v>167</v>
      </c>
      <c r="B78">
        <v>69</v>
      </c>
    </row>
    <row r="79" spans="1:2" x14ac:dyDescent="0.35">
      <c r="A79" t="s">
        <v>464</v>
      </c>
      <c r="B79">
        <v>69</v>
      </c>
    </row>
    <row r="80" spans="1:2" x14ac:dyDescent="0.35">
      <c r="A80" t="s">
        <v>538</v>
      </c>
      <c r="B80">
        <v>68</v>
      </c>
    </row>
    <row r="81" spans="1:2" x14ac:dyDescent="0.35">
      <c r="A81" t="s">
        <v>440</v>
      </c>
      <c r="B81">
        <v>68</v>
      </c>
    </row>
    <row r="82" spans="1:2" x14ac:dyDescent="0.35">
      <c r="A82" t="s">
        <v>21</v>
      </c>
      <c r="B82">
        <v>67</v>
      </c>
    </row>
    <row r="83" spans="1:2" x14ac:dyDescent="0.35">
      <c r="A83" t="s">
        <v>450</v>
      </c>
      <c r="B83">
        <v>66</v>
      </c>
    </row>
    <row r="84" spans="1:2" x14ac:dyDescent="0.35">
      <c r="A84" t="s">
        <v>285</v>
      </c>
      <c r="B84">
        <v>65</v>
      </c>
    </row>
    <row r="85" spans="1:2" x14ac:dyDescent="0.35">
      <c r="A85" t="s">
        <v>397</v>
      </c>
      <c r="B85">
        <v>65</v>
      </c>
    </row>
    <row r="86" spans="1:2" x14ac:dyDescent="0.35">
      <c r="A86" t="s">
        <v>335</v>
      </c>
      <c r="B86">
        <v>64</v>
      </c>
    </row>
    <row r="87" spans="1:2" x14ac:dyDescent="0.35">
      <c r="A87" t="s">
        <v>113</v>
      </c>
      <c r="B87">
        <v>64</v>
      </c>
    </row>
    <row r="88" spans="1:2" x14ac:dyDescent="0.35">
      <c r="A88" t="s">
        <v>515</v>
      </c>
      <c r="B88">
        <v>63</v>
      </c>
    </row>
    <row r="89" spans="1:2" x14ac:dyDescent="0.35">
      <c r="A89" t="s">
        <v>171</v>
      </c>
      <c r="B89">
        <v>62</v>
      </c>
    </row>
    <row r="90" spans="1:2" x14ac:dyDescent="0.35">
      <c r="A90" t="s">
        <v>430</v>
      </c>
      <c r="B90">
        <v>59</v>
      </c>
    </row>
    <row r="91" spans="1:2" x14ac:dyDescent="0.35">
      <c r="A91" t="s">
        <v>497</v>
      </c>
      <c r="B91">
        <v>55</v>
      </c>
    </row>
    <row r="92" spans="1:2" x14ac:dyDescent="0.35">
      <c r="A92" t="s">
        <v>103</v>
      </c>
      <c r="B92">
        <v>54</v>
      </c>
    </row>
    <row r="93" spans="1:2" x14ac:dyDescent="0.35">
      <c r="A93" t="s">
        <v>417</v>
      </c>
      <c r="B93">
        <v>47</v>
      </c>
    </row>
    <row r="94" spans="1:2" x14ac:dyDescent="0.35">
      <c r="A94" t="s">
        <v>229</v>
      </c>
      <c r="B94">
        <v>46</v>
      </c>
    </row>
    <row r="95" spans="1:2" x14ac:dyDescent="0.35">
      <c r="A95" t="s">
        <v>99</v>
      </c>
      <c r="B95">
        <v>45</v>
      </c>
    </row>
    <row r="96" spans="1:2" x14ac:dyDescent="0.35">
      <c r="A96" t="s">
        <v>539</v>
      </c>
      <c r="B96">
        <v>45</v>
      </c>
    </row>
    <row r="97" spans="1:2" x14ac:dyDescent="0.35">
      <c r="A97" t="s">
        <v>255</v>
      </c>
      <c r="B97">
        <v>43</v>
      </c>
    </row>
    <row r="98" spans="1:2" x14ac:dyDescent="0.35">
      <c r="A98" t="s">
        <v>540</v>
      </c>
      <c r="B98">
        <v>41</v>
      </c>
    </row>
    <row r="99" spans="1:2" x14ac:dyDescent="0.35">
      <c r="A99" t="s">
        <v>452</v>
      </c>
      <c r="B99">
        <v>40</v>
      </c>
    </row>
    <row r="100" spans="1:2" x14ac:dyDescent="0.35">
      <c r="A100" t="s">
        <v>353</v>
      </c>
      <c r="B100">
        <v>40</v>
      </c>
    </row>
    <row r="101" spans="1:2" x14ac:dyDescent="0.35">
      <c r="A101" t="s">
        <v>73</v>
      </c>
      <c r="B101">
        <v>40</v>
      </c>
    </row>
    <row r="102" spans="1:2" x14ac:dyDescent="0.35">
      <c r="A102" t="s">
        <v>65</v>
      </c>
      <c r="B102">
        <v>39</v>
      </c>
    </row>
    <row r="103" spans="1:2" x14ac:dyDescent="0.35">
      <c r="A103" t="s">
        <v>442</v>
      </c>
      <c r="B103">
        <v>37</v>
      </c>
    </row>
    <row r="104" spans="1:2" x14ac:dyDescent="0.35">
      <c r="A104" t="s">
        <v>321</v>
      </c>
      <c r="B104">
        <v>36</v>
      </c>
    </row>
    <row r="105" spans="1:2" x14ac:dyDescent="0.35">
      <c r="A105" t="s">
        <v>367</v>
      </c>
      <c r="B105">
        <v>34</v>
      </c>
    </row>
    <row r="106" spans="1:2" x14ac:dyDescent="0.35">
      <c r="A106" t="s">
        <v>267</v>
      </c>
      <c r="B106">
        <v>30</v>
      </c>
    </row>
    <row r="107" spans="1:2" x14ac:dyDescent="0.35">
      <c r="A107" t="s">
        <v>381</v>
      </c>
      <c r="B107">
        <v>29</v>
      </c>
    </row>
    <row r="108" spans="1:2" x14ac:dyDescent="0.35">
      <c r="A108" t="s">
        <v>125</v>
      </c>
      <c r="B108">
        <v>28</v>
      </c>
    </row>
    <row r="109" spans="1:2" x14ac:dyDescent="0.35">
      <c r="A109" t="s">
        <v>203</v>
      </c>
      <c r="B109">
        <v>28</v>
      </c>
    </row>
    <row r="110" spans="1:2" x14ac:dyDescent="0.35">
      <c r="A110" t="s">
        <v>369</v>
      </c>
      <c r="B110">
        <v>28</v>
      </c>
    </row>
    <row r="111" spans="1:2" x14ac:dyDescent="0.35">
      <c r="A111" t="s">
        <v>488</v>
      </c>
      <c r="B111">
        <v>28</v>
      </c>
    </row>
    <row r="112" spans="1:2" x14ac:dyDescent="0.35">
      <c r="A112" t="s">
        <v>345</v>
      </c>
      <c r="B112">
        <v>27</v>
      </c>
    </row>
    <row r="113" spans="1:2" x14ac:dyDescent="0.35">
      <c r="A113" t="s">
        <v>235</v>
      </c>
      <c r="B113">
        <v>27</v>
      </c>
    </row>
    <row r="114" spans="1:2" x14ac:dyDescent="0.35">
      <c r="A114" t="s">
        <v>221</v>
      </c>
      <c r="B114">
        <v>26</v>
      </c>
    </row>
    <row r="115" spans="1:2" x14ac:dyDescent="0.35">
      <c r="A115" t="s">
        <v>541</v>
      </c>
      <c r="B115">
        <v>24</v>
      </c>
    </row>
    <row r="116" spans="1:2" x14ac:dyDescent="0.35">
      <c r="A116" t="s">
        <v>542</v>
      </c>
      <c r="B116">
        <v>23</v>
      </c>
    </row>
    <row r="117" spans="1:2" x14ac:dyDescent="0.35">
      <c r="A117" t="s">
        <v>251</v>
      </c>
      <c r="B117">
        <v>23</v>
      </c>
    </row>
    <row r="118" spans="1:2" x14ac:dyDescent="0.35">
      <c r="A118" t="s">
        <v>486</v>
      </c>
      <c r="B118">
        <v>22</v>
      </c>
    </row>
    <row r="119" spans="1:2" x14ac:dyDescent="0.35">
      <c r="A119" t="s">
        <v>482</v>
      </c>
      <c r="B119">
        <v>21</v>
      </c>
    </row>
    <row r="120" spans="1:2" x14ac:dyDescent="0.35">
      <c r="A120" t="s">
        <v>205</v>
      </c>
      <c r="B120">
        <v>21</v>
      </c>
    </row>
    <row r="121" spans="1:2" x14ac:dyDescent="0.35">
      <c r="A121" t="s">
        <v>175</v>
      </c>
      <c r="B121">
        <v>20</v>
      </c>
    </row>
    <row r="122" spans="1:2" x14ac:dyDescent="0.35">
      <c r="A122" t="s">
        <v>59</v>
      </c>
      <c r="B122">
        <v>20</v>
      </c>
    </row>
    <row r="123" spans="1:2" x14ac:dyDescent="0.35">
      <c r="A123" t="s">
        <v>444</v>
      </c>
      <c r="B123">
        <v>19</v>
      </c>
    </row>
    <row r="124" spans="1:2" x14ac:dyDescent="0.35">
      <c r="A124" t="s">
        <v>281</v>
      </c>
      <c r="B124">
        <v>19</v>
      </c>
    </row>
    <row r="125" spans="1:2" x14ac:dyDescent="0.35">
      <c r="A125" t="s">
        <v>249</v>
      </c>
      <c r="B125">
        <v>19</v>
      </c>
    </row>
    <row r="126" spans="1:2" x14ac:dyDescent="0.35">
      <c r="A126" t="s">
        <v>514</v>
      </c>
      <c r="B126">
        <v>18</v>
      </c>
    </row>
    <row r="127" spans="1:2" x14ac:dyDescent="0.35">
      <c r="A127" t="s">
        <v>83</v>
      </c>
      <c r="B127">
        <v>18</v>
      </c>
    </row>
    <row r="128" spans="1:2" x14ac:dyDescent="0.35">
      <c r="A128" t="s">
        <v>27</v>
      </c>
      <c r="B128">
        <v>18</v>
      </c>
    </row>
    <row r="129" spans="1:2" x14ac:dyDescent="0.35">
      <c r="A129" t="s">
        <v>57</v>
      </c>
      <c r="B129">
        <v>17</v>
      </c>
    </row>
    <row r="130" spans="1:2" x14ac:dyDescent="0.35">
      <c r="A130" t="s">
        <v>283</v>
      </c>
      <c r="B130">
        <v>17</v>
      </c>
    </row>
    <row r="131" spans="1:2" x14ac:dyDescent="0.35">
      <c r="A131" t="s">
        <v>291</v>
      </c>
      <c r="B131">
        <v>16</v>
      </c>
    </row>
    <row r="132" spans="1:2" x14ac:dyDescent="0.35">
      <c r="A132" t="s">
        <v>183</v>
      </c>
      <c r="B132">
        <v>16</v>
      </c>
    </row>
    <row r="133" spans="1:2" x14ac:dyDescent="0.35">
      <c r="A133" t="s">
        <v>13</v>
      </c>
      <c r="B133">
        <v>15</v>
      </c>
    </row>
    <row r="134" spans="1:2" x14ac:dyDescent="0.35">
      <c r="A134" t="s">
        <v>287</v>
      </c>
      <c r="B134">
        <v>15</v>
      </c>
    </row>
    <row r="135" spans="1:2" x14ac:dyDescent="0.35">
      <c r="A135" t="s">
        <v>305</v>
      </c>
      <c r="B135">
        <v>15</v>
      </c>
    </row>
    <row r="136" spans="1:2" x14ac:dyDescent="0.35">
      <c r="A136" t="s">
        <v>227</v>
      </c>
      <c r="B136">
        <v>15</v>
      </c>
    </row>
    <row r="137" spans="1:2" x14ac:dyDescent="0.35">
      <c r="A137" t="s">
        <v>454</v>
      </c>
      <c r="B137">
        <v>14</v>
      </c>
    </row>
    <row r="138" spans="1:2" x14ac:dyDescent="0.35">
      <c r="A138" t="s">
        <v>169</v>
      </c>
      <c r="B138">
        <v>14</v>
      </c>
    </row>
    <row r="139" spans="1:2" x14ac:dyDescent="0.35">
      <c r="A139" t="s">
        <v>273</v>
      </c>
      <c r="B139">
        <v>14</v>
      </c>
    </row>
    <row r="140" spans="1:2" x14ac:dyDescent="0.35">
      <c r="A140" t="s">
        <v>311</v>
      </c>
      <c r="B140">
        <v>14</v>
      </c>
    </row>
    <row r="141" spans="1:2" x14ac:dyDescent="0.35">
      <c r="A141" t="s">
        <v>436</v>
      </c>
      <c r="B141">
        <v>14</v>
      </c>
    </row>
    <row r="142" spans="1:2" x14ac:dyDescent="0.35">
      <c r="A142" t="s">
        <v>543</v>
      </c>
      <c r="B142">
        <v>14</v>
      </c>
    </row>
    <row r="143" spans="1:2" x14ac:dyDescent="0.35">
      <c r="A143" t="s">
        <v>544</v>
      </c>
      <c r="B143">
        <v>13</v>
      </c>
    </row>
    <row r="144" spans="1:2" x14ac:dyDescent="0.35">
      <c r="A144" t="s">
        <v>299</v>
      </c>
      <c r="B144">
        <v>13</v>
      </c>
    </row>
    <row r="145" spans="1:2" x14ac:dyDescent="0.35">
      <c r="A145" t="s">
        <v>297</v>
      </c>
      <c r="B145">
        <v>12</v>
      </c>
    </row>
    <row r="146" spans="1:2" x14ac:dyDescent="0.35">
      <c r="A146" t="s">
        <v>303</v>
      </c>
      <c r="B146">
        <v>12</v>
      </c>
    </row>
    <row r="147" spans="1:2" x14ac:dyDescent="0.35">
      <c r="A147" t="s">
        <v>401</v>
      </c>
      <c r="B147">
        <v>12</v>
      </c>
    </row>
    <row r="148" spans="1:2" x14ac:dyDescent="0.35">
      <c r="A148" t="s">
        <v>189</v>
      </c>
      <c r="B148">
        <v>12</v>
      </c>
    </row>
    <row r="149" spans="1:2" x14ac:dyDescent="0.35">
      <c r="A149" t="s">
        <v>67</v>
      </c>
      <c r="B149">
        <v>11</v>
      </c>
    </row>
    <row r="150" spans="1:2" x14ac:dyDescent="0.35">
      <c r="A150" t="s">
        <v>361</v>
      </c>
      <c r="B150">
        <v>11</v>
      </c>
    </row>
    <row r="151" spans="1:2" x14ac:dyDescent="0.35">
      <c r="A151" t="s">
        <v>293</v>
      </c>
      <c r="B151">
        <v>10</v>
      </c>
    </row>
    <row r="152" spans="1:2" x14ac:dyDescent="0.35">
      <c r="A152" t="s">
        <v>271</v>
      </c>
      <c r="B152">
        <v>9</v>
      </c>
    </row>
    <row r="153" spans="1:2" x14ac:dyDescent="0.35">
      <c r="A153" t="s">
        <v>511</v>
      </c>
      <c r="B153">
        <v>9</v>
      </c>
    </row>
    <row r="154" spans="1:2" x14ac:dyDescent="0.35">
      <c r="A154" t="s">
        <v>510</v>
      </c>
      <c r="B154">
        <v>9</v>
      </c>
    </row>
    <row r="155" spans="1:2" x14ac:dyDescent="0.35">
      <c r="A155" t="s">
        <v>545</v>
      </c>
      <c r="B155">
        <v>9</v>
      </c>
    </row>
    <row r="156" spans="1:2" x14ac:dyDescent="0.35">
      <c r="A156" t="s">
        <v>518</v>
      </c>
      <c r="B156">
        <v>9</v>
      </c>
    </row>
    <row r="157" spans="1:2" x14ac:dyDescent="0.35">
      <c r="A157" t="s">
        <v>403</v>
      </c>
      <c r="B157">
        <v>8</v>
      </c>
    </row>
    <row r="158" spans="1:2" x14ac:dyDescent="0.35">
      <c r="A158" t="s">
        <v>385</v>
      </c>
      <c r="B158">
        <v>8</v>
      </c>
    </row>
    <row r="159" spans="1:2" x14ac:dyDescent="0.35">
      <c r="A159" t="s">
        <v>199</v>
      </c>
      <c r="B159">
        <v>8</v>
      </c>
    </row>
    <row r="160" spans="1:2" x14ac:dyDescent="0.35">
      <c r="A160" t="s">
        <v>123</v>
      </c>
      <c r="B160">
        <v>6</v>
      </c>
    </row>
    <row r="161" spans="1:2" x14ac:dyDescent="0.35">
      <c r="A161" t="s">
        <v>512</v>
      </c>
      <c r="B161">
        <v>6</v>
      </c>
    </row>
    <row r="162" spans="1:2" x14ac:dyDescent="0.35">
      <c r="A162" t="s">
        <v>259</v>
      </c>
      <c r="B162">
        <v>6</v>
      </c>
    </row>
    <row r="163" spans="1:2" x14ac:dyDescent="0.35">
      <c r="A163" t="s">
        <v>275</v>
      </c>
      <c r="B163">
        <v>5</v>
      </c>
    </row>
    <row r="164" spans="1:2" x14ac:dyDescent="0.35">
      <c r="A164" t="s">
        <v>393</v>
      </c>
      <c r="B164">
        <v>5</v>
      </c>
    </row>
    <row r="165" spans="1:2" x14ac:dyDescent="0.35">
      <c r="A165" t="s">
        <v>379</v>
      </c>
      <c r="B165">
        <v>4</v>
      </c>
    </row>
    <row r="166" spans="1:2" x14ac:dyDescent="0.35">
      <c r="A166" t="s">
        <v>253</v>
      </c>
      <c r="B166">
        <v>4</v>
      </c>
    </row>
    <row r="167" spans="1:2" x14ac:dyDescent="0.35">
      <c r="A167" t="s">
        <v>155</v>
      </c>
      <c r="B167">
        <v>4</v>
      </c>
    </row>
    <row r="168" spans="1:2" x14ac:dyDescent="0.35">
      <c r="A168" t="s">
        <v>129</v>
      </c>
      <c r="B168">
        <v>3</v>
      </c>
    </row>
    <row r="169" spans="1:2" x14ac:dyDescent="0.35">
      <c r="A169" t="s">
        <v>85</v>
      </c>
      <c r="B169">
        <v>3</v>
      </c>
    </row>
    <row r="170" spans="1:2" x14ac:dyDescent="0.35">
      <c r="A170" t="s">
        <v>53</v>
      </c>
      <c r="B170">
        <v>3</v>
      </c>
    </row>
    <row r="171" spans="1:2" x14ac:dyDescent="0.35">
      <c r="A171" t="s">
        <v>81</v>
      </c>
      <c r="B171">
        <v>3</v>
      </c>
    </row>
    <row r="172" spans="1:2" x14ac:dyDescent="0.35">
      <c r="A172" t="s">
        <v>263</v>
      </c>
      <c r="B172">
        <v>3</v>
      </c>
    </row>
    <row r="173" spans="1:2" x14ac:dyDescent="0.35">
      <c r="A173" t="s">
        <v>389</v>
      </c>
      <c r="B173">
        <v>3</v>
      </c>
    </row>
    <row r="174" spans="1:2" x14ac:dyDescent="0.35">
      <c r="A174" t="s">
        <v>111</v>
      </c>
      <c r="B174">
        <v>2</v>
      </c>
    </row>
    <row r="175" spans="1:2" x14ac:dyDescent="0.35">
      <c r="A175" t="s">
        <v>411</v>
      </c>
      <c r="B175">
        <v>2</v>
      </c>
    </row>
    <row r="176" spans="1:2" x14ac:dyDescent="0.35">
      <c r="A176" t="s">
        <v>143</v>
      </c>
      <c r="B176">
        <v>2</v>
      </c>
    </row>
    <row r="177" spans="1:2" x14ac:dyDescent="0.35">
      <c r="A177" t="s">
        <v>185</v>
      </c>
      <c r="B177">
        <v>2</v>
      </c>
    </row>
    <row r="178" spans="1:2" x14ac:dyDescent="0.35">
      <c r="A178" t="s">
        <v>507</v>
      </c>
      <c r="B178">
        <v>2</v>
      </c>
    </row>
    <row r="179" spans="1:2" x14ac:dyDescent="0.35">
      <c r="A179" t="s">
        <v>109</v>
      </c>
      <c r="B179">
        <v>1</v>
      </c>
    </row>
    <row r="180" spans="1:2" x14ac:dyDescent="0.35">
      <c r="A180" t="s">
        <v>546</v>
      </c>
      <c r="B180">
        <v>1</v>
      </c>
    </row>
    <row r="181" spans="1:2" x14ac:dyDescent="0.35">
      <c r="A181" t="s">
        <v>547</v>
      </c>
      <c r="B181">
        <v>1</v>
      </c>
    </row>
    <row r="182" spans="1:2" x14ac:dyDescent="0.35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C000"/>
  </sheetPr>
  <dimension ref="A1:C383"/>
  <sheetViews>
    <sheetView zoomScale="120" zoomScaleNormal="120" workbookViewId="0">
      <pane ySplit="1" topLeftCell="A367" activePane="bottomLeft" state="frozen"/>
      <selection activeCell="H30" sqref="H30:H31"/>
      <selection pane="bottomLeft" activeCell="G388" sqref="G388"/>
    </sheetView>
  </sheetViews>
  <sheetFormatPr defaultColWidth="10.90625" defaultRowHeight="14.5" x14ac:dyDescent="0.35"/>
  <cols>
    <col min="1" max="1" width="20.1796875" customWidth="1"/>
    <col min="2" max="2" width="19.6328125" customWidth="1"/>
  </cols>
  <sheetData>
    <row r="1" spans="1:3" x14ac:dyDescent="0.35">
      <c r="A1" t="s">
        <v>548</v>
      </c>
      <c r="B1" t="s">
        <v>549</v>
      </c>
      <c r="C1" t="s">
        <v>550</v>
      </c>
    </row>
    <row r="2" spans="1:3" x14ac:dyDescent="0.35">
      <c r="A2" s="84">
        <v>32963</v>
      </c>
      <c r="C2">
        <v>0.05</v>
      </c>
    </row>
    <row r="3" spans="1:3" x14ac:dyDescent="0.35">
      <c r="A3" s="84">
        <v>32993</v>
      </c>
      <c r="C3">
        <v>8.0000000000000002E-3</v>
      </c>
    </row>
    <row r="4" spans="1:3" x14ac:dyDescent="0.35">
      <c r="A4" s="84">
        <v>33024</v>
      </c>
      <c r="C4">
        <v>1.7000000000000001E-2</v>
      </c>
    </row>
    <row r="5" spans="1:3" x14ac:dyDescent="0.35">
      <c r="A5" s="84">
        <v>33054</v>
      </c>
      <c r="C5">
        <v>3.3000000000000002E-2</v>
      </c>
    </row>
    <row r="6" spans="1:3" x14ac:dyDescent="0.35">
      <c r="A6" s="84">
        <v>33085</v>
      </c>
      <c r="C6">
        <v>0.05</v>
      </c>
    </row>
    <row r="7" spans="1:3" x14ac:dyDescent="0.35">
      <c r="A7" s="84">
        <v>33116</v>
      </c>
      <c r="C7">
        <v>2.5000000000000001E-2</v>
      </c>
    </row>
    <row r="8" spans="1:3" x14ac:dyDescent="0.35">
      <c r="A8" s="84">
        <v>33146</v>
      </c>
      <c r="C8">
        <v>4.2000000000000003E-2</v>
      </c>
    </row>
    <row r="9" spans="1:3" x14ac:dyDescent="0.35">
      <c r="A9" s="84">
        <v>33177</v>
      </c>
      <c r="C9">
        <v>6.7000000000000004E-2</v>
      </c>
    </row>
    <row r="10" spans="1:3" x14ac:dyDescent="0.35">
      <c r="A10" s="84">
        <v>33207</v>
      </c>
      <c r="C10">
        <v>0.109</v>
      </c>
    </row>
    <row r="11" spans="1:3" x14ac:dyDescent="0.35">
      <c r="A11" s="84">
        <v>33238</v>
      </c>
      <c r="C11">
        <v>0.126</v>
      </c>
    </row>
    <row r="12" spans="1:3" x14ac:dyDescent="0.35">
      <c r="A12" s="84">
        <v>33269</v>
      </c>
      <c r="C12">
        <v>0.126</v>
      </c>
    </row>
    <row r="13" spans="1:3" x14ac:dyDescent="0.35">
      <c r="A13" s="84">
        <v>33297</v>
      </c>
      <c r="C13">
        <v>0.23499999999999999</v>
      </c>
    </row>
    <row r="14" spans="1:3" x14ac:dyDescent="0.35">
      <c r="A14" s="84">
        <v>33328</v>
      </c>
      <c r="C14">
        <v>9.1999999999999998E-2</v>
      </c>
    </row>
    <row r="15" spans="1:3" x14ac:dyDescent="0.35">
      <c r="A15" s="84">
        <v>33358</v>
      </c>
      <c r="C15">
        <v>0.109</v>
      </c>
    </row>
    <row r="16" spans="1:3" x14ac:dyDescent="0.35">
      <c r="A16" s="84">
        <v>33389</v>
      </c>
      <c r="C16">
        <v>0.109</v>
      </c>
    </row>
    <row r="17" spans="1:3" x14ac:dyDescent="0.35">
      <c r="A17" s="84">
        <v>33419</v>
      </c>
      <c r="C17">
        <v>0.109</v>
      </c>
    </row>
    <row r="18" spans="1:3" x14ac:dyDescent="0.35">
      <c r="A18" s="84">
        <v>33450</v>
      </c>
      <c r="C18">
        <v>9.1999999999999998E-2</v>
      </c>
    </row>
    <row r="19" spans="1:3" x14ac:dyDescent="0.35">
      <c r="A19" s="84">
        <v>33481</v>
      </c>
      <c r="C19">
        <v>0.109</v>
      </c>
    </row>
    <row r="20" spans="1:3" x14ac:dyDescent="0.35">
      <c r="A20" s="84">
        <v>33511</v>
      </c>
      <c r="C20">
        <v>0.11799999999999999</v>
      </c>
    </row>
    <row r="21" spans="1:3" x14ac:dyDescent="0.35">
      <c r="A21" s="84">
        <v>33542</v>
      </c>
      <c r="C21">
        <v>0.126</v>
      </c>
    </row>
    <row r="22" spans="1:3" x14ac:dyDescent="0.35">
      <c r="A22" s="84">
        <v>33572</v>
      </c>
      <c r="C22">
        <v>0.11799999999999999</v>
      </c>
    </row>
    <row r="23" spans="1:3" x14ac:dyDescent="0.35">
      <c r="A23" s="84">
        <v>33603</v>
      </c>
      <c r="C23">
        <v>7.5999999999999998E-2</v>
      </c>
    </row>
    <row r="24" spans="1:3" x14ac:dyDescent="0.35">
      <c r="A24" s="84">
        <v>33634</v>
      </c>
      <c r="C24">
        <v>0.05</v>
      </c>
    </row>
    <row r="25" spans="1:3" x14ac:dyDescent="0.35">
      <c r="A25" s="84">
        <v>33663</v>
      </c>
      <c r="C25">
        <v>0.109</v>
      </c>
    </row>
    <row r="26" spans="1:3" x14ac:dyDescent="0.35">
      <c r="A26" s="84">
        <v>33694</v>
      </c>
      <c r="C26">
        <v>0.185</v>
      </c>
    </row>
    <row r="27" spans="1:3" x14ac:dyDescent="0.35">
      <c r="A27" s="84">
        <v>33724</v>
      </c>
      <c r="C27">
        <v>0.16800000000000001</v>
      </c>
    </row>
    <row r="28" spans="1:3" x14ac:dyDescent="0.35">
      <c r="A28" s="84">
        <v>33755</v>
      </c>
      <c r="C28">
        <v>0.151</v>
      </c>
    </row>
    <row r="29" spans="1:3" x14ac:dyDescent="0.35">
      <c r="A29" s="84">
        <v>33785</v>
      </c>
      <c r="C29">
        <v>0.14299999999999999</v>
      </c>
    </row>
    <row r="30" spans="1:3" x14ac:dyDescent="0.35">
      <c r="A30" s="84">
        <v>33816</v>
      </c>
      <c r="C30">
        <v>0.16800000000000001</v>
      </c>
    </row>
    <row r="31" spans="1:3" x14ac:dyDescent="0.35">
      <c r="A31" s="84">
        <v>33847</v>
      </c>
      <c r="C31">
        <v>0.193</v>
      </c>
    </row>
    <row r="32" spans="1:3" x14ac:dyDescent="0.35">
      <c r="A32" s="84">
        <v>33877</v>
      </c>
      <c r="C32">
        <v>0.17599999999999999</v>
      </c>
    </row>
    <row r="33" spans="1:3" x14ac:dyDescent="0.35">
      <c r="A33" s="84">
        <v>33908</v>
      </c>
      <c r="C33">
        <v>0.17599999999999999</v>
      </c>
    </row>
    <row r="34" spans="1:3" x14ac:dyDescent="0.35">
      <c r="A34" s="84">
        <v>33938</v>
      </c>
      <c r="C34">
        <v>0.185</v>
      </c>
    </row>
    <row r="35" spans="1:3" x14ac:dyDescent="0.35">
      <c r="A35" s="84">
        <v>33969</v>
      </c>
      <c r="C35">
        <v>0.218</v>
      </c>
    </row>
    <row r="36" spans="1:3" x14ac:dyDescent="0.35">
      <c r="A36" s="84">
        <v>34000</v>
      </c>
      <c r="C36">
        <v>0.26900000000000002</v>
      </c>
    </row>
    <row r="37" spans="1:3" x14ac:dyDescent="0.35">
      <c r="A37" s="84">
        <v>34028</v>
      </c>
      <c r="C37">
        <v>8.4000000000000005E-2</v>
      </c>
    </row>
    <row r="38" spans="1:3" x14ac:dyDescent="0.35">
      <c r="A38" s="84">
        <v>34059</v>
      </c>
      <c r="C38">
        <v>0.27700000000000002</v>
      </c>
    </row>
    <row r="39" spans="1:3" x14ac:dyDescent="0.35">
      <c r="A39" s="84">
        <v>34089</v>
      </c>
      <c r="C39">
        <v>0.218</v>
      </c>
    </row>
    <row r="40" spans="1:3" x14ac:dyDescent="0.35">
      <c r="A40" s="84">
        <v>34120</v>
      </c>
      <c r="C40">
        <v>0.21</v>
      </c>
    </row>
    <row r="41" spans="1:3" x14ac:dyDescent="0.35">
      <c r="A41" s="84">
        <v>34150</v>
      </c>
      <c r="C41">
        <v>0.22700000000000001</v>
      </c>
    </row>
    <row r="42" spans="1:3" x14ac:dyDescent="0.35">
      <c r="A42" s="84">
        <v>34181</v>
      </c>
      <c r="C42">
        <v>0.252</v>
      </c>
    </row>
    <row r="43" spans="1:3" x14ac:dyDescent="0.35">
      <c r="A43" s="84">
        <v>34212</v>
      </c>
      <c r="C43">
        <v>0.21</v>
      </c>
    </row>
    <row r="44" spans="1:3" x14ac:dyDescent="0.35">
      <c r="A44" s="84">
        <v>34242</v>
      </c>
      <c r="C44">
        <v>0.193</v>
      </c>
    </row>
    <row r="45" spans="1:3" x14ac:dyDescent="0.35">
      <c r="A45" s="84">
        <v>34273</v>
      </c>
      <c r="C45">
        <v>0.16</v>
      </c>
    </row>
    <row r="46" spans="1:3" x14ac:dyDescent="0.35">
      <c r="A46" s="84">
        <v>34303</v>
      </c>
      <c r="C46">
        <v>0.13400000000000001</v>
      </c>
    </row>
    <row r="47" spans="1:3" x14ac:dyDescent="0.35">
      <c r="A47" s="84">
        <v>34334</v>
      </c>
      <c r="C47">
        <v>0.16</v>
      </c>
    </row>
    <row r="48" spans="1:3" x14ac:dyDescent="0.35">
      <c r="A48" s="84">
        <v>34365</v>
      </c>
      <c r="C48">
        <v>0.252</v>
      </c>
    </row>
    <row r="49" spans="1:3" x14ac:dyDescent="0.35">
      <c r="A49" s="84">
        <v>34393</v>
      </c>
      <c r="C49">
        <v>0.27700000000000002</v>
      </c>
    </row>
    <row r="50" spans="1:3" x14ac:dyDescent="0.35">
      <c r="A50" s="84">
        <v>34424</v>
      </c>
      <c r="C50">
        <v>3.4000000000000002E-2</v>
      </c>
    </row>
    <row r="51" spans="1:3" x14ac:dyDescent="0.35">
      <c r="A51" s="84">
        <v>34454</v>
      </c>
      <c r="C51">
        <v>0.16</v>
      </c>
    </row>
    <row r="52" spans="1:3" x14ac:dyDescent="0.35">
      <c r="A52" s="84">
        <v>34485</v>
      </c>
      <c r="C52">
        <v>0.16800000000000001</v>
      </c>
    </row>
    <row r="53" spans="1:3" x14ac:dyDescent="0.35">
      <c r="A53" s="84">
        <v>34515</v>
      </c>
      <c r="C53">
        <v>0.17599999999999999</v>
      </c>
    </row>
    <row r="54" spans="1:3" x14ac:dyDescent="0.35">
      <c r="A54" s="84">
        <v>34546</v>
      </c>
      <c r="C54">
        <v>0.151</v>
      </c>
    </row>
    <row r="55" spans="1:3" x14ac:dyDescent="0.35">
      <c r="A55" s="84">
        <v>34577</v>
      </c>
      <c r="C55">
        <v>0.151</v>
      </c>
    </row>
    <row r="56" spans="1:3" x14ac:dyDescent="0.35">
      <c r="A56" s="84">
        <v>34607</v>
      </c>
      <c r="C56">
        <v>0.29399999999999998</v>
      </c>
    </row>
    <row r="57" spans="1:3" x14ac:dyDescent="0.35">
      <c r="A57" s="84">
        <v>34638</v>
      </c>
      <c r="C57">
        <v>0.218</v>
      </c>
    </row>
    <row r="58" spans="1:3" x14ac:dyDescent="0.35">
      <c r="A58" s="84">
        <v>34668</v>
      </c>
      <c r="C58">
        <v>0.24399999999999999</v>
      </c>
    </row>
    <row r="59" spans="1:3" x14ac:dyDescent="0.35">
      <c r="A59" s="84">
        <v>34699</v>
      </c>
      <c r="C59">
        <v>0.23499999999999999</v>
      </c>
    </row>
    <row r="60" spans="1:3" x14ac:dyDescent="0.35">
      <c r="A60" s="84">
        <v>34730</v>
      </c>
      <c r="C60">
        <v>0.185</v>
      </c>
    </row>
    <row r="61" spans="1:3" x14ac:dyDescent="0.35">
      <c r="A61" s="84">
        <v>34758</v>
      </c>
      <c r="C61">
        <v>0.114</v>
      </c>
    </row>
    <row r="62" spans="1:3" x14ac:dyDescent="0.35">
      <c r="A62" s="84">
        <v>34789</v>
      </c>
      <c r="C62">
        <v>0.155</v>
      </c>
    </row>
    <row r="63" spans="1:3" x14ac:dyDescent="0.35">
      <c r="A63" s="84">
        <v>34819</v>
      </c>
      <c r="C63">
        <v>0.16400000000000001</v>
      </c>
    </row>
    <row r="64" spans="1:3" x14ac:dyDescent="0.35">
      <c r="A64" s="84">
        <v>34850</v>
      </c>
      <c r="C64">
        <v>0.154</v>
      </c>
    </row>
    <row r="65" spans="1:3" x14ac:dyDescent="0.35">
      <c r="A65" s="84">
        <v>34880</v>
      </c>
      <c r="C65">
        <v>0.13100000000000001</v>
      </c>
    </row>
    <row r="66" spans="1:3" x14ac:dyDescent="0.35">
      <c r="A66" s="84">
        <v>34911</v>
      </c>
      <c r="C66">
        <v>0.13900000000000001</v>
      </c>
    </row>
    <row r="67" spans="1:3" x14ac:dyDescent="0.35">
      <c r="A67" s="84">
        <v>34942</v>
      </c>
      <c r="C67">
        <v>0.13600000000000001</v>
      </c>
    </row>
    <row r="68" spans="1:3" x14ac:dyDescent="0.35">
      <c r="A68" s="84">
        <v>34972</v>
      </c>
      <c r="C68">
        <v>0.11799999999999999</v>
      </c>
    </row>
    <row r="69" spans="1:3" x14ac:dyDescent="0.35">
      <c r="A69" s="84">
        <v>35003</v>
      </c>
      <c r="C69">
        <v>0.114</v>
      </c>
    </row>
    <row r="70" spans="1:3" x14ac:dyDescent="0.35">
      <c r="A70" s="84">
        <v>35033</v>
      </c>
      <c r="C70">
        <v>0.129</v>
      </c>
    </row>
    <row r="71" spans="1:3" x14ac:dyDescent="0.35">
      <c r="A71" s="84">
        <v>35064</v>
      </c>
      <c r="C71">
        <v>0.121</v>
      </c>
    </row>
    <row r="72" spans="1:3" x14ac:dyDescent="0.35">
      <c r="A72" s="84">
        <v>35095</v>
      </c>
      <c r="C72">
        <v>0.14899999999999999</v>
      </c>
    </row>
    <row r="73" spans="1:3" x14ac:dyDescent="0.35">
      <c r="A73" s="84">
        <v>35124</v>
      </c>
      <c r="C73">
        <v>0.16900000000000001</v>
      </c>
    </row>
    <row r="74" spans="1:3" x14ac:dyDescent="0.35">
      <c r="A74" s="84">
        <v>35155</v>
      </c>
      <c r="C74">
        <v>0.122</v>
      </c>
    </row>
    <row r="75" spans="1:3" x14ac:dyDescent="0.35">
      <c r="A75" s="84">
        <v>35185</v>
      </c>
      <c r="C75">
        <v>0.122</v>
      </c>
    </row>
    <row r="76" spans="1:3" x14ac:dyDescent="0.35">
      <c r="A76" s="84">
        <v>35216</v>
      </c>
      <c r="C76">
        <v>0.13700000000000001</v>
      </c>
    </row>
    <row r="77" spans="1:3" x14ac:dyDescent="0.35">
      <c r="A77" s="84">
        <v>35246</v>
      </c>
      <c r="C77">
        <v>0.13100000000000001</v>
      </c>
    </row>
    <row r="78" spans="1:3" x14ac:dyDescent="0.35">
      <c r="A78" s="84">
        <v>35277</v>
      </c>
      <c r="C78">
        <v>0.13800000000000001</v>
      </c>
    </row>
    <row r="79" spans="1:3" x14ac:dyDescent="0.35">
      <c r="A79" s="84">
        <v>35308</v>
      </c>
      <c r="C79">
        <v>0.122</v>
      </c>
    </row>
    <row r="80" spans="1:3" x14ac:dyDescent="0.35">
      <c r="A80" s="84">
        <v>35338</v>
      </c>
      <c r="C80">
        <v>0.106</v>
      </c>
    </row>
    <row r="81" spans="1:3" x14ac:dyDescent="0.35">
      <c r="A81" s="84">
        <v>35369</v>
      </c>
      <c r="C81">
        <v>0.13700000000000001</v>
      </c>
    </row>
    <row r="82" spans="1:3" x14ac:dyDescent="0.35">
      <c r="A82" s="84">
        <v>35399</v>
      </c>
      <c r="C82">
        <v>0.13300000000000001</v>
      </c>
    </row>
    <row r="83" spans="1:3" x14ac:dyDescent="0.35">
      <c r="A83" s="84">
        <v>35430</v>
      </c>
      <c r="C83">
        <v>0.13400000000000001</v>
      </c>
    </row>
    <row r="84" spans="1:3" x14ac:dyDescent="0.35">
      <c r="A84" s="84">
        <v>35461</v>
      </c>
      <c r="C84">
        <v>0.14000000000000001</v>
      </c>
    </row>
    <row r="85" spans="1:3" x14ac:dyDescent="0.35">
      <c r="A85" s="84">
        <v>35489</v>
      </c>
      <c r="C85">
        <v>0.10299999999999999</v>
      </c>
    </row>
    <row r="86" spans="1:3" x14ac:dyDescent="0.35">
      <c r="A86" s="84">
        <v>35520</v>
      </c>
      <c r="C86">
        <v>0.104</v>
      </c>
    </row>
    <row r="87" spans="1:3" x14ac:dyDescent="0.35">
      <c r="A87" s="84">
        <v>35550</v>
      </c>
      <c r="C87">
        <v>0.13500000000000001</v>
      </c>
    </row>
    <row r="88" spans="1:3" x14ac:dyDescent="0.35">
      <c r="A88" s="84">
        <v>35581</v>
      </c>
      <c r="C88">
        <v>0.11899999999999999</v>
      </c>
    </row>
    <row r="89" spans="1:3" x14ac:dyDescent="0.35">
      <c r="A89" s="84">
        <v>35611</v>
      </c>
      <c r="C89">
        <v>0.11899999999999999</v>
      </c>
    </row>
    <row r="90" spans="1:3" x14ac:dyDescent="0.35">
      <c r="A90" s="84">
        <v>35642</v>
      </c>
      <c r="C90">
        <v>0.121</v>
      </c>
    </row>
    <row r="91" spans="1:3" x14ac:dyDescent="0.35">
      <c r="A91" s="84">
        <v>35673</v>
      </c>
      <c r="C91">
        <v>8.4000000000000005E-2</v>
      </c>
    </row>
    <row r="92" spans="1:3" x14ac:dyDescent="0.35">
      <c r="A92" s="84">
        <v>35703</v>
      </c>
      <c r="C92">
        <v>0.109</v>
      </c>
    </row>
    <row r="93" spans="1:3" x14ac:dyDescent="0.35">
      <c r="A93" s="84">
        <v>35734</v>
      </c>
      <c r="C93">
        <v>0.111</v>
      </c>
    </row>
    <row r="94" spans="1:3" x14ac:dyDescent="0.35">
      <c r="A94" s="84">
        <v>35764</v>
      </c>
      <c r="C94">
        <v>0.11799999999999999</v>
      </c>
    </row>
    <row r="95" spans="1:3" x14ac:dyDescent="0.35">
      <c r="A95" s="84">
        <v>35795</v>
      </c>
      <c r="C95">
        <v>0.11600000000000001</v>
      </c>
    </row>
    <row r="96" spans="1:3" x14ac:dyDescent="0.35">
      <c r="A96" s="84">
        <v>35826</v>
      </c>
      <c r="C96">
        <v>9.1999999999999998E-2</v>
      </c>
    </row>
    <row r="97" spans="1:3" x14ac:dyDescent="0.35">
      <c r="A97" s="84">
        <v>35854</v>
      </c>
      <c r="C97">
        <v>1.7999999999999999E-2</v>
      </c>
    </row>
    <row r="98" spans="1:3" x14ac:dyDescent="0.35">
      <c r="A98" s="84">
        <v>35885</v>
      </c>
      <c r="C98">
        <v>9.5000000000000001E-2</v>
      </c>
    </row>
    <row r="99" spans="1:3" x14ac:dyDescent="0.35">
      <c r="A99" s="84">
        <v>35915</v>
      </c>
      <c r="C99">
        <v>0.09</v>
      </c>
    </row>
    <row r="100" spans="1:3" x14ac:dyDescent="0.35">
      <c r="A100" s="84">
        <v>35946</v>
      </c>
      <c r="C100">
        <v>7.1999999999999995E-2</v>
      </c>
    </row>
    <row r="101" spans="1:3" x14ac:dyDescent="0.35">
      <c r="A101" s="84">
        <v>35976</v>
      </c>
      <c r="C101">
        <v>0.08</v>
      </c>
    </row>
    <row r="102" spans="1:3" x14ac:dyDescent="0.35">
      <c r="A102" s="84">
        <v>36007</v>
      </c>
      <c r="C102">
        <v>7.9000000000000001E-2</v>
      </c>
    </row>
    <row r="103" spans="1:3" x14ac:dyDescent="0.35">
      <c r="A103" s="84">
        <v>36038</v>
      </c>
      <c r="C103">
        <v>7.5999999999999998E-2</v>
      </c>
    </row>
    <row r="104" spans="1:3" x14ac:dyDescent="0.35">
      <c r="A104" s="84">
        <v>36068</v>
      </c>
      <c r="C104">
        <v>7.9000000000000001E-2</v>
      </c>
    </row>
    <row r="105" spans="1:3" x14ac:dyDescent="0.35">
      <c r="A105" s="84">
        <v>36099</v>
      </c>
      <c r="C105">
        <v>0.10199999999999999</v>
      </c>
    </row>
    <row r="106" spans="1:3" x14ac:dyDescent="0.35">
      <c r="A106" s="84">
        <v>36129</v>
      </c>
      <c r="C106">
        <v>0.106</v>
      </c>
    </row>
    <row r="107" spans="1:3" x14ac:dyDescent="0.35">
      <c r="A107" s="84">
        <v>36160</v>
      </c>
      <c r="C107">
        <v>0.11</v>
      </c>
    </row>
    <row r="108" spans="1:3" x14ac:dyDescent="0.35">
      <c r="A108" s="84">
        <v>36191</v>
      </c>
      <c r="C108">
        <v>0.115</v>
      </c>
    </row>
    <row r="109" spans="1:3" x14ac:dyDescent="0.35">
      <c r="A109" s="84">
        <v>36219</v>
      </c>
      <c r="C109">
        <v>0.17899999999999999</v>
      </c>
    </row>
    <row r="110" spans="1:3" x14ac:dyDescent="0.35">
      <c r="A110" s="84">
        <v>36250</v>
      </c>
      <c r="C110">
        <v>2.1000000000000001E-2</v>
      </c>
    </row>
    <row r="111" spans="1:3" x14ac:dyDescent="0.35">
      <c r="A111" s="84">
        <v>36280</v>
      </c>
      <c r="C111">
        <v>0.09</v>
      </c>
    </row>
    <row r="112" spans="1:3" x14ac:dyDescent="0.35">
      <c r="A112" s="84">
        <v>36311</v>
      </c>
      <c r="C112">
        <v>9.0999999999999998E-2</v>
      </c>
    </row>
    <row r="113" spans="1:3" x14ac:dyDescent="0.35">
      <c r="A113" s="84">
        <v>36341</v>
      </c>
      <c r="C113">
        <v>8.8999999999999996E-2</v>
      </c>
    </row>
    <row r="114" spans="1:3" x14ac:dyDescent="0.35">
      <c r="A114" s="84">
        <v>36372</v>
      </c>
      <c r="C114">
        <v>9.0999999999999998E-2</v>
      </c>
    </row>
    <row r="115" spans="1:3" x14ac:dyDescent="0.35">
      <c r="A115" s="84">
        <v>36403</v>
      </c>
      <c r="C115">
        <v>9.2999999999999999E-2</v>
      </c>
    </row>
    <row r="116" spans="1:3" x14ac:dyDescent="0.35">
      <c r="A116" s="84">
        <v>36433</v>
      </c>
      <c r="C116">
        <v>9.5000000000000001E-2</v>
      </c>
    </row>
    <row r="117" spans="1:3" x14ac:dyDescent="0.35">
      <c r="A117" s="84">
        <v>36464</v>
      </c>
      <c r="C117">
        <v>8.2000000000000003E-2</v>
      </c>
    </row>
    <row r="118" spans="1:3" x14ac:dyDescent="0.35">
      <c r="A118" s="84">
        <v>36494</v>
      </c>
      <c r="C118">
        <v>7.0000000000000007E-2</v>
      </c>
    </row>
    <row r="119" spans="1:3" x14ac:dyDescent="0.35">
      <c r="A119" s="84">
        <v>36525</v>
      </c>
      <c r="C119">
        <v>7.5999999999999998E-2</v>
      </c>
    </row>
    <row r="120" spans="1:3" x14ac:dyDescent="0.35">
      <c r="A120" s="84">
        <v>36556</v>
      </c>
      <c r="C120">
        <v>7.3999999999999996E-2</v>
      </c>
    </row>
    <row r="121" spans="1:3" x14ac:dyDescent="0.35">
      <c r="A121" s="84">
        <v>36585</v>
      </c>
      <c r="C121">
        <v>8.8999999999999996E-2</v>
      </c>
    </row>
    <row r="122" spans="1:3" x14ac:dyDescent="0.35">
      <c r="A122" s="84">
        <v>36616</v>
      </c>
      <c r="C122">
        <v>0.12</v>
      </c>
    </row>
    <row r="123" spans="1:3" x14ac:dyDescent="0.35">
      <c r="A123" s="84">
        <v>36646</v>
      </c>
      <c r="C123">
        <v>0.11899999999999999</v>
      </c>
    </row>
    <row r="124" spans="1:3" x14ac:dyDescent="0.35">
      <c r="A124" s="84">
        <v>36677</v>
      </c>
      <c r="C124">
        <v>0.114</v>
      </c>
    </row>
    <row r="125" spans="1:3" x14ac:dyDescent="0.35">
      <c r="A125" s="84">
        <v>36707</v>
      </c>
      <c r="C125">
        <v>0.115</v>
      </c>
    </row>
    <row r="126" spans="1:3" x14ac:dyDescent="0.35">
      <c r="A126" s="84">
        <v>36738</v>
      </c>
      <c r="C126">
        <v>0.122</v>
      </c>
    </row>
    <row r="127" spans="1:3" x14ac:dyDescent="0.35">
      <c r="A127" s="84">
        <v>36769</v>
      </c>
      <c r="C127">
        <v>0.128</v>
      </c>
    </row>
    <row r="128" spans="1:3" x14ac:dyDescent="0.35">
      <c r="A128" s="84">
        <v>36799</v>
      </c>
      <c r="C128">
        <v>0.128</v>
      </c>
    </row>
    <row r="129" spans="1:3" x14ac:dyDescent="0.35">
      <c r="A129" s="84">
        <v>36830</v>
      </c>
      <c r="C129">
        <v>0.12</v>
      </c>
    </row>
    <row r="130" spans="1:3" x14ac:dyDescent="0.35">
      <c r="A130" s="84">
        <v>36860</v>
      </c>
      <c r="C130">
        <v>0.114</v>
      </c>
    </row>
    <row r="131" spans="1:3" x14ac:dyDescent="0.35">
      <c r="A131" s="84">
        <v>36891</v>
      </c>
      <c r="C131">
        <v>0.106</v>
      </c>
    </row>
    <row r="132" spans="1:3" x14ac:dyDescent="0.35">
      <c r="A132" s="84">
        <v>36922</v>
      </c>
      <c r="C132">
        <v>0.104</v>
      </c>
    </row>
    <row r="133" spans="1:3" x14ac:dyDescent="0.35">
      <c r="A133" s="84">
        <v>36950</v>
      </c>
      <c r="C133">
        <v>2.3E-2</v>
      </c>
    </row>
    <row r="134" spans="1:3" x14ac:dyDescent="0.35">
      <c r="A134" s="84">
        <v>36981</v>
      </c>
      <c r="C134">
        <v>0.19</v>
      </c>
    </row>
    <row r="135" spans="1:3" x14ac:dyDescent="0.35">
      <c r="A135" s="84">
        <v>37011</v>
      </c>
      <c r="C135">
        <v>0.121</v>
      </c>
    </row>
    <row r="136" spans="1:3" x14ac:dyDescent="0.35">
      <c r="A136" s="84">
        <v>37042</v>
      </c>
      <c r="C136">
        <v>0.115</v>
      </c>
    </row>
    <row r="137" spans="1:3" x14ac:dyDescent="0.35">
      <c r="A137" s="84">
        <v>37072</v>
      </c>
      <c r="C137">
        <v>0.10199999999999999</v>
      </c>
    </row>
    <row r="138" spans="1:3" x14ac:dyDescent="0.35">
      <c r="A138" s="84">
        <v>37103</v>
      </c>
      <c r="C138">
        <v>0.10100000000000001</v>
      </c>
    </row>
    <row r="139" spans="1:3" x14ac:dyDescent="0.35">
      <c r="A139" s="84">
        <v>37134</v>
      </c>
      <c r="C139">
        <v>8.1000000000000003E-2</v>
      </c>
    </row>
    <row r="140" spans="1:3" x14ac:dyDescent="0.35">
      <c r="A140" s="84">
        <v>37164</v>
      </c>
      <c r="C140">
        <v>8.1000000000000003E-2</v>
      </c>
    </row>
    <row r="141" spans="1:3" x14ac:dyDescent="0.35">
      <c r="A141" s="84">
        <v>37195</v>
      </c>
      <c r="C141">
        <v>9.5000000000000001E-2</v>
      </c>
    </row>
    <row r="142" spans="1:3" x14ac:dyDescent="0.35">
      <c r="A142" s="84">
        <v>37225</v>
      </c>
      <c r="C142">
        <v>8.7999999999999995E-2</v>
      </c>
    </row>
    <row r="143" spans="1:3" x14ac:dyDescent="0.35">
      <c r="A143" s="84">
        <v>37256</v>
      </c>
      <c r="C143">
        <v>7.9000000000000001E-2</v>
      </c>
    </row>
    <row r="144" spans="1:3" x14ac:dyDescent="0.35">
      <c r="A144" s="84">
        <v>37287</v>
      </c>
      <c r="C144">
        <v>8.6999999999999994E-2</v>
      </c>
    </row>
    <row r="145" spans="1:3" x14ac:dyDescent="0.35">
      <c r="A145" s="84">
        <v>37315</v>
      </c>
      <c r="C145">
        <v>0.186</v>
      </c>
    </row>
    <row r="146" spans="1:3" x14ac:dyDescent="0.35">
      <c r="A146" s="84">
        <v>37346</v>
      </c>
      <c r="C146">
        <v>2.7E-2</v>
      </c>
    </row>
    <row r="147" spans="1:3" x14ac:dyDescent="0.35">
      <c r="A147" s="84">
        <v>37376</v>
      </c>
      <c r="C147">
        <v>0.109</v>
      </c>
    </row>
    <row r="148" spans="1:3" x14ac:dyDescent="0.35">
      <c r="A148" s="84">
        <v>37407</v>
      </c>
      <c r="C148">
        <v>0.121</v>
      </c>
    </row>
    <row r="149" spans="1:3" x14ac:dyDescent="0.35">
      <c r="A149" s="84">
        <v>37437</v>
      </c>
      <c r="C149">
        <v>0.129</v>
      </c>
    </row>
    <row r="150" spans="1:3" x14ac:dyDescent="0.35">
      <c r="A150" s="84">
        <v>37468</v>
      </c>
      <c r="C150">
        <v>0.124</v>
      </c>
    </row>
    <row r="151" spans="1:3" x14ac:dyDescent="0.35">
      <c r="A151" s="84">
        <v>37499</v>
      </c>
      <c r="C151">
        <v>0.128</v>
      </c>
    </row>
    <row r="152" spans="1:3" x14ac:dyDescent="0.35">
      <c r="A152" s="84">
        <v>37529</v>
      </c>
      <c r="C152">
        <v>0.127</v>
      </c>
    </row>
    <row r="153" spans="1:3" x14ac:dyDescent="0.35">
      <c r="A153" s="84">
        <v>37560</v>
      </c>
      <c r="C153">
        <v>0.13800000000000001</v>
      </c>
    </row>
    <row r="154" spans="1:3" x14ac:dyDescent="0.35">
      <c r="A154" s="84">
        <v>37590</v>
      </c>
      <c r="C154">
        <v>0.14199999999999999</v>
      </c>
    </row>
    <row r="155" spans="1:3" x14ac:dyDescent="0.35">
      <c r="A155" s="84">
        <v>37621</v>
      </c>
      <c r="C155">
        <v>0.14499999999999999</v>
      </c>
    </row>
    <row r="156" spans="1:3" x14ac:dyDescent="0.35">
      <c r="A156" s="84">
        <v>37652</v>
      </c>
      <c r="C156">
        <v>0.14899999999999999</v>
      </c>
    </row>
    <row r="157" spans="1:3" x14ac:dyDescent="0.35">
      <c r="A157" s="84">
        <v>37680</v>
      </c>
      <c r="C157">
        <v>0.14799999999999999</v>
      </c>
    </row>
    <row r="158" spans="1:3" x14ac:dyDescent="0.35">
      <c r="A158" s="84">
        <v>37711</v>
      </c>
      <c r="C158">
        <v>0.19800000000000001</v>
      </c>
    </row>
    <row r="159" spans="1:3" x14ac:dyDescent="0.35">
      <c r="A159" s="84">
        <v>37741</v>
      </c>
      <c r="C159">
        <v>0.16900000000000001</v>
      </c>
    </row>
    <row r="160" spans="1:3" x14ac:dyDescent="0.35">
      <c r="A160" s="84">
        <v>37772</v>
      </c>
      <c r="C160">
        <v>0.14899999999999999</v>
      </c>
    </row>
    <row r="161" spans="1:3" x14ac:dyDescent="0.35">
      <c r="A161" s="84">
        <v>37802</v>
      </c>
      <c r="C161">
        <v>0.13700000000000001</v>
      </c>
    </row>
    <row r="162" spans="1:3" x14ac:dyDescent="0.35">
      <c r="A162" s="84">
        <v>37833</v>
      </c>
      <c r="C162">
        <v>0.16900000000000001</v>
      </c>
    </row>
    <row r="163" spans="1:3" x14ac:dyDescent="0.35">
      <c r="A163" s="84">
        <v>37864</v>
      </c>
      <c r="C163">
        <v>0.16500000000000001</v>
      </c>
    </row>
    <row r="164" spans="1:3" x14ac:dyDescent="0.35">
      <c r="A164" s="84">
        <v>37894</v>
      </c>
      <c r="C164">
        <v>0.17100000000000001</v>
      </c>
    </row>
    <row r="165" spans="1:3" x14ac:dyDescent="0.35">
      <c r="A165" s="84">
        <v>37925</v>
      </c>
      <c r="C165">
        <v>0.16300000000000001</v>
      </c>
    </row>
    <row r="166" spans="1:3" x14ac:dyDescent="0.35">
      <c r="A166" s="84">
        <v>37955</v>
      </c>
      <c r="C166">
        <v>0.17199999999999999</v>
      </c>
    </row>
    <row r="167" spans="1:3" x14ac:dyDescent="0.35">
      <c r="A167" s="84">
        <v>37986</v>
      </c>
      <c r="C167">
        <v>0.17899999999999999</v>
      </c>
    </row>
    <row r="168" spans="1:3" x14ac:dyDescent="0.35">
      <c r="A168" s="84">
        <v>38017</v>
      </c>
      <c r="C168">
        <v>0.18099999999999999</v>
      </c>
    </row>
    <row r="169" spans="1:3" x14ac:dyDescent="0.35">
      <c r="A169" s="84">
        <v>38046</v>
      </c>
      <c r="C169">
        <v>7.1999999999999995E-2</v>
      </c>
    </row>
    <row r="170" spans="1:3" x14ac:dyDescent="0.35">
      <c r="A170" s="84">
        <v>38077</v>
      </c>
      <c r="C170">
        <v>0.23200000000000001</v>
      </c>
    </row>
    <row r="171" spans="1:3" x14ac:dyDescent="0.35">
      <c r="A171" s="84">
        <v>38107</v>
      </c>
      <c r="C171">
        <v>0.19400000000000001</v>
      </c>
    </row>
    <row r="172" spans="1:3" x14ac:dyDescent="0.35">
      <c r="A172" s="84">
        <v>38138</v>
      </c>
      <c r="C172">
        <v>0.191</v>
      </c>
    </row>
    <row r="173" spans="1:3" x14ac:dyDescent="0.35">
      <c r="A173" s="84">
        <v>38168</v>
      </c>
      <c r="C173">
        <v>0.17499999999999999</v>
      </c>
    </row>
    <row r="174" spans="1:3" x14ac:dyDescent="0.35">
      <c r="A174" s="84">
        <v>38199</v>
      </c>
      <c r="C174">
        <v>0.16200000000000001</v>
      </c>
    </row>
    <row r="175" spans="1:3" x14ac:dyDescent="0.35">
      <c r="A175" s="84">
        <v>38230</v>
      </c>
      <c r="C175">
        <v>0.155</v>
      </c>
    </row>
    <row r="176" spans="1:3" x14ac:dyDescent="0.35">
      <c r="A176" s="84">
        <v>38260</v>
      </c>
      <c r="C176">
        <v>0.159</v>
      </c>
    </row>
    <row r="177" spans="1:3" x14ac:dyDescent="0.35">
      <c r="A177" s="84">
        <v>38291</v>
      </c>
      <c r="C177">
        <v>0.161</v>
      </c>
    </row>
    <row r="178" spans="1:3" x14ac:dyDescent="0.35">
      <c r="A178" s="84">
        <v>38321</v>
      </c>
      <c r="C178">
        <v>0.157</v>
      </c>
    </row>
    <row r="179" spans="1:3" x14ac:dyDescent="0.35">
      <c r="A179" s="84">
        <v>38352</v>
      </c>
      <c r="C179">
        <v>0.14799999999999999</v>
      </c>
    </row>
    <row r="180" spans="1:3" x14ac:dyDescent="0.35">
      <c r="A180" s="84">
        <v>38383</v>
      </c>
      <c r="B180">
        <v>52.1</v>
      </c>
      <c r="C180">
        <v>0.14399999999999999</v>
      </c>
    </row>
    <row r="181" spans="1:3" x14ac:dyDescent="0.35">
      <c r="A181" s="84">
        <v>38411</v>
      </c>
      <c r="B181">
        <v>52.9</v>
      </c>
      <c r="C181">
        <v>0.20899999999999999</v>
      </c>
    </row>
    <row r="182" spans="1:3" x14ac:dyDescent="0.35">
      <c r="A182" s="84">
        <v>38442</v>
      </c>
      <c r="B182">
        <v>55.2</v>
      </c>
      <c r="C182">
        <v>7.5999999999999998E-2</v>
      </c>
    </row>
    <row r="183" spans="1:3" x14ac:dyDescent="0.35">
      <c r="A183" s="84">
        <v>38472</v>
      </c>
      <c r="B183">
        <v>54.4</v>
      </c>
      <c r="C183">
        <v>0.151</v>
      </c>
    </row>
    <row r="184" spans="1:3" x14ac:dyDescent="0.35">
      <c r="A184" s="84">
        <v>38503</v>
      </c>
      <c r="B184">
        <v>53.3</v>
      </c>
      <c r="C184">
        <v>0.16</v>
      </c>
    </row>
    <row r="185" spans="1:3" x14ac:dyDescent="0.35">
      <c r="A185" s="84">
        <v>38533</v>
      </c>
      <c r="B185">
        <v>51</v>
      </c>
      <c r="C185">
        <v>0.16600000000000001</v>
      </c>
    </row>
    <row r="186" spans="1:3" x14ac:dyDescent="0.35">
      <c r="A186" s="84">
        <v>38564</v>
      </c>
      <c r="B186">
        <v>51.5</v>
      </c>
      <c r="C186">
        <v>0.16800000000000001</v>
      </c>
    </row>
    <row r="187" spans="1:3" x14ac:dyDescent="0.35">
      <c r="A187" s="84">
        <v>38595</v>
      </c>
      <c r="B187">
        <v>50.6</v>
      </c>
      <c r="C187">
        <v>0.161</v>
      </c>
    </row>
    <row r="188" spans="1:3" x14ac:dyDescent="0.35">
      <c r="A188" s="84">
        <v>38625</v>
      </c>
      <c r="B188">
        <v>50.9</v>
      </c>
      <c r="C188">
        <v>0.16</v>
      </c>
    </row>
    <row r="189" spans="1:3" x14ac:dyDescent="0.35">
      <c r="A189" s="84">
        <v>38656</v>
      </c>
      <c r="B189">
        <v>50.1</v>
      </c>
      <c r="C189">
        <v>0.16500000000000001</v>
      </c>
    </row>
    <row r="190" spans="1:3" x14ac:dyDescent="0.35">
      <c r="A190" s="84">
        <v>38686</v>
      </c>
      <c r="B190">
        <v>49.8</v>
      </c>
      <c r="C190">
        <v>0.161</v>
      </c>
    </row>
    <row r="191" spans="1:3" x14ac:dyDescent="0.35">
      <c r="A191" s="84">
        <v>38717</v>
      </c>
      <c r="B191">
        <v>50.1</v>
      </c>
      <c r="C191">
        <v>0.16600000000000001</v>
      </c>
    </row>
    <row r="192" spans="1:3" x14ac:dyDescent="0.35">
      <c r="A192" s="84">
        <v>38776</v>
      </c>
      <c r="B192">
        <v>50.7</v>
      </c>
      <c r="C192">
        <v>0.16500000000000001</v>
      </c>
    </row>
    <row r="193" spans="1:3" x14ac:dyDescent="0.35">
      <c r="A193" s="84">
        <v>38807</v>
      </c>
      <c r="B193">
        <v>51</v>
      </c>
      <c r="C193">
        <v>0.20100000000000001</v>
      </c>
    </row>
    <row r="194" spans="1:3" x14ac:dyDescent="0.35">
      <c r="A194" s="84">
        <v>38837</v>
      </c>
      <c r="B194">
        <v>52.7</v>
      </c>
      <c r="C194">
        <v>0.17799999999999999</v>
      </c>
    </row>
    <row r="195" spans="1:3" x14ac:dyDescent="0.35">
      <c r="A195" s="84">
        <v>38868</v>
      </c>
      <c r="B195">
        <v>52.8</v>
      </c>
      <c r="C195">
        <v>0.16600000000000001</v>
      </c>
    </row>
    <row r="196" spans="1:3" x14ac:dyDescent="0.35">
      <c r="A196" s="84">
        <v>38898</v>
      </c>
      <c r="B196">
        <v>52.9</v>
      </c>
      <c r="C196">
        <v>0.17899999999999999</v>
      </c>
    </row>
    <row r="197" spans="1:3" x14ac:dyDescent="0.35">
      <c r="A197" s="84">
        <v>38929</v>
      </c>
      <c r="B197">
        <v>53</v>
      </c>
      <c r="C197">
        <v>0.19500000000000001</v>
      </c>
    </row>
    <row r="198" spans="1:3" x14ac:dyDescent="0.35">
      <c r="A198" s="84">
        <v>38960</v>
      </c>
      <c r="B198">
        <v>52.6</v>
      </c>
      <c r="C198">
        <v>0.16700000000000001</v>
      </c>
    </row>
    <row r="199" spans="1:3" x14ac:dyDescent="0.35">
      <c r="A199" s="84">
        <v>38990</v>
      </c>
      <c r="B199">
        <v>52.4</v>
      </c>
      <c r="C199">
        <v>0.157</v>
      </c>
    </row>
    <row r="200" spans="1:3" x14ac:dyDescent="0.35">
      <c r="A200" s="84">
        <v>39021</v>
      </c>
      <c r="B200">
        <v>52.1</v>
      </c>
      <c r="C200">
        <v>0.161</v>
      </c>
    </row>
    <row r="201" spans="1:3" x14ac:dyDescent="0.35">
      <c r="A201" s="84">
        <v>39051</v>
      </c>
      <c r="B201">
        <v>53</v>
      </c>
      <c r="C201">
        <v>0.14699999999999999</v>
      </c>
    </row>
    <row r="202" spans="1:3" x14ac:dyDescent="0.35">
      <c r="A202" s="84">
        <v>39082</v>
      </c>
      <c r="B202">
        <v>52.4</v>
      </c>
      <c r="C202">
        <v>0.14899999999999999</v>
      </c>
    </row>
    <row r="203" spans="1:3" x14ac:dyDescent="0.35">
      <c r="A203" s="84">
        <v>39141</v>
      </c>
      <c r="B203">
        <v>53</v>
      </c>
      <c r="C203">
        <v>0.14699999999999999</v>
      </c>
    </row>
    <row r="204" spans="1:3" x14ac:dyDescent="0.35">
      <c r="A204" s="84">
        <v>39172</v>
      </c>
      <c r="B204">
        <v>52.3</v>
      </c>
      <c r="C204">
        <v>0.126</v>
      </c>
    </row>
    <row r="205" spans="1:3" x14ac:dyDescent="0.35">
      <c r="A205" s="84">
        <v>39202</v>
      </c>
      <c r="B205">
        <v>53.3</v>
      </c>
      <c r="C205">
        <v>0.17599999999999999</v>
      </c>
    </row>
    <row r="206" spans="1:3" x14ac:dyDescent="0.35">
      <c r="A206" s="84">
        <v>39233</v>
      </c>
      <c r="B206">
        <v>54.1</v>
      </c>
      <c r="C206">
        <v>0.17399999999999999</v>
      </c>
    </row>
    <row r="207" spans="1:3" x14ac:dyDescent="0.35">
      <c r="A207" s="84">
        <v>39263</v>
      </c>
      <c r="B207">
        <v>55</v>
      </c>
      <c r="C207">
        <v>0.18099999999999999</v>
      </c>
    </row>
    <row r="208" spans="1:3" x14ac:dyDescent="0.35">
      <c r="A208" s="84">
        <v>39294</v>
      </c>
      <c r="B208">
        <v>53.2</v>
      </c>
      <c r="C208">
        <v>0.19400000000000001</v>
      </c>
    </row>
    <row r="209" spans="1:3" x14ac:dyDescent="0.35">
      <c r="A209" s="84">
        <v>39325</v>
      </c>
      <c r="B209">
        <v>53.4</v>
      </c>
      <c r="C209">
        <v>0.18</v>
      </c>
    </row>
    <row r="210" spans="1:3" x14ac:dyDescent="0.35">
      <c r="A210" s="84">
        <v>39355</v>
      </c>
      <c r="B210">
        <v>55</v>
      </c>
      <c r="C210">
        <v>0.17499999999999999</v>
      </c>
    </row>
    <row r="211" spans="1:3" x14ac:dyDescent="0.35">
      <c r="A211" s="84">
        <v>39386</v>
      </c>
      <c r="B211">
        <v>55.2</v>
      </c>
      <c r="C211">
        <v>0.189</v>
      </c>
    </row>
    <row r="212" spans="1:3" x14ac:dyDescent="0.35">
      <c r="A212" s="84">
        <v>39416</v>
      </c>
      <c r="B212">
        <v>52.8</v>
      </c>
      <c r="C212">
        <v>0.17899999999999999</v>
      </c>
    </row>
    <row r="213" spans="1:3" x14ac:dyDescent="0.35">
      <c r="A213" s="84">
        <v>39447</v>
      </c>
      <c r="B213">
        <v>53.3</v>
      </c>
      <c r="C213">
        <v>0.17299999999999999</v>
      </c>
    </row>
    <row r="214" spans="1:3" x14ac:dyDescent="0.35">
      <c r="A214" s="84">
        <v>39507</v>
      </c>
      <c r="B214">
        <v>52.8</v>
      </c>
      <c r="C214">
        <v>0.17399999999999999</v>
      </c>
    </row>
    <row r="215" spans="1:3" x14ac:dyDescent="0.35">
      <c r="A215" s="84">
        <v>39538</v>
      </c>
      <c r="B215">
        <v>54.4</v>
      </c>
      <c r="C215">
        <v>0.154</v>
      </c>
    </row>
    <row r="216" spans="1:3" x14ac:dyDescent="0.35">
      <c r="A216" s="84">
        <v>39568</v>
      </c>
      <c r="B216">
        <v>55.4</v>
      </c>
      <c r="C216">
        <v>0.17799999999999999</v>
      </c>
    </row>
    <row r="217" spans="1:3" x14ac:dyDescent="0.35">
      <c r="A217" s="84">
        <v>39599</v>
      </c>
      <c r="B217">
        <v>54.7</v>
      </c>
      <c r="C217">
        <v>0.157</v>
      </c>
    </row>
    <row r="218" spans="1:3" x14ac:dyDescent="0.35">
      <c r="A218" s="84">
        <v>39629</v>
      </c>
      <c r="B218">
        <v>53.3</v>
      </c>
      <c r="C218">
        <v>0.16</v>
      </c>
    </row>
    <row r="219" spans="1:3" x14ac:dyDescent="0.35">
      <c r="A219" s="84">
        <v>39660</v>
      </c>
      <c r="B219">
        <v>53.3</v>
      </c>
      <c r="C219">
        <v>0.16</v>
      </c>
    </row>
    <row r="220" spans="1:3" x14ac:dyDescent="0.35">
      <c r="A220" s="84">
        <v>39691</v>
      </c>
      <c r="B220">
        <v>49.2</v>
      </c>
      <c r="C220">
        <v>0.14699999999999999</v>
      </c>
    </row>
    <row r="221" spans="1:3" x14ac:dyDescent="0.35">
      <c r="A221" s="84">
        <v>39721</v>
      </c>
      <c r="B221">
        <v>47.7</v>
      </c>
      <c r="C221">
        <v>0.128</v>
      </c>
    </row>
    <row r="222" spans="1:3" x14ac:dyDescent="0.35">
      <c r="A222" s="84">
        <v>39752</v>
      </c>
      <c r="B222">
        <v>45.2</v>
      </c>
      <c r="C222">
        <v>0.114</v>
      </c>
    </row>
    <row r="223" spans="1:3" x14ac:dyDescent="0.35">
      <c r="A223" s="84">
        <v>39782</v>
      </c>
      <c r="B223">
        <v>40.9</v>
      </c>
      <c r="C223">
        <v>8.2000000000000003E-2</v>
      </c>
    </row>
    <row r="224" spans="1:3" x14ac:dyDescent="0.35">
      <c r="A224" s="84">
        <v>39813</v>
      </c>
      <c r="B224">
        <v>41.2</v>
      </c>
      <c r="C224">
        <v>5.3999999999999999E-2</v>
      </c>
    </row>
    <row r="225" spans="1:3" x14ac:dyDescent="0.35">
      <c r="A225" s="84">
        <v>39872</v>
      </c>
      <c r="B225">
        <v>45.1</v>
      </c>
      <c r="C225">
        <v>5.7000000000000002E-2</v>
      </c>
    </row>
    <row r="226" spans="1:3" x14ac:dyDescent="0.35">
      <c r="A226" s="84">
        <v>39903</v>
      </c>
      <c r="B226">
        <v>44.8</v>
      </c>
      <c r="C226">
        <v>0.11</v>
      </c>
    </row>
    <row r="227" spans="1:3" x14ac:dyDescent="0.35">
      <c r="A227" s="84">
        <v>39933</v>
      </c>
      <c r="B227">
        <v>50.1</v>
      </c>
      <c r="C227">
        <v>8.3000000000000004E-2</v>
      </c>
    </row>
    <row r="228" spans="1:3" x14ac:dyDescent="0.35">
      <c r="A228" s="84">
        <v>39964</v>
      </c>
      <c r="B228">
        <v>51.2</v>
      </c>
      <c r="C228">
        <v>7.2999999999999995E-2</v>
      </c>
    </row>
    <row r="229" spans="1:3" x14ac:dyDescent="0.35">
      <c r="A229" s="84">
        <v>39994</v>
      </c>
      <c r="B229">
        <v>51.8</v>
      </c>
      <c r="C229">
        <v>8.8999999999999996E-2</v>
      </c>
    </row>
    <row r="230" spans="1:3" x14ac:dyDescent="0.35">
      <c r="A230" s="84">
        <v>40025</v>
      </c>
      <c r="B230">
        <v>52.8</v>
      </c>
      <c r="C230">
        <v>0.107</v>
      </c>
    </row>
    <row r="231" spans="1:3" x14ac:dyDescent="0.35">
      <c r="A231" s="84">
        <v>40056</v>
      </c>
      <c r="B231">
        <v>55.1</v>
      </c>
      <c r="C231">
        <v>0.108</v>
      </c>
    </row>
    <row r="232" spans="1:3" x14ac:dyDescent="0.35">
      <c r="A232" s="84">
        <v>40086</v>
      </c>
      <c r="B232">
        <v>55</v>
      </c>
      <c r="C232">
        <v>0.123</v>
      </c>
    </row>
    <row r="233" spans="1:3" x14ac:dyDescent="0.35">
      <c r="A233" s="84">
        <v>40117</v>
      </c>
      <c r="B233">
        <v>55.4</v>
      </c>
      <c r="C233">
        <v>0.13900000000000001</v>
      </c>
    </row>
    <row r="234" spans="1:3" x14ac:dyDescent="0.35">
      <c r="A234" s="84">
        <v>40147</v>
      </c>
      <c r="B234">
        <v>55.7</v>
      </c>
      <c r="C234">
        <v>0.161</v>
      </c>
    </row>
    <row r="235" spans="1:3" x14ac:dyDescent="0.35">
      <c r="A235" s="84">
        <v>40178</v>
      </c>
      <c r="B235">
        <v>56.1</v>
      </c>
      <c r="C235">
        <v>0.192</v>
      </c>
    </row>
    <row r="236" spans="1:3" x14ac:dyDescent="0.35">
      <c r="A236" s="84">
        <v>40237</v>
      </c>
      <c r="B236">
        <v>55.8</v>
      </c>
      <c r="C236">
        <v>0.185</v>
      </c>
    </row>
    <row r="237" spans="1:3" x14ac:dyDescent="0.35">
      <c r="A237" s="84">
        <v>40268</v>
      </c>
      <c r="B237">
        <v>57</v>
      </c>
      <c r="C237">
        <v>0.128</v>
      </c>
    </row>
    <row r="238" spans="1:3" x14ac:dyDescent="0.35">
      <c r="A238" s="84">
        <v>40298</v>
      </c>
      <c r="B238">
        <v>55.4</v>
      </c>
      <c r="C238">
        <v>0.18099999999999999</v>
      </c>
    </row>
    <row r="239" spans="1:3" x14ac:dyDescent="0.35">
      <c r="A239" s="84">
        <v>40329</v>
      </c>
      <c r="B239">
        <v>52.7</v>
      </c>
      <c r="C239">
        <v>0.17799999999999999</v>
      </c>
    </row>
    <row r="240" spans="1:3" x14ac:dyDescent="0.35">
      <c r="A240" s="84">
        <v>40359</v>
      </c>
      <c r="B240">
        <v>50.4</v>
      </c>
      <c r="C240">
        <v>0.16500000000000001</v>
      </c>
    </row>
    <row r="241" spans="1:3" x14ac:dyDescent="0.35">
      <c r="A241" s="84">
        <v>40390</v>
      </c>
      <c r="B241">
        <v>49.4</v>
      </c>
      <c r="C241">
        <v>0.13700000000000001</v>
      </c>
    </row>
    <row r="242" spans="1:3" x14ac:dyDescent="0.35">
      <c r="A242" s="84">
        <v>40421</v>
      </c>
      <c r="B242">
        <v>51.9</v>
      </c>
      <c r="C242">
        <v>0.13400000000000001</v>
      </c>
    </row>
    <row r="243" spans="1:3" x14ac:dyDescent="0.35">
      <c r="A243" s="84">
        <v>40451</v>
      </c>
      <c r="B243">
        <v>52.9</v>
      </c>
      <c r="C243">
        <v>0.13900000000000001</v>
      </c>
    </row>
    <row r="244" spans="1:3" x14ac:dyDescent="0.35">
      <c r="A244" s="84">
        <v>40482</v>
      </c>
      <c r="B244">
        <v>54.8</v>
      </c>
      <c r="C244">
        <v>0.13300000000000001</v>
      </c>
    </row>
    <row r="245" spans="1:3" x14ac:dyDescent="0.35">
      <c r="A245" s="84">
        <v>40512</v>
      </c>
      <c r="B245">
        <v>55.3</v>
      </c>
      <c r="C245">
        <v>0.13100000000000001</v>
      </c>
    </row>
    <row r="246" spans="1:3" x14ac:dyDescent="0.35">
      <c r="A246" s="84">
        <v>40543</v>
      </c>
      <c r="B246">
        <v>54.4</v>
      </c>
      <c r="C246">
        <v>0.13300000000000001</v>
      </c>
    </row>
    <row r="247" spans="1:3" x14ac:dyDescent="0.35">
      <c r="A247" s="84">
        <v>40602</v>
      </c>
      <c r="B247">
        <v>51.7</v>
      </c>
      <c r="C247">
        <v>0.13500000000000001</v>
      </c>
    </row>
    <row r="248" spans="1:3" x14ac:dyDescent="0.35">
      <c r="A248" s="84">
        <v>40633</v>
      </c>
      <c r="B248">
        <v>51.8</v>
      </c>
      <c r="C248">
        <v>0.14099999999999999</v>
      </c>
    </row>
    <row r="249" spans="1:3" x14ac:dyDescent="0.35">
      <c r="A249" s="84">
        <v>40663</v>
      </c>
      <c r="B249">
        <v>51.8</v>
      </c>
      <c r="C249">
        <v>0.14799999999999999</v>
      </c>
    </row>
    <row r="250" spans="1:3" x14ac:dyDescent="0.35">
      <c r="A250" s="84">
        <v>40694</v>
      </c>
      <c r="B250">
        <v>51.6</v>
      </c>
      <c r="C250">
        <v>0.13400000000000001</v>
      </c>
    </row>
    <row r="251" spans="1:3" x14ac:dyDescent="0.35">
      <c r="A251" s="84">
        <v>40724</v>
      </c>
      <c r="B251">
        <v>50.1</v>
      </c>
      <c r="C251">
        <v>0.13300000000000001</v>
      </c>
    </row>
    <row r="252" spans="1:3" x14ac:dyDescent="0.35">
      <c r="A252" s="84">
        <v>40755</v>
      </c>
      <c r="B252">
        <v>49.3</v>
      </c>
      <c r="C252">
        <v>0.151</v>
      </c>
    </row>
    <row r="253" spans="1:3" x14ac:dyDescent="0.35">
      <c r="A253" s="84">
        <v>40786</v>
      </c>
      <c r="B253">
        <v>49.9</v>
      </c>
      <c r="C253">
        <v>0.14000000000000001</v>
      </c>
    </row>
    <row r="254" spans="1:3" x14ac:dyDescent="0.35">
      <c r="A254" s="84">
        <v>40816</v>
      </c>
      <c r="B254">
        <v>49.9</v>
      </c>
      <c r="C254">
        <v>0.13500000000000001</v>
      </c>
    </row>
    <row r="255" spans="1:3" x14ac:dyDescent="0.35">
      <c r="A255" s="84">
        <v>40847</v>
      </c>
      <c r="B255">
        <v>51</v>
      </c>
      <c r="C255">
        <v>0.13800000000000001</v>
      </c>
    </row>
    <row r="256" spans="1:3" x14ac:dyDescent="0.35">
      <c r="A256" s="84">
        <v>40877</v>
      </c>
      <c r="B256">
        <v>47.7</v>
      </c>
      <c r="C256">
        <v>0.13200000000000001</v>
      </c>
    </row>
    <row r="257" spans="1:3" x14ac:dyDescent="0.35">
      <c r="A257" s="84">
        <v>40908</v>
      </c>
      <c r="B257">
        <v>48.7</v>
      </c>
      <c r="C257">
        <v>0.124</v>
      </c>
    </row>
    <row r="258" spans="1:3" x14ac:dyDescent="0.35">
      <c r="A258" s="84">
        <v>40968</v>
      </c>
      <c r="B258">
        <v>49.6</v>
      </c>
      <c r="C258">
        <v>0.128</v>
      </c>
    </row>
    <row r="259" spans="1:3" x14ac:dyDescent="0.35">
      <c r="A259" s="84">
        <v>40999</v>
      </c>
      <c r="B259">
        <v>48.3</v>
      </c>
      <c r="C259">
        <v>0.114</v>
      </c>
    </row>
    <row r="260" spans="1:3" x14ac:dyDescent="0.35">
      <c r="A260" s="84">
        <v>41029</v>
      </c>
      <c r="B260">
        <v>49.3</v>
      </c>
      <c r="C260">
        <v>0.11899999999999999</v>
      </c>
    </row>
    <row r="261" spans="1:3" x14ac:dyDescent="0.35">
      <c r="A261" s="84">
        <v>41060</v>
      </c>
      <c r="B261">
        <v>48.4</v>
      </c>
      <c r="C261">
        <v>9.2999999999999999E-2</v>
      </c>
    </row>
    <row r="262" spans="1:3" x14ac:dyDescent="0.35">
      <c r="A262" s="84">
        <v>41090</v>
      </c>
      <c r="B262">
        <v>48.2</v>
      </c>
      <c r="C262">
        <v>9.6000000000000002E-2</v>
      </c>
    </row>
    <row r="263" spans="1:3" x14ac:dyDescent="0.35">
      <c r="A263" s="84">
        <v>41121</v>
      </c>
      <c r="B263">
        <v>49.3</v>
      </c>
      <c r="C263">
        <v>9.5000000000000001E-2</v>
      </c>
    </row>
    <row r="264" spans="1:3" x14ac:dyDescent="0.35">
      <c r="A264" s="84">
        <v>41152</v>
      </c>
      <c r="B264">
        <v>47.7</v>
      </c>
      <c r="C264">
        <v>9.1999999999999998E-2</v>
      </c>
    </row>
    <row r="265" spans="1:3" x14ac:dyDescent="0.35">
      <c r="A265" s="84">
        <v>41182</v>
      </c>
      <c r="B265">
        <v>47.9</v>
      </c>
      <c r="C265">
        <v>8.8999999999999996E-2</v>
      </c>
    </row>
    <row r="266" spans="1:3" x14ac:dyDescent="0.35">
      <c r="A266" s="84">
        <v>41213</v>
      </c>
      <c r="B266">
        <v>49.5</v>
      </c>
      <c r="C266">
        <v>9.1999999999999998E-2</v>
      </c>
    </row>
    <row r="267" spans="1:3" x14ac:dyDescent="0.35">
      <c r="A267" s="84">
        <v>41243</v>
      </c>
      <c r="B267">
        <v>50.5</v>
      </c>
      <c r="C267">
        <v>9.6000000000000002E-2</v>
      </c>
    </row>
    <row r="268" spans="1:3" x14ac:dyDescent="0.35">
      <c r="A268" s="84">
        <v>41274</v>
      </c>
      <c r="B268">
        <v>51.5</v>
      </c>
      <c r="C268">
        <v>0.10100000000000001</v>
      </c>
    </row>
    <row r="269" spans="1:3" x14ac:dyDescent="0.35">
      <c r="A269" s="84">
        <v>41333</v>
      </c>
      <c r="B269">
        <v>50.4</v>
      </c>
      <c r="C269">
        <v>0.10299999999999999</v>
      </c>
    </row>
    <row r="270" spans="1:3" x14ac:dyDescent="0.35">
      <c r="A270" s="84">
        <v>41364</v>
      </c>
      <c r="B270">
        <v>51.6</v>
      </c>
      <c r="C270">
        <v>9.9000000000000005E-2</v>
      </c>
    </row>
    <row r="271" spans="1:3" x14ac:dyDescent="0.35">
      <c r="A271" s="84">
        <v>41394</v>
      </c>
      <c r="B271">
        <v>50.4</v>
      </c>
      <c r="C271">
        <v>8.8999999999999996E-2</v>
      </c>
    </row>
    <row r="272" spans="1:3" x14ac:dyDescent="0.35">
      <c r="A272" s="84">
        <v>41425</v>
      </c>
      <c r="B272">
        <v>49.2</v>
      </c>
      <c r="C272">
        <v>9.2999999999999999E-2</v>
      </c>
    </row>
    <row r="273" spans="1:3" x14ac:dyDescent="0.35">
      <c r="A273" s="84">
        <v>41455</v>
      </c>
      <c r="B273">
        <v>48.2</v>
      </c>
      <c r="C273">
        <v>9.1999999999999998E-2</v>
      </c>
    </row>
    <row r="274" spans="1:3" x14ac:dyDescent="0.35">
      <c r="A274" s="84">
        <v>41486</v>
      </c>
      <c r="B274">
        <v>47.7</v>
      </c>
      <c r="C274">
        <v>8.8999999999999996E-2</v>
      </c>
    </row>
    <row r="275" spans="1:3" x14ac:dyDescent="0.35">
      <c r="A275" s="84">
        <v>41517</v>
      </c>
      <c r="B275">
        <v>50.1</v>
      </c>
      <c r="C275">
        <v>9.7000000000000003E-2</v>
      </c>
    </row>
    <row r="276" spans="1:3" x14ac:dyDescent="0.35">
      <c r="A276" s="84">
        <v>41547</v>
      </c>
      <c r="B276">
        <v>50.2</v>
      </c>
      <c r="C276">
        <v>0.104</v>
      </c>
    </row>
    <row r="277" spans="1:3" x14ac:dyDescent="0.35">
      <c r="A277" s="84">
        <v>41578</v>
      </c>
      <c r="B277">
        <v>50.9</v>
      </c>
      <c r="C277">
        <v>0.10199999999999999</v>
      </c>
    </row>
    <row r="278" spans="1:3" x14ac:dyDescent="0.35">
      <c r="A278" s="84">
        <v>41608</v>
      </c>
      <c r="B278">
        <v>50.8</v>
      </c>
      <c r="C278">
        <v>0.10299999999999999</v>
      </c>
    </row>
    <row r="279" spans="1:3" x14ac:dyDescent="0.35">
      <c r="A279" s="84">
        <v>41639</v>
      </c>
      <c r="B279">
        <v>50.5</v>
      </c>
      <c r="C279">
        <v>0.1</v>
      </c>
    </row>
    <row r="280" spans="1:3" x14ac:dyDescent="0.35">
      <c r="A280" s="84">
        <v>41698</v>
      </c>
      <c r="B280">
        <v>48.5</v>
      </c>
      <c r="C280">
        <v>9.7000000000000003E-2</v>
      </c>
    </row>
    <row r="281" spans="1:3" x14ac:dyDescent="0.35">
      <c r="A281" s="84">
        <v>41729</v>
      </c>
      <c r="B281">
        <v>48</v>
      </c>
      <c r="C281">
        <v>8.5999999999999993E-2</v>
      </c>
    </row>
    <row r="282" spans="1:3" x14ac:dyDescent="0.35">
      <c r="A282" s="84">
        <v>41759</v>
      </c>
      <c r="B282">
        <v>48.1</v>
      </c>
      <c r="C282">
        <v>8.7999999999999995E-2</v>
      </c>
    </row>
    <row r="283" spans="1:3" x14ac:dyDescent="0.35">
      <c r="A283" s="84">
        <v>41790</v>
      </c>
      <c r="B283">
        <v>49.4</v>
      </c>
      <c r="C283">
        <v>8.6999999999999994E-2</v>
      </c>
    </row>
    <row r="284" spans="1:3" x14ac:dyDescent="0.35">
      <c r="A284" s="84">
        <v>41820</v>
      </c>
      <c r="B284">
        <v>50.7</v>
      </c>
      <c r="C284">
        <v>8.7999999999999995E-2</v>
      </c>
    </row>
    <row r="285" spans="1:3" x14ac:dyDescent="0.35">
      <c r="A285" s="84">
        <v>41851</v>
      </c>
      <c r="B285">
        <v>51.7</v>
      </c>
      <c r="C285">
        <v>9.1999999999999998E-2</v>
      </c>
    </row>
    <row r="286" spans="1:3" x14ac:dyDescent="0.35">
      <c r="A286" s="84">
        <v>41882</v>
      </c>
      <c r="B286">
        <v>50.2</v>
      </c>
      <c r="C286">
        <v>0.09</v>
      </c>
    </row>
    <row r="287" spans="1:3" x14ac:dyDescent="0.35">
      <c r="A287" s="84">
        <v>41912</v>
      </c>
      <c r="B287">
        <v>51.1</v>
      </c>
      <c r="C287">
        <v>6.9000000000000006E-2</v>
      </c>
    </row>
    <row r="288" spans="1:3" x14ac:dyDescent="0.35">
      <c r="A288" s="84">
        <v>41943</v>
      </c>
      <c r="B288">
        <v>50.8</v>
      </c>
      <c r="C288">
        <v>0.08</v>
      </c>
    </row>
    <row r="289" spans="1:3" x14ac:dyDescent="0.35">
      <c r="A289" s="84">
        <v>41973</v>
      </c>
      <c r="B289">
        <v>50.3</v>
      </c>
      <c r="C289">
        <v>7.6999999999999999E-2</v>
      </c>
    </row>
    <row r="290" spans="1:3" x14ac:dyDescent="0.35">
      <c r="A290" s="84">
        <v>42004</v>
      </c>
      <c r="B290">
        <v>50.1</v>
      </c>
      <c r="C290">
        <v>7.1999999999999995E-2</v>
      </c>
    </row>
    <row r="291" spans="1:3" x14ac:dyDescent="0.35">
      <c r="A291" s="84">
        <v>42063</v>
      </c>
      <c r="B291">
        <v>49.9</v>
      </c>
      <c r="C291">
        <v>7.9000000000000001E-2</v>
      </c>
    </row>
    <row r="292" spans="1:3" x14ac:dyDescent="0.35">
      <c r="A292" s="84">
        <v>42094</v>
      </c>
      <c r="B292">
        <v>50.1</v>
      </c>
      <c r="C292">
        <v>6.8000000000000005E-2</v>
      </c>
    </row>
    <row r="293" spans="1:3" x14ac:dyDescent="0.35">
      <c r="A293" s="84">
        <v>42124</v>
      </c>
      <c r="B293">
        <v>50.1</v>
      </c>
      <c r="C293">
        <v>5.6000000000000001E-2</v>
      </c>
    </row>
    <row r="294" spans="1:3" x14ac:dyDescent="0.35">
      <c r="A294" s="84">
        <v>42155</v>
      </c>
      <c r="B294">
        <v>50.2</v>
      </c>
      <c r="C294">
        <v>5.8999999999999997E-2</v>
      </c>
    </row>
    <row r="295" spans="1:3" x14ac:dyDescent="0.35">
      <c r="A295" s="84">
        <v>42185</v>
      </c>
      <c r="B295">
        <v>50.2</v>
      </c>
      <c r="C295">
        <v>6.0999999999999999E-2</v>
      </c>
    </row>
    <row r="296" spans="1:3" x14ac:dyDescent="0.35">
      <c r="A296" s="84">
        <v>42216</v>
      </c>
      <c r="B296">
        <v>50</v>
      </c>
      <c r="C296">
        <v>6.8000000000000005E-2</v>
      </c>
    </row>
    <row r="297" spans="1:3" x14ac:dyDescent="0.35">
      <c r="A297" s="84">
        <v>42247</v>
      </c>
      <c r="B297">
        <v>47.3</v>
      </c>
      <c r="C297">
        <v>0.06</v>
      </c>
    </row>
    <row r="298" spans="1:3" x14ac:dyDescent="0.35">
      <c r="A298" s="84">
        <v>42277</v>
      </c>
      <c r="B298">
        <v>47.2</v>
      </c>
      <c r="C298">
        <v>6.0999999999999999E-2</v>
      </c>
    </row>
    <row r="299" spans="1:3" x14ac:dyDescent="0.35">
      <c r="A299" s="84">
        <v>42308</v>
      </c>
      <c r="B299">
        <v>48.3</v>
      </c>
      <c r="C299">
        <v>5.7000000000000002E-2</v>
      </c>
    </row>
    <row r="300" spans="1:3" x14ac:dyDescent="0.35">
      <c r="A300" s="84">
        <v>42338</v>
      </c>
      <c r="B300">
        <v>48.6</v>
      </c>
      <c r="C300">
        <v>5.6000000000000001E-2</v>
      </c>
    </row>
    <row r="301" spans="1:3" x14ac:dyDescent="0.35">
      <c r="A301" s="84">
        <v>42369</v>
      </c>
      <c r="B301">
        <v>48.2</v>
      </c>
      <c r="C301">
        <v>6.2E-2</v>
      </c>
    </row>
    <row r="302" spans="1:3" x14ac:dyDescent="0.35">
      <c r="A302" s="84">
        <v>42400</v>
      </c>
      <c r="B302">
        <v>48.4</v>
      </c>
      <c r="C302">
        <v>5.8999999999999997E-2</v>
      </c>
    </row>
    <row r="303" spans="1:3" x14ac:dyDescent="0.35">
      <c r="A303" s="84">
        <v>42460</v>
      </c>
      <c r="B303">
        <v>49.7</v>
      </c>
      <c r="C303">
        <v>5.3999999999999999E-2</v>
      </c>
    </row>
    <row r="304" spans="1:3" x14ac:dyDescent="0.35">
      <c r="A304" s="84">
        <v>42490</v>
      </c>
      <c r="B304">
        <v>49.4</v>
      </c>
      <c r="C304">
        <v>6.8000000000000005E-2</v>
      </c>
    </row>
    <row r="305" spans="1:3" x14ac:dyDescent="0.35">
      <c r="A305" s="84">
        <v>42521</v>
      </c>
      <c r="B305">
        <v>49.2</v>
      </c>
      <c r="C305">
        <v>0.06</v>
      </c>
    </row>
    <row r="306" spans="1:3" x14ac:dyDescent="0.35">
      <c r="A306" s="84">
        <v>42551</v>
      </c>
      <c r="B306">
        <v>48.6</v>
      </c>
      <c r="C306">
        <v>0.06</v>
      </c>
    </row>
    <row r="307" spans="1:3" x14ac:dyDescent="0.35">
      <c r="A307" s="84">
        <v>42582</v>
      </c>
      <c r="B307">
        <v>50.6</v>
      </c>
      <c r="C307">
        <v>6.2E-2</v>
      </c>
    </row>
    <row r="308" spans="1:3" x14ac:dyDescent="0.35">
      <c r="A308" s="84">
        <v>42613</v>
      </c>
      <c r="B308">
        <v>50</v>
      </c>
      <c r="C308">
        <v>0.06</v>
      </c>
    </row>
    <row r="309" spans="1:3" x14ac:dyDescent="0.35">
      <c r="A309" s="84">
        <v>42643</v>
      </c>
      <c r="B309">
        <v>50.1</v>
      </c>
      <c r="C309">
        <v>6.3E-2</v>
      </c>
    </row>
    <row r="310" spans="1:3" x14ac:dyDescent="0.35">
      <c r="A310" s="84">
        <v>42674</v>
      </c>
      <c r="B310">
        <v>51.2</v>
      </c>
      <c r="C310">
        <v>6.0999999999999999E-2</v>
      </c>
    </row>
    <row r="311" spans="1:3" x14ac:dyDescent="0.35">
      <c r="A311" s="84">
        <v>42704</v>
      </c>
      <c r="B311">
        <v>50.9</v>
      </c>
      <c r="C311">
        <v>6.0999999999999999E-2</v>
      </c>
    </row>
    <row r="312" spans="1:3" x14ac:dyDescent="0.35">
      <c r="A312" s="84">
        <v>42735</v>
      </c>
      <c r="B312">
        <v>51.9</v>
      </c>
      <c r="C312">
        <v>6.2E-2</v>
      </c>
    </row>
    <row r="313" spans="1:3" x14ac:dyDescent="0.35">
      <c r="A313" s="84">
        <v>42766</v>
      </c>
      <c r="B313">
        <v>51</v>
      </c>
      <c r="C313">
        <v>0.06</v>
      </c>
    </row>
    <row r="314" spans="1:3" x14ac:dyDescent="0.35">
      <c r="A314" s="84">
        <v>42825</v>
      </c>
      <c r="B314">
        <v>51.2</v>
      </c>
      <c r="C314">
        <v>6.3E-2</v>
      </c>
    </row>
    <row r="315" spans="1:3" x14ac:dyDescent="0.35">
      <c r="A315" s="84">
        <v>42855</v>
      </c>
      <c r="B315">
        <v>50.3</v>
      </c>
      <c r="C315">
        <v>7.5999999999999998E-2</v>
      </c>
    </row>
    <row r="316" spans="1:3" x14ac:dyDescent="0.35">
      <c r="A316" s="84">
        <v>42886</v>
      </c>
      <c r="B316">
        <v>49.6</v>
      </c>
      <c r="C316">
        <v>6.5000000000000002E-2</v>
      </c>
    </row>
    <row r="317" spans="1:3" x14ac:dyDescent="0.35">
      <c r="A317" s="84">
        <v>42916</v>
      </c>
      <c r="B317">
        <v>50.4</v>
      </c>
      <c r="C317">
        <v>6.5000000000000002E-2</v>
      </c>
    </row>
    <row r="318" spans="1:3" x14ac:dyDescent="0.35">
      <c r="A318" s="84">
        <v>42947</v>
      </c>
      <c r="B318">
        <v>51.1</v>
      </c>
      <c r="C318">
        <v>7.5999999999999998E-2</v>
      </c>
    </row>
    <row r="319" spans="1:3" x14ac:dyDescent="0.35">
      <c r="A319" s="84">
        <v>42978</v>
      </c>
      <c r="B319">
        <v>51.6</v>
      </c>
      <c r="C319">
        <v>6.4000000000000001E-2</v>
      </c>
    </row>
    <row r="320" spans="1:3" x14ac:dyDescent="0.35">
      <c r="A320" s="84">
        <v>43008</v>
      </c>
      <c r="B320">
        <v>51</v>
      </c>
      <c r="C320">
        <v>0.06</v>
      </c>
    </row>
    <row r="321" spans="1:3" x14ac:dyDescent="0.35">
      <c r="A321" s="84">
        <v>43039</v>
      </c>
      <c r="B321">
        <v>51</v>
      </c>
      <c r="C321">
        <v>6.6000000000000003E-2</v>
      </c>
    </row>
    <row r="322" spans="1:3" x14ac:dyDescent="0.35">
      <c r="A322" s="84">
        <v>43069</v>
      </c>
      <c r="B322">
        <v>50.8</v>
      </c>
      <c r="C322">
        <v>6.2E-2</v>
      </c>
    </row>
    <row r="323" spans="1:3" x14ac:dyDescent="0.35">
      <c r="A323" s="84">
        <v>43100</v>
      </c>
      <c r="B323">
        <v>51.5</v>
      </c>
      <c r="C323">
        <v>6.0999999999999999E-2</v>
      </c>
    </row>
    <row r="324" spans="1:3" x14ac:dyDescent="0.35">
      <c r="A324" s="84">
        <v>43159</v>
      </c>
      <c r="B324">
        <v>51.5</v>
      </c>
      <c r="C324">
        <v>6.2E-2</v>
      </c>
    </row>
    <row r="325" spans="1:3" x14ac:dyDescent="0.35">
      <c r="A325" s="84">
        <v>43190</v>
      </c>
      <c r="B325">
        <v>51</v>
      </c>
      <c r="C325">
        <v>7.1999999999999995E-2</v>
      </c>
    </row>
    <row r="326" spans="1:3" x14ac:dyDescent="0.35">
      <c r="A326" s="84">
        <v>43220</v>
      </c>
      <c r="B326">
        <v>51.1</v>
      </c>
      <c r="C326">
        <v>0.06</v>
      </c>
    </row>
    <row r="327" spans="1:3" x14ac:dyDescent="0.35">
      <c r="A327" s="84">
        <v>43251</v>
      </c>
      <c r="B327">
        <v>51.1</v>
      </c>
      <c r="C327">
        <v>7.0000000000000007E-2</v>
      </c>
    </row>
    <row r="328" spans="1:3" x14ac:dyDescent="0.35">
      <c r="A328" s="84">
        <v>43281</v>
      </c>
      <c r="B328">
        <v>51</v>
      </c>
      <c r="C328">
        <v>6.8000000000000005E-2</v>
      </c>
    </row>
    <row r="329" spans="1:3" x14ac:dyDescent="0.35">
      <c r="A329" s="84">
        <v>43312</v>
      </c>
      <c r="B329">
        <v>50.8</v>
      </c>
      <c r="C329">
        <v>0.06</v>
      </c>
    </row>
    <row r="330" spans="1:3" x14ac:dyDescent="0.35">
      <c r="A330" s="84">
        <v>43343</v>
      </c>
      <c r="B330">
        <v>50.6</v>
      </c>
      <c r="C330">
        <v>0.06</v>
      </c>
    </row>
    <row r="331" spans="1:3" x14ac:dyDescent="0.35">
      <c r="A331" s="84">
        <v>43373</v>
      </c>
      <c r="B331">
        <v>50</v>
      </c>
      <c r="C331">
        <v>6.0999999999999999E-2</v>
      </c>
    </row>
    <row r="332" spans="1:3" x14ac:dyDescent="0.35">
      <c r="A332" s="84">
        <v>43404</v>
      </c>
      <c r="B332">
        <v>50.1</v>
      </c>
      <c r="C332">
        <v>5.8000000000000003E-2</v>
      </c>
    </row>
    <row r="333" spans="1:3" x14ac:dyDescent="0.35">
      <c r="A333" s="84">
        <v>43434</v>
      </c>
      <c r="B333">
        <v>50.2</v>
      </c>
      <c r="C333">
        <v>5.8999999999999997E-2</v>
      </c>
    </row>
    <row r="334" spans="1:3" x14ac:dyDescent="0.35">
      <c r="A334" s="84">
        <v>43465</v>
      </c>
      <c r="B334">
        <v>49.7</v>
      </c>
      <c r="C334">
        <v>5.3999999999999999E-2</v>
      </c>
    </row>
    <row r="335" spans="1:3" x14ac:dyDescent="0.35">
      <c r="A335" s="84">
        <v>43496</v>
      </c>
      <c r="B335">
        <v>48.3</v>
      </c>
      <c r="C335">
        <v>5.7000000000000002E-2</v>
      </c>
    </row>
    <row r="336" spans="1:3" x14ac:dyDescent="0.35">
      <c r="A336" s="84">
        <v>43524</v>
      </c>
      <c r="B336">
        <v>49.9</v>
      </c>
      <c r="C336">
        <v>5.2999999999999999E-2</v>
      </c>
    </row>
    <row r="337" spans="1:3" x14ac:dyDescent="0.35">
      <c r="A337" s="84">
        <v>43555</v>
      </c>
      <c r="B337">
        <v>50.8</v>
      </c>
      <c r="C337">
        <v>8.5000000000000006E-2</v>
      </c>
    </row>
    <row r="338" spans="1:3" x14ac:dyDescent="0.35">
      <c r="A338" s="84">
        <v>43585</v>
      </c>
      <c r="B338">
        <v>50.2</v>
      </c>
      <c r="C338">
        <v>5.3999999999999999E-2</v>
      </c>
    </row>
    <row r="339" spans="1:3" x14ac:dyDescent="0.35">
      <c r="A339" s="84">
        <v>43616</v>
      </c>
      <c r="B339">
        <v>50.2</v>
      </c>
      <c r="C339">
        <v>5.3999999999999999E-2</v>
      </c>
    </row>
    <row r="340" spans="1:3" x14ac:dyDescent="0.35">
      <c r="A340" s="84">
        <v>43646</v>
      </c>
      <c r="B340">
        <v>49.4</v>
      </c>
      <c r="C340">
        <v>0.05</v>
      </c>
    </row>
    <row r="341" spans="1:3" x14ac:dyDescent="0.35">
      <c r="A341" s="84">
        <v>43677</v>
      </c>
      <c r="B341">
        <v>49.9</v>
      </c>
      <c r="C341">
        <v>6.3E-2</v>
      </c>
    </row>
    <row r="342" spans="1:3" x14ac:dyDescent="0.35">
      <c r="A342" s="84">
        <v>43708</v>
      </c>
      <c r="B342">
        <v>50.4</v>
      </c>
      <c r="C342">
        <v>4.8000000000000001E-2</v>
      </c>
    </row>
    <row r="343" spans="1:3" x14ac:dyDescent="0.35">
      <c r="A343" s="84">
        <v>43738</v>
      </c>
      <c r="B343">
        <v>51.4</v>
      </c>
      <c r="C343">
        <v>4.3999999999999997E-2</v>
      </c>
    </row>
    <row r="344" spans="1:3" x14ac:dyDescent="0.35">
      <c r="A344" s="84">
        <v>43769</v>
      </c>
      <c r="B344">
        <v>51.7</v>
      </c>
      <c r="C344">
        <v>5.8000000000000003E-2</v>
      </c>
    </row>
    <row r="345" spans="1:3" x14ac:dyDescent="0.35">
      <c r="A345" s="84">
        <v>43799</v>
      </c>
      <c r="B345">
        <v>51.8</v>
      </c>
      <c r="C345">
        <v>4.7E-2</v>
      </c>
    </row>
    <row r="346" spans="1:3" x14ac:dyDescent="0.35">
      <c r="A346" s="84">
        <v>43830</v>
      </c>
      <c r="B346">
        <v>51.5</v>
      </c>
      <c r="C346">
        <v>6.2E-2</v>
      </c>
    </row>
    <row r="347" spans="1:3" x14ac:dyDescent="0.35">
      <c r="A347" s="84">
        <v>43890</v>
      </c>
      <c r="B347">
        <v>51.1</v>
      </c>
      <c r="C347">
        <v>6.9000000000000006E-2</v>
      </c>
    </row>
    <row r="348" spans="1:3" x14ac:dyDescent="0.35">
      <c r="A348" s="84">
        <v>43921</v>
      </c>
      <c r="B348">
        <v>40.299999999999997</v>
      </c>
      <c r="C348">
        <v>-0.13500000000000001</v>
      </c>
    </row>
    <row r="349" spans="1:3" x14ac:dyDescent="0.35">
      <c r="A349" s="84">
        <v>43951</v>
      </c>
      <c r="B349">
        <v>50.1</v>
      </c>
      <c r="C349">
        <v>-1.0999999999999999E-2</v>
      </c>
    </row>
    <row r="350" spans="1:3" ht="16" customHeight="1" x14ac:dyDescent="0.35">
      <c r="A350" s="84">
        <v>43982</v>
      </c>
      <c r="B350">
        <v>49.4</v>
      </c>
      <c r="C350">
        <v>3.9E-2</v>
      </c>
    </row>
    <row r="351" spans="1:3" ht="16" customHeight="1" x14ac:dyDescent="0.35">
      <c r="A351" s="84">
        <v>44012</v>
      </c>
      <c r="B351">
        <v>50.7</v>
      </c>
      <c r="C351">
        <v>4.3999999999999997E-2</v>
      </c>
    </row>
    <row r="352" spans="1:3" ht="16" customHeight="1" x14ac:dyDescent="0.35">
      <c r="A352" s="84">
        <v>44043</v>
      </c>
      <c r="B352">
        <v>51.2</v>
      </c>
      <c r="C352">
        <v>4.8000000000000001E-2</v>
      </c>
    </row>
    <row r="353" spans="1:3" ht="16" customHeight="1" x14ac:dyDescent="0.35">
      <c r="A353" s="84">
        <v>44074</v>
      </c>
      <c r="B353">
        <v>52.8</v>
      </c>
      <c r="C353">
        <v>4.8000000000000001E-2</v>
      </c>
    </row>
    <row r="354" spans="1:3" ht="16" customHeight="1" x14ac:dyDescent="0.35">
      <c r="A354" s="84">
        <v>44104</v>
      </c>
      <c r="B354">
        <v>53.1</v>
      </c>
      <c r="C354">
        <v>5.6000000000000001E-2</v>
      </c>
    </row>
    <row r="355" spans="1:3" ht="16" customHeight="1" x14ac:dyDescent="0.35">
      <c r="A355" s="84">
        <v>44135</v>
      </c>
      <c r="B355">
        <v>53</v>
      </c>
      <c r="C355">
        <v>6.9000000000000006E-2</v>
      </c>
    </row>
    <row r="356" spans="1:3" ht="16" customHeight="1" x14ac:dyDescent="0.35">
      <c r="A356" s="84">
        <v>44165</v>
      </c>
      <c r="B356">
        <v>53.6</v>
      </c>
      <c r="C356">
        <v>6.9000000000000006E-2</v>
      </c>
    </row>
    <row r="357" spans="1:3" ht="16" customHeight="1" x14ac:dyDescent="0.35">
      <c r="A357" s="84">
        <v>44196</v>
      </c>
      <c r="B357">
        <v>49.9</v>
      </c>
      <c r="C357">
        <v>7.0000000000000007E-2</v>
      </c>
    </row>
    <row r="358" spans="1:3" ht="16" customHeight="1" x14ac:dyDescent="0.35">
      <c r="A358" s="84">
        <v>44227</v>
      </c>
      <c r="B358">
        <v>51.5</v>
      </c>
      <c r="C358">
        <v>3.7999999999999999E-2</v>
      </c>
    </row>
    <row r="359" spans="1:3" ht="16" customHeight="1" x14ac:dyDescent="0.35">
      <c r="A359" s="84">
        <v>44255</v>
      </c>
      <c r="B359">
        <v>50.9</v>
      </c>
      <c r="C359">
        <v>0.35099999999999998</v>
      </c>
    </row>
    <row r="360" spans="1:3" ht="16" customHeight="1" x14ac:dyDescent="0.35">
      <c r="A360" s="84">
        <v>44286</v>
      </c>
      <c r="B360">
        <v>50.6</v>
      </c>
      <c r="C360">
        <v>0.14099999999999999</v>
      </c>
    </row>
    <row r="361" spans="1:3" x14ac:dyDescent="0.35">
      <c r="A361" s="84">
        <v>44316</v>
      </c>
      <c r="B361">
        <v>51.9</v>
      </c>
      <c r="C361">
        <v>9.8000000000000004E-2</v>
      </c>
    </row>
    <row r="362" spans="1:3" x14ac:dyDescent="0.35">
      <c r="A362" s="84">
        <v>44347</v>
      </c>
      <c r="B362">
        <v>52</v>
      </c>
      <c r="C362">
        <v>8.7999999999999995E-2</v>
      </c>
    </row>
    <row r="363" spans="1:3" x14ac:dyDescent="0.35">
      <c r="A363" s="84">
        <v>44377</v>
      </c>
      <c r="B363">
        <v>51.3</v>
      </c>
      <c r="C363">
        <v>8.3000000000000004E-2</v>
      </c>
    </row>
    <row r="364" spans="1:3" x14ac:dyDescent="0.35">
      <c r="A364" s="84">
        <v>44408</v>
      </c>
      <c r="B364">
        <v>50.3</v>
      </c>
      <c r="C364">
        <v>6.4000000000000001E-2</v>
      </c>
    </row>
    <row r="365" spans="1:3" x14ac:dyDescent="0.35">
      <c r="A365" s="84">
        <v>44439</v>
      </c>
      <c r="B365">
        <v>49.2</v>
      </c>
      <c r="C365">
        <v>5.2999999999999999E-2</v>
      </c>
    </row>
    <row r="366" spans="1:3" x14ac:dyDescent="0.35">
      <c r="A366" s="84">
        <v>44468</v>
      </c>
      <c r="B366">
        <v>50</v>
      </c>
    </row>
    <row r="367" spans="1:3" x14ac:dyDescent="0.35">
      <c r="A367" s="84">
        <v>44469</v>
      </c>
      <c r="B367">
        <v>50</v>
      </c>
      <c r="C367">
        <v>3.1E-2</v>
      </c>
    </row>
    <row r="368" spans="1:3" x14ac:dyDescent="0.35">
      <c r="A368" s="84">
        <v>44500</v>
      </c>
      <c r="B368">
        <v>50.6</v>
      </c>
      <c r="C368">
        <v>3.5000000000000003E-2</v>
      </c>
    </row>
    <row r="369" spans="1:3" x14ac:dyDescent="0.35">
      <c r="A369" s="84">
        <v>44530</v>
      </c>
      <c r="B369">
        <v>49.9</v>
      </c>
      <c r="C369">
        <v>3.7999999999999999E-2</v>
      </c>
    </row>
    <row r="370" spans="1:3" x14ac:dyDescent="0.35">
      <c r="A370" s="84">
        <v>44561</v>
      </c>
      <c r="B370">
        <v>50.9</v>
      </c>
      <c r="C370">
        <v>4.2999999999999997E-2</v>
      </c>
    </row>
    <row r="371" spans="1:3" x14ac:dyDescent="0.35">
      <c r="A371" s="84">
        <v>44590</v>
      </c>
      <c r="B371">
        <v>49.1</v>
      </c>
      <c r="C371">
        <v>7.4999999999999997E-2</v>
      </c>
    </row>
    <row r="372" spans="1:3" x14ac:dyDescent="0.35">
      <c r="A372" s="84">
        <v>44620</v>
      </c>
      <c r="B372">
        <v>50.4</v>
      </c>
      <c r="C372">
        <v>7.4999999999999997E-2</v>
      </c>
    </row>
    <row r="373" spans="1:3" x14ac:dyDescent="0.35">
      <c r="A373" s="84">
        <v>44651</v>
      </c>
      <c r="B373">
        <v>48.1</v>
      </c>
      <c r="C373">
        <v>0.05</v>
      </c>
    </row>
    <row r="374" spans="1:3" x14ac:dyDescent="0.35">
      <c r="A374" s="84">
        <v>44680</v>
      </c>
      <c r="B374">
        <v>46</v>
      </c>
      <c r="C374">
        <v>-2.9000000000000001E-2</v>
      </c>
    </row>
    <row r="375" spans="1:3" x14ac:dyDescent="0.35">
      <c r="A375" s="84">
        <v>44712</v>
      </c>
      <c r="B375">
        <v>48.1</v>
      </c>
      <c r="C375">
        <v>6.9999999999999993E-3</v>
      </c>
    </row>
    <row r="376" spans="1:3" x14ac:dyDescent="0.35">
      <c r="A376" s="84">
        <v>44742</v>
      </c>
      <c r="B376">
        <v>51.7</v>
      </c>
      <c r="C376">
        <v>3.9E-2</v>
      </c>
    </row>
    <row r="377" spans="1:3" x14ac:dyDescent="0.35">
      <c r="A377" s="84">
        <v>44773</v>
      </c>
      <c r="B377">
        <v>50.4</v>
      </c>
      <c r="C377">
        <v>3.7999999999999999E-2</v>
      </c>
    </row>
    <row r="378" spans="1:3" x14ac:dyDescent="0.35">
      <c r="A378" s="84">
        <v>44804</v>
      </c>
      <c r="B378">
        <v>49.5</v>
      </c>
      <c r="C378">
        <v>4.2000000000000003E-2</v>
      </c>
    </row>
    <row r="379" spans="1:3" x14ac:dyDescent="0.35">
      <c r="A379" s="84">
        <v>44833</v>
      </c>
      <c r="B379">
        <v>48.1</v>
      </c>
      <c r="C379">
        <v>6.3E-2</v>
      </c>
    </row>
    <row r="380" spans="1:3" x14ac:dyDescent="0.35">
      <c r="A380" s="84">
        <v>44834</v>
      </c>
      <c r="B380">
        <v>48.1</v>
      </c>
    </row>
    <row r="381" spans="1:3" x14ac:dyDescent="0.35">
      <c r="A381" s="84">
        <v>44865</v>
      </c>
      <c r="B381">
        <v>49.2</v>
      </c>
      <c r="C381">
        <v>0.05</v>
      </c>
    </row>
    <row r="382" spans="1:3" x14ac:dyDescent="0.35">
      <c r="A382" s="84">
        <v>44895</v>
      </c>
      <c r="B382">
        <v>49.4</v>
      </c>
      <c r="C382">
        <v>2.1999999999999999E-2</v>
      </c>
    </row>
    <row r="383" spans="1:3" x14ac:dyDescent="0.35">
      <c r="A383" s="84">
        <v>44926</v>
      </c>
      <c r="B383">
        <v>49</v>
      </c>
      <c r="C383">
        <v>1.2999999999999999E-2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topLeftCell="B6" zoomScale="130" zoomScaleNormal="130" workbookViewId="0">
      <selection activeCell="L29" sqref="L29"/>
    </sheetView>
  </sheetViews>
  <sheetFormatPr defaultColWidth="9.1796875" defaultRowHeight="14.5" x14ac:dyDescent="0.35"/>
  <cols>
    <col min="1" max="1" width="9.1796875" style="80" customWidth="1"/>
    <col min="2" max="2" width="2.1796875" style="80" customWidth="1"/>
    <col min="3" max="3" width="27.36328125" style="80" customWidth="1"/>
    <col min="4" max="6" width="32.6328125" style="82" customWidth="1"/>
    <col min="7" max="57" width="9.1796875" style="80" customWidth="1"/>
    <col min="58" max="16384" width="9.1796875" style="80"/>
  </cols>
  <sheetData>
    <row r="1" spans="2:6" x14ac:dyDescent="0.35">
      <c r="B1" s="100" t="s">
        <v>45</v>
      </c>
      <c r="C1" s="86"/>
      <c r="D1" s="101"/>
      <c r="E1" s="101"/>
      <c r="F1" s="101"/>
    </row>
    <row r="2" spans="2:6" ht="16" customHeight="1" thickBot="1" x14ac:dyDescent="0.4">
      <c r="B2" s="88"/>
      <c r="C2" s="88"/>
      <c r="D2" s="88"/>
      <c r="E2" s="88"/>
      <c r="F2" s="88"/>
    </row>
    <row r="3" spans="2:6" ht="16" customHeight="1" thickBot="1" x14ac:dyDescent="0.4">
      <c r="B3" s="89" t="s">
        <v>0</v>
      </c>
      <c r="C3" s="90"/>
      <c r="D3" s="90"/>
      <c r="E3" s="90"/>
      <c r="F3" s="91"/>
    </row>
    <row r="7" spans="2:6" ht="20" customHeight="1" x14ac:dyDescent="0.35">
      <c r="D7" s="65" t="s">
        <v>551</v>
      </c>
      <c r="E7" s="65" t="s">
        <v>552</v>
      </c>
      <c r="F7" s="65" t="s">
        <v>553</v>
      </c>
    </row>
    <row r="8" spans="2:6" ht="19" customHeight="1" x14ac:dyDescent="0.45">
      <c r="C8" s="66" t="s">
        <v>432</v>
      </c>
      <c r="D8" s="11">
        <f>VLOOKUP(C8,'Data World GDP'!A:D,2,FALSE)/$D$28</f>
        <v>0.21080660765468043</v>
      </c>
      <c r="E8" s="12">
        <f>VLOOKUP(C8,'Data World GDP'!A:D,3,FALSE)</f>
        <v>21.1043148117692</v>
      </c>
      <c r="F8" s="12">
        <f>VLOOKUP(C8,'World Production data'!$A$2:$C$115,2,)</f>
        <v>1.65</v>
      </c>
    </row>
    <row r="9" spans="2:6" ht="19" customHeight="1" x14ac:dyDescent="0.45">
      <c r="C9" s="66" t="s">
        <v>505</v>
      </c>
      <c r="D9" s="11">
        <f>VLOOKUP(C9,'Data World GDP'!A:D,2,FALSE)/$D$28</f>
        <v>0.13167388493566851</v>
      </c>
      <c r="E9" s="12">
        <f>VLOOKUP(C9,'Data World GDP'!A:D,3,FALSE)</f>
        <v>0</v>
      </c>
      <c r="F9" s="12">
        <f>VLOOKUP(C9,'World Production data'!$A$2:$C$115,2,)</f>
        <v>2</v>
      </c>
    </row>
    <row r="10" spans="2:6" ht="19" customHeight="1" x14ac:dyDescent="0.45">
      <c r="C10" s="66" t="s">
        <v>95</v>
      </c>
      <c r="D10" s="11">
        <f>VLOOKUP(C10,'Data World GDP'!A:D,2,FALSE)/$D$28</f>
        <v>0.16034503024439642</v>
      </c>
      <c r="E10" s="12">
        <f>VLOOKUP(C10,'Data World GDP'!A:D,3,FALSE)</f>
        <v>42.835549459778498</v>
      </c>
      <c r="F10" s="12">
        <f>VLOOKUP(C10,'World Production data'!$A$2:$C$115,2,)</f>
        <v>1.3</v>
      </c>
    </row>
    <row r="11" spans="2:6" ht="19" customHeight="1" x14ac:dyDescent="0.45">
      <c r="C11" s="66" t="s">
        <v>231</v>
      </c>
      <c r="D11" s="11">
        <f>VLOOKUP(C11,'Data World GDP'!A:D,2,FALSE)/$D$28</f>
        <v>4.4674906644725537E-2</v>
      </c>
      <c r="E11" s="12">
        <f>VLOOKUP(C11,'Data World GDP'!A:D,3,FALSE)</f>
        <v>25.276723745751099</v>
      </c>
      <c r="F11" s="12">
        <f>VLOOKUP(C11,'World Production data'!$A$2:$C$115,2,)</f>
        <v>-0.9</v>
      </c>
    </row>
    <row r="12" spans="2:6" ht="19" customHeight="1" x14ac:dyDescent="0.45">
      <c r="C12" s="66" t="s">
        <v>127</v>
      </c>
      <c r="D12" s="11">
        <f>VLOOKUP(C12,'Data World GDP'!A:D,2,FALSE)/$D$28</f>
        <v>3.851752728324849E-2</v>
      </c>
      <c r="E12" s="12">
        <f>VLOOKUP(C12,'Data World GDP'!A:D,3,FALSE)</f>
        <v>23.290317206913301</v>
      </c>
      <c r="F12" s="12">
        <f>VLOOKUP(C12,'World Production data'!$A$2:$C$115,2,)</f>
        <v>-0.4</v>
      </c>
    </row>
    <row r="13" spans="2:6" ht="19" customHeight="1" x14ac:dyDescent="0.45">
      <c r="C13" s="66" t="s">
        <v>177</v>
      </c>
      <c r="D13" s="11">
        <f>VLOOKUP(C13,'Data World GDP'!A:D,2,FALSE)/$D$28</f>
        <v>2.8309478385880524E-2</v>
      </c>
      <c r="E13" s="12">
        <f>VLOOKUP(C13,'Data World GDP'!A:D,3,FALSE)</f>
        <v>18.0920756440749</v>
      </c>
      <c r="F13" s="12">
        <f>VLOOKUP(C13,'World Production data'!$A$2:$C$115,2,)</f>
        <v>-5.0999999999999996</v>
      </c>
    </row>
    <row r="14" spans="2:6" ht="19" customHeight="1" x14ac:dyDescent="0.45">
      <c r="C14" s="66" t="s">
        <v>211</v>
      </c>
      <c r="D14" s="11">
        <f>VLOOKUP(C14,'Data World GDP'!A:D,2,FALSE)/$D$28</f>
        <v>2.8716353674083851E-2</v>
      </c>
      <c r="E14" s="12">
        <f>VLOOKUP(C14,'Data World GDP'!A:D,3,FALSE)</f>
        <v>31.184277214324201</v>
      </c>
      <c r="F14" s="12">
        <f>VLOOKUP(C14,'World Production data'!$A$2:$C$115,2,)</f>
        <v>7.1</v>
      </c>
    </row>
    <row r="15" spans="2:6" ht="19" customHeight="1" x14ac:dyDescent="0.45">
      <c r="C15" s="66" t="s">
        <v>159</v>
      </c>
      <c r="D15" s="11">
        <f>VLOOKUP(C15,'Data World GDP'!A:D,2,FALSE)/$D$28</f>
        <v>2.6745268944565501E-2</v>
      </c>
      <c r="E15" s="12">
        <f>VLOOKUP(C15,'Data World GDP'!A:D,3,FALSE)</f>
        <v>25.026690711632401</v>
      </c>
      <c r="F15" s="12">
        <f>VLOOKUP(C15,'World Production data'!$A$2:$C$115,2,)</f>
        <v>0.7</v>
      </c>
    </row>
    <row r="16" spans="2:6" ht="19" customHeight="1" x14ac:dyDescent="0.45">
      <c r="C16" s="66" t="s">
        <v>75</v>
      </c>
      <c r="D16" s="11">
        <f>VLOOKUP(C16,'Data World GDP'!A:D,2,FALSE)/$D$28</f>
        <v>1.4548051971536814E-2</v>
      </c>
      <c r="E16" s="12">
        <f>VLOOKUP(C16,'Data World GDP'!A:D,3,FALSE)</f>
        <v>18.919750156210998</v>
      </c>
      <c r="F16" s="12">
        <f>VLOOKUP(C16,'World Production data'!$A$2:$C$115,2,)</f>
        <v>0.9</v>
      </c>
    </row>
    <row r="17" spans="3:13" ht="19" customHeight="1" x14ac:dyDescent="0.45">
      <c r="C17" s="66" t="s">
        <v>225</v>
      </c>
      <c r="D17" s="11">
        <f>VLOOKUP(C17,'Data World GDP'!A:D,2,FALSE)/$D$28</f>
        <v>1.9059846834058175E-2</v>
      </c>
      <c r="E17" s="12">
        <f>VLOOKUP(C17,'Data World GDP'!A:D,3,FALSE)</f>
        <v>20.045145748964199</v>
      </c>
      <c r="F17" s="12">
        <f>VLOOKUP(C17,'World Production data'!$A$2:$C$115,2,)</f>
        <v>-3.7</v>
      </c>
    </row>
    <row r="18" spans="3:13" ht="19" customHeight="1" x14ac:dyDescent="0.45">
      <c r="C18" s="66" t="s">
        <v>87</v>
      </c>
      <c r="D18" s="11">
        <f>VLOOKUP(C18,'Data World GDP'!A:D,2,FALSE)/$D$28</f>
        <v>1.7974846065515963E-2</v>
      </c>
      <c r="E18" s="12">
        <f>VLOOKUP(C18,'Data World GDP'!A:D,3,FALSE)</f>
        <v>23.740127366052899</v>
      </c>
      <c r="F18" s="12">
        <f>VLOOKUP(C18,'World Production data'!$A$2:$C$115,2,)</f>
        <v>1.6</v>
      </c>
    </row>
    <row r="19" spans="3:13" ht="19" customHeight="1" x14ac:dyDescent="0.45">
      <c r="C19" s="66" t="s">
        <v>456</v>
      </c>
      <c r="D19" s="11">
        <f>VLOOKUP(C19,'Data World GDP'!A:D,2,FALSE)/$D$28</f>
        <v>1.6058011374424724E-2</v>
      </c>
      <c r="E19" s="12">
        <f>VLOOKUP(C19,'Data World GDP'!A:D,3,FALSE)</f>
        <v>22.421938275509799</v>
      </c>
      <c r="F19" s="12">
        <f>VLOOKUP(C19,'World Production data'!$A$2:$C$115,2,)</f>
        <v>-1.8</v>
      </c>
    </row>
    <row r="20" spans="3:13" ht="19" customHeight="1" x14ac:dyDescent="0.45">
      <c r="C20" s="66" t="s">
        <v>243</v>
      </c>
      <c r="D20" s="11">
        <f>VLOOKUP(C20,'Data World GDP'!A:D,2,FALSE)/$D$28</f>
        <v>1.6265969855061981E-2</v>
      </c>
      <c r="E20" s="12">
        <f>VLOOKUP(C20,'Data World GDP'!A:D,3,FALSE)</f>
        <v>32.089982999124402</v>
      </c>
      <c r="F20" s="12">
        <f>VLOOKUP(C20,'World Production data'!$A$2:$C$115,2,)</f>
        <v>-3.7</v>
      </c>
    </row>
    <row r="21" spans="3:13" ht="19" customHeight="1" x14ac:dyDescent="0.45">
      <c r="C21" s="66" t="s">
        <v>49</v>
      </c>
      <c r="D21" s="11">
        <f>VLOOKUP(C21,'Data World GDP'!A:D,2,FALSE)/$D$28</f>
        <v>1.4041718279550449E-2</v>
      </c>
      <c r="E21" s="12">
        <f>VLOOKUP(C21,'Data World GDP'!A:D,3,FALSE)</f>
        <v>22.7622897118321</v>
      </c>
      <c r="F21" s="12">
        <f>VLOOKUP(C21,'World Production data'!$A$2:$C$115,2,)</f>
        <v>0.49</v>
      </c>
    </row>
    <row r="22" spans="3:13" ht="19" customHeight="1" x14ac:dyDescent="0.45">
      <c r="C22" s="66" t="s">
        <v>147</v>
      </c>
      <c r="D22" s="11">
        <f>VLOOKUP(C22,'Data World GDP'!A:D,2,FALSE)/$D$28</f>
        <v>1.2902467472581126E-2</v>
      </c>
      <c r="E22" s="12">
        <f>VLOOKUP(C22,'Data World GDP'!A:D,3,FALSE)</f>
        <v>20.841336314115701</v>
      </c>
      <c r="F22" s="12">
        <f>VLOOKUP(C22,'World Production data'!$A$2:$C$115,2,)</f>
        <v>-1.1000000000000001</v>
      </c>
    </row>
    <row r="23" spans="3:13" ht="19" customHeight="1" x14ac:dyDescent="0.45">
      <c r="C23" s="66" t="s">
        <v>277</v>
      </c>
      <c r="D23" s="11">
        <f>VLOOKUP(C23,'Data World GDP'!A:D,2,FALSE)/$D$28</f>
        <v>1.1510049819618623E-2</v>
      </c>
      <c r="E23" s="12">
        <f>VLOOKUP(C23,'Data World GDP'!A:D,3,FALSE)</f>
        <v>20.564291572059801</v>
      </c>
      <c r="F23" s="12">
        <f>VLOOKUP(C23,'World Production data'!$A$2:$C$115,2,)</f>
        <v>3.2</v>
      </c>
    </row>
    <row r="24" spans="3:13" ht="19" customHeight="1" x14ac:dyDescent="0.45">
      <c r="C24" s="66" t="s">
        <v>209</v>
      </c>
      <c r="D24" s="11">
        <f>VLOOKUP(C24,'Data World GDP'!A:D,2,FALSE)/$D$28</f>
        <v>1.0723424262425519E-2</v>
      </c>
      <c r="E24" s="12">
        <f>VLOOKUP(C24,'Data World GDP'!A:D,3,FALSE)</f>
        <v>31.459921145125499</v>
      </c>
      <c r="F24" s="12">
        <f>VLOOKUP(C24,'World Production data'!$A$2:$C$115,2,)</f>
        <v>3.16</v>
      </c>
    </row>
    <row r="25" spans="3:13" ht="19" customHeight="1" x14ac:dyDescent="0.45">
      <c r="C25" s="66" t="s">
        <v>419</v>
      </c>
      <c r="D25" s="11">
        <f>VLOOKUP(C25,'Data World GDP'!A:D,2,FALSE)/$D$28</f>
        <v>7.4051302453005908E-3</v>
      </c>
      <c r="E25" s="12">
        <f>VLOOKUP(C25,'Data World GDP'!A:D,3,FALSE)</f>
        <v>0</v>
      </c>
      <c r="F25" s="12">
        <f>VLOOKUP(C25,'World Production data'!$A$2:$C$115,2,)</f>
        <v>-1.3</v>
      </c>
    </row>
    <row r="26" spans="3:13" ht="19" customHeight="1" x14ac:dyDescent="0.45">
      <c r="C26" s="66" t="s">
        <v>315</v>
      </c>
      <c r="D26" s="11">
        <f>VLOOKUP(C26,'Data World GDP'!A:D,2,FALSE)/$D$28</f>
        <v>9.1592148211104979E-3</v>
      </c>
      <c r="E26" s="12">
        <f>VLOOKUP(C26,'Data World GDP'!A:D,3,FALSE)</f>
        <v>21.453811265408302</v>
      </c>
      <c r="F26" s="12">
        <f>VLOOKUP(C26,'World Production data'!$A$2:$C$115,2,)</f>
        <v>-1.1000000000000001</v>
      </c>
    </row>
    <row r="28" spans="3:13" x14ac:dyDescent="0.35">
      <c r="C28" s="63" t="s">
        <v>554</v>
      </c>
      <c r="D28" s="83">
        <f>SUM('Data World GDP'!B2:B178)</f>
        <v>110599</v>
      </c>
      <c r="E28" s="69"/>
      <c r="F28" s="69"/>
    </row>
    <row r="29" spans="3:13" x14ac:dyDescent="0.35">
      <c r="C29" s="63" t="s">
        <v>555</v>
      </c>
      <c r="D29" s="80">
        <f>D28-VLOOKUP("Euro Area",'Data World GDP'!$A:$D,2,)</f>
        <v>96036</v>
      </c>
    </row>
    <row r="30" spans="3:13" x14ac:dyDescent="0.35">
      <c r="C30" s="102"/>
      <c r="D30" s="103"/>
      <c r="E30" s="101"/>
      <c r="F30" s="101"/>
      <c r="G30" s="86"/>
      <c r="H30" s="86"/>
      <c r="I30" s="86"/>
      <c r="J30" s="86"/>
      <c r="K30" s="86"/>
      <c r="L30" s="86"/>
      <c r="M30" s="86"/>
    </row>
    <row r="31" spans="3:13" x14ac:dyDescent="0.35">
      <c r="C31" s="86"/>
      <c r="D31" s="101"/>
      <c r="E31" s="101"/>
      <c r="F31" s="101"/>
      <c r="G31" s="86"/>
      <c r="H31" s="86"/>
      <c r="I31" s="86"/>
      <c r="J31" s="86"/>
      <c r="K31" s="86"/>
      <c r="L31" s="86"/>
      <c r="M31" s="86"/>
    </row>
    <row r="92" spans="6:6" x14ac:dyDescent="0.35">
      <c r="F92" s="70"/>
    </row>
    <row r="94" spans="6:6" x14ac:dyDescent="0.35">
      <c r="F94" s="71"/>
    </row>
    <row r="96" spans="6:6" x14ac:dyDescent="0.35">
      <c r="F96" s="71"/>
    </row>
    <row r="97" spans="6:12" x14ac:dyDescent="0.35">
      <c r="F97" s="71"/>
      <c r="G97" s="71"/>
      <c r="J97" s="71"/>
      <c r="K97" s="71"/>
      <c r="L97" s="71"/>
    </row>
    <row r="101" spans="6:12" x14ac:dyDescent="0.35">
      <c r="F101" s="70"/>
    </row>
    <row r="103" spans="6:12" x14ac:dyDescent="0.35">
      <c r="F103" s="71"/>
    </row>
    <row r="104" spans="6:12" x14ac:dyDescent="0.35">
      <c r="F104" s="71"/>
    </row>
    <row r="108" spans="6:12" x14ac:dyDescent="0.35">
      <c r="F108" s="71"/>
      <c r="G108" s="71"/>
    </row>
    <row r="111" spans="6:12" x14ac:dyDescent="0.35">
      <c r="F111" s="70"/>
    </row>
    <row r="112" spans="6:12" x14ac:dyDescent="0.35">
      <c r="F112" s="71"/>
    </row>
    <row r="113" spans="6:7" x14ac:dyDescent="0.35">
      <c r="F113" s="71"/>
    </row>
    <row r="120" spans="6:7" x14ac:dyDescent="0.35">
      <c r="F120" s="71"/>
    </row>
    <row r="123" spans="6:7" x14ac:dyDescent="0.35">
      <c r="F123" s="71"/>
      <c r="G123" s="71"/>
    </row>
    <row r="124" spans="6:7" x14ac:dyDescent="0.35">
      <c r="F124" s="71"/>
    </row>
    <row r="126" spans="6:7" x14ac:dyDescent="0.35">
      <c r="F126" s="70"/>
    </row>
    <row r="132" spans="6:6" x14ac:dyDescent="0.35">
      <c r="F132" s="71"/>
    </row>
    <row r="134" spans="6:6" x14ac:dyDescent="0.35">
      <c r="F134" s="71"/>
    </row>
    <row r="139" spans="6:6" x14ac:dyDescent="0.35">
      <c r="F139" s="71"/>
    </row>
    <row r="141" spans="6:6" x14ac:dyDescent="0.35">
      <c r="F141" s="71"/>
    </row>
    <row r="144" spans="6:6" x14ac:dyDescent="0.35">
      <c r="F144" s="71"/>
    </row>
    <row r="145" spans="6:11" x14ac:dyDescent="0.35">
      <c r="F145" s="70"/>
    </row>
    <row r="147" spans="6:11" x14ac:dyDescent="0.35">
      <c r="F147" s="70"/>
    </row>
    <row r="148" spans="6:11" x14ac:dyDescent="0.35">
      <c r="F148" s="71"/>
    </row>
    <row r="149" spans="6:11" x14ac:dyDescent="0.35">
      <c r="F149" s="71"/>
    </row>
    <row r="150" spans="6:11" x14ac:dyDescent="0.35">
      <c r="F150" s="71"/>
    </row>
    <row r="151" spans="6:11" x14ac:dyDescent="0.35">
      <c r="F151" s="71"/>
    </row>
    <row r="152" spans="6:11" x14ac:dyDescent="0.35">
      <c r="F152" s="71"/>
      <c r="K152" s="71"/>
    </row>
    <row r="153" spans="6:11" x14ac:dyDescent="0.35">
      <c r="F153" s="71"/>
    </row>
    <row r="155" spans="6:11" x14ac:dyDescent="0.35">
      <c r="F155" s="71"/>
    </row>
    <row r="156" spans="6:11" x14ac:dyDescent="0.35">
      <c r="F156" s="71"/>
    </row>
    <row r="157" spans="6:11" x14ac:dyDescent="0.35">
      <c r="F157" s="71"/>
    </row>
    <row r="159" spans="6:11" x14ac:dyDescent="0.35">
      <c r="F159" s="71"/>
      <c r="G159" s="71"/>
    </row>
    <row r="162" spans="6:7" x14ac:dyDescent="0.35">
      <c r="F162" s="71"/>
    </row>
    <row r="167" spans="6:7" x14ac:dyDescent="0.35">
      <c r="F167" s="71"/>
      <c r="G167" s="70"/>
    </row>
    <row r="169" spans="6:7" x14ac:dyDescent="0.35">
      <c r="F169" s="71"/>
    </row>
    <row r="170" spans="6:7" x14ac:dyDescent="0.35">
      <c r="F170" s="71"/>
    </row>
    <row r="176" spans="6:7" x14ac:dyDescent="0.35">
      <c r="F176" s="71"/>
    </row>
    <row r="177" spans="5:12" x14ac:dyDescent="0.35">
      <c r="F177" s="71"/>
    </row>
    <row r="178" spans="5:12" x14ac:dyDescent="0.35">
      <c r="F178" s="71"/>
    </row>
    <row r="179" spans="5:12" x14ac:dyDescent="0.35">
      <c r="F179" s="71"/>
    </row>
    <row r="181" spans="5:12" x14ac:dyDescent="0.35">
      <c r="E181" s="70"/>
      <c r="F181" s="71"/>
      <c r="J181" s="71"/>
      <c r="K181" s="71"/>
      <c r="L181" s="71"/>
    </row>
    <row r="182" spans="5:12" x14ac:dyDescent="0.35">
      <c r="F182" s="71"/>
    </row>
    <row r="183" spans="5:12" x14ac:dyDescent="0.35">
      <c r="F183" s="71"/>
    </row>
    <row r="184" spans="5:12" x14ac:dyDescent="0.35">
      <c r="F184" s="71"/>
      <c r="G184" s="71"/>
      <c r="K184" s="70"/>
    </row>
    <row r="185" spans="5:12" x14ac:dyDescent="0.35">
      <c r="F185" s="71"/>
    </row>
    <row r="186" spans="5:12" x14ac:dyDescent="0.35">
      <c r="F186" s="71"/>
    </row>
    <row r="187" spans="5:12" x14ac:dyDescent="0.35">
      <c r="F187" s="71"/>
      <c r="G187" s="71"/>
      <c r="H187" s="71"/>
      <c r="I187" s="71"/>
      <c r="J187" s="71"/>
      <c r="K187" s="71"/>
      <c r="L187" s="71"/>
    </row>
    <row r="188" spans="5:12" x14ac:dyDescent="0.35">
      <c r="F188" s="71"/>
      <c r="G188" s="71"/>
      <c r="I188" s="70"/>
      <c r="J188" s="71"/>
      <c r="K188" s="71"/>
      <c r="L188" s="71"/>
    </row>
    <row r="189" spans="5:12" x14ac:dyDescent="0.35">
      <c r="F189" s="71"/>
      <c r="G189" s="71"/>
    </row>
    <row r="190" spans="5:12" x14ac:dyDescent="0.35">
      <c r="F190" s="71"/>
      <c r="G190" s="71"/>
    </row>
    <row r="191" spans="5:12" x14ac:dyDescent="0.35">
      <c r="F191" s="71"/>
      <c r="J191" s="70"/>
      <c r="K191" s="70"/>
    </row>
    <row r="192" spans="5:12" x14ac:dyDescent="0.35">
      <c r="F192" s="71"/>
      <c r="G192" s="71"/>
    </row>
    <row r="193" spans="6:12" x14ac:dyDescent="0.35">
      <c r="F193" s="71"/>
      <c r="G193" s="71"/>
      <c r="I193" s="71"/>
      <c r="J193" s="71"/>
      <c r="K193" s="71"/>
      <c r="L193" s="71"/>
    </row>
    <row r="194" spans="6:12" x14ac:dyDescent="0.35">
      <c r="F194" s="71"/>
    </row>
    <row r="195" spans="6:12" x14ac:dyDescent="0.35">
      <c r="F195" s="71"/>
    </row>
    <row r="196" spans="6:12" x14ac:dyDescent="0.35">
      <c r="F196" s="71"/>
    </row>
    <row r="197" spans="6:12" x14ac:dyDescent="0.35">
      <c r="F197" s="71"/>
    </row>
    <row r="198" spans="6:12" x14ac:dyDescent="0.35">
      <c r="F198" s="71"/>
    </row>
    <row r="199" spans="6:12" x14ac:dyDescent="0.35">
      <c r="F199" s="71"/>
    </row>
    <row r="200" spans="6:12" x14ac:dyDescent="0.35">
      <c r="F200" s="71"/>
    </row>
    <row r="201" spans="6:12" x14ac:dyDescent="0.35">
      <c r="F201" s="71"/>
    </row>
    <row r="202" spans="6:12" x14ac:dyDescent="0.35">
      <c r="F202" s="71"/>
    </row>
    <row r="203" spans="6:12" x14ac:dyDescent="0.35">
      <c r="F203" s="70"/>
    </row>
    <row r="204" spans="6:12" x14ac:dyDescent="0.35">
      <c r="F204" s="71"/>
    </row>
    <row r="205" spans="6:12" x14ac:dyDescent="0.35">
      <c r="F205" s="71"/>
    </row>
    <row r="206" spans="6:12" x14ac:dyDescent="0.35">
      <c r="F206" s="71"/>
      <c r="G206" s="71"/>
      <c r="K206" s="71"/>
    </row>
    <row r="207" spans="6:12" x14ac:dyDescent="0.35">
      <c r="F207" s="71"/>
    </row>
    <row r="208" spans="6:12" x14ac:dyDescent="0.35">
      <c r="F208" s="71"/>
    </row>
    <row r="209" spans="5:12" x14ac:dyDescent="0.35">
      <c r="F209" s="71"/>
    </row>
    <row r="211" spans="5:12" x14ac:dyDescent="0.35">
      <c r="F211" s="71"/>
      <c r="G211" s="70"/>
      <c r="J211" s="71"/>
      <c r="K211" s="71"/>
      <c r="L211" s="71"/>
    </row>
    <row r="212" spans="5:12" x14ac:dyDescent="0.35">
      <c r="F212" s="71"/>
    </row>
    <row r="213" spans="5:12" x14ac:dyDescent="0.35">
      <c r="E213" s="69"/>
      <c r="F213" s="69"/>
    </row>
    <row r="214" spans="5:12" x14ac:dyDescent="0.35">
      <c r="E214" s="69"/>
      <c r="F214" s="69"/>
    </row>
    <row r="215" spans="5:12" x14ac:dyDescent="0.35">
      <c r="E215" s="69"/>
      <c r="F215" s="69"/>
    </row>
    <row r="216" spans="5:12" x14ac:dyDescent="0.35">
      <c r="E216" s="69"/>
      <c r="F216" s="69"/>
    </row>
    <row r="217" spans="5:12" x14ac:dyDescent="0.35">
      <c r="E217" s="69"/>
      <c r="F217" s="69"/>
    </row>
    <row r="218" spans="5:12" x14ac:dyDescent="0.35">
      <c r="E218" s="69"/>
      <c r="F218" s="69"/>
    </row>
    <row r="219" spans="5:12" x14ac:dyDescent="0.35">
      <c r="E219" s="69"/>
      <c r="F219" s="69"/>
    </row>
    <row r="220" spans="5:12" x14ac:dyDescent="0.35">
      <c r="E220" s="69"/>
      <c r="F220" s="69"/>
    </row>
    <row r="221" spans="5:12" x14ac:dyDescent="0.35">
      <c r="E221" s="69"/>
      <c r="F221" s="69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30" zoomScaleNormal="130" workbookViewId="0">
      <pane xSplit="2" ySplit="9" topLeftCell="C397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AA418" sqref="AA418"/>
    </sheetView>
  </sheetViews>
  <sheetFormatPr defaultColWidth="8.81640625" defaultRowHeight="14.5" x14ac:dyDescent="0.35"/>
  <cols>
    <col min="1" max="1" width="10.6328125" style="80" bestFit="1" customWidth="1"/>
    <col min="2" max="2" width="13.6328125" customWidth="1"/>
    <col min="3" max="3" width="7.1796875" customWidth="1"/>
    <col min="4" max="4" width="7" customWidth="1"/>
    <col min="5" max="6" width="6.1796875" customWidth="1"/>
    <col min="7" max="11" width="6.81640625" bestFit="1" customWidth="1"/>
    <col min="12" max="13" width="6.36328125" hidden="1" customWidth="1"/>
    <col min="14" max="14" width="8.1796875" customWidth="1"/>
    <col min="15" max="15" width="7.6328125" customWidth="1"/>
    <col min="16" max="16" width="6.1796875" customWidth="1"/>
    <col min="17" max="17" width="7" customWidth="1"/>
    <col min="18" max="20" width="6.1796875" customWidth="1"/>
    <col min="21" max="21" width="6.6328125" customWidth="1"/>
    <col min="22" max="22" width="6.1796875" customWidth="1"/>
    <col min="23" max="23" width="6.1796875" style="80" customWidth="1"/>
    <col min="24" max="25" width="15.36328125" style="80" customWidth="1"/>
    <col min="26" max="26" width="10.6328125" style="80" bestFit="1" customWidth="1"/>
    <col min="27" max="67" width="9.1796875" style="80" customWidth="1"/>
  </cols>
  <sheetData>
    <row r="1" spans="2:26" x14ac:dyDescent="0.35">
      <c r="C1" t="s">
        <v>431</v>
      </c>
      <c r="D1" t="s">
        <v>525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534</v>
      </c>
      <c r="N1" t="s">
        <v>210</v>
      </c>
      <c r="O1" t="s">
        <v>86</v>
      </c>
      <c r="P1" t="s">
        <v>531</v>
      </c>
      <c r="Q1" t="s">
        <v>74</v>
      </c>
      <c r="R1" t="s">
        <v>190</v>
      </c>
      <c r="S1" t="s">
        <v>214</v>
      </c>
      <c r="T1" t="s">
        <v>418</v>
      </c>
      <c r="U1" t="s">
        <v>524</v>
      </c>
      <c r="V1" t="s">
        <v>346</v>
      </c>
      <c r="Z1" s="15" t="s">
        <v>556</v>
      </c>
    </row>
    <row r="2" spans="2:26" s="80" customFormat="1" ht="16" customHeight="1" thickBot="1" x14ac:dyDescent="0.4">
      <c r="Y2" s="80" t="s">
        <v>557</v>
      </c>
      <c r="Z2" s="14">
        <v>44866</v>
      </c>
    </row>
    <row r="3" spans="2:26" ht="75.75" customHeight="1" x14ac:dyDescent="0.35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44835</v>
      </c>
    </row>
    <row r="4" spans="2:26" x14ac:dyDescent="0.35">
      <c r="B4" s="55" t="s">
        <v>565</v>
      </c>
      <c r="C4" s="3">
        <f t="shared" ref="C4:V4" ca="1" si="0">MAX(OFFSET(C$24,COUNT(C$24:C$435),0,-13,1))</f>
        <v>6.9376272442768269E-2</v>
      </c>
      <c r="D4" s="3">
        <f t="shared" ca="1" si="0"/>
        <v>4.2968750000991866E-2</v>
      </c>
      <c r="E4" s="3">
        <f t="shared" ca="1" si="0"/>
        <v>9.2119866815327911E-2</v>
      </c>
      <c r="F4" s="3">
        <f t="shared" ca="1" si="0"/>
        <v>4.7464940666299096E-2</v>
      </c>
      <c r="G4" s="3">
        <f t="shared" ca="1" si="0"/>
        <v>1.9514220469171634E-2</v>
      </c>
      <c r="H4" s="3">
        <f t="shared" ca="1" si="0"/>
        <v>-1.0156971374996467E-2</v>
      </c>
      <c r="I4" s="3">
        <f t="shared" ca="1" si="0"/>
        <v>6.6933066941430919E-2</v>
      </c>
      <c r="J4" s="3">
        <f t="shared" ca="1" si="0"/>
        <v>6.8842057103056201E-2</v>
      </c>
      <c r="K4" s="3">
        <f t="shared" ca="1" si="0"/>
        <v>0.10175438595681681</v>
      </c>
      <c r="L4" s="3">
        <f t="shared" ca="1" si="0"/>
        <v>6.5659898365097013E-3</v>
      </c>
      <c r="M4" s="3">
        <f t="shared" ca="1" si="0"/>
        <v>0.12070874861572543</v>
      </c>
      <c r="N4" s="3">
        <f t="shared" ca="1" si="0"/>
        <v>4.90094331884455E-2</v>
      </c>
      <c r="O4" s="3">
        <f t="shared" ca="1" si="0"/>
        <v>6.291164700937224E-2</v>
      </c>
      <c r="P4" s="3">
        <f t="shared" ca="1" si="0"/>
        <v>6.8283917340521194E-2</v>
      </c>
      <c r="Q4" s="3">
        <f t="shared" ca="1" si="0"/>
        <v>1.8385966742794156E-2</v>
      </c>
      <c r="R4" s="3">
        <f t="shared" ca="1" si="0"/>
        <v>9.4288304617195354E-2</v>
      </c>
      <c r="S4" s="3">
        <f t="shared" ca="1" si="0"/>
        <v>0.55801104972595506</v>
      </c>
      <c r="T4" s="3">
        <f t="shared" ca="1" si="0"/>
        <v>0.12529182879272033</v>
      </c>
      <c r="U4" s="3">
        <f t="shared" ca="1" si="0"/>
        <v>0.53377483442599716</v>
      </c>
      <c r="V4" s="3">
        <f t="shared" ca="1" si="0"/>
        <v>0.17347725520431767</v>
      </c>
      <c r="Z4" s="16">
        <f>EDATE(Z2,-12)</f>
        <v>44501</v>
      </c>
    </row>
    <row r="5" spans="2:26" x14ac:dyDescent="0.35">
      <c r="B5" s="55" t="s">
        <v>566</v>
      </c>
      <c r="C5" s="3">
        <f t="shared" ref="C5:V5" ca="1" si="1">MIN(OFFSET(C$24,COUNT(C$24:C$435),0,-13,1))</f>
        <v>2.5073312351475134E-2</v>
      </c>
      <c r="D5" s="3">
        <f t="shared" ca="1" si="1"/>
        <v>-2.3430178069160087E-2</v>
      </c>
      <c r="E5" s="3">
        <f t="shared" ca="1" si="1"/>
        <v>-4.2116630668823332E-2</v>
      </c>
      <c r="F5" s="3">
        <f t="shared" ca="1" si="1"/>
        <v>-5.0761421316035171E-2</v>
      </c>
      <c r="G5" s="3">
        <f t="shared" ca="1" si="1"/>
        <v>-2.7384801940177787E-2</v>
      </c>
      <c r="H5" s="3">
        <f t="shared" ca="1" si="1"/>
        <v>-4.3875685550201445E-2</v>
      </c>
      <c r="I5" s="3">
        <f t="shared" ca="1" si="1"/>
        <v>-2.0153550858178566E-2</v>
      </c>
      <c r="J5" s="3">
        <f t="shared" ca="1" si="1"/>
        <v>-1.1809095932045332E-3</v>
      </c>
      <c r="K5" s="3">
        <f t="shared" ca="1" si="1"/>
        <v>-5.2401746710549098E-3</v>
      </c>
      <c r="L5" s="3">
        <f t="shared" ca="1" si="1"/>
        <v>-1</v>
      </c>
      <c r="M5" s="3">
        <f t="shared" ca="1" si="1"/>
        <v>-2.1231422505308159E-3</v>
      </c>
      <c r="N5" s="3">
        <f t="shared" ca="1" si="1"/>
        <v>-2.8306952653541365E-3</v>
      </c>
      <c r="O5" s="3">
        <f t="shared" ca="1" si="1"/>
        <v>1.133859878132913E-2</v>
      </c>
      <c r="P5" s="3">
        <f t="shared" ca="1" si="1"/>
        <v>-3.739130434782606E-2</v>
      </c>
      <c r="Q5" s="3">
        <f t="shared" ca="1" si="1"/>
        <v>-6.8649775829227641E-2</v>
      </c>
      <c r="R5" s="3">
        <f t="shared" ca="1" si="1"/>
        <v>-4.4850498341674129E-2</v>
      </c>
      <c r="S5" s="3">
        <f t="shared" ca="1" si="1"/>
        <v>-0.28746177370011877</v>
      </c>
      <c r="T5" s="3">
        <f t="shared" ca="1" si="1"/>
        <v>-7.7301475757323183E-3</v>
      </c>
      <c r="U5" s="3">
        <f t="shared" ca="1" si="1"/>
        <v>-5.4243219590246888E-2</v>
      </c>
      <c r="V5" s="3">
        <f t="shared" ca="1" si="1"/>
        <v>4.8696844993141246E-2</v>
      </c>
    </row>
    <row r="6" spans="2:26" x14ac:dyDescent="0.35">
      <c r="B6" s="55" t="s">
        <v>567</v>
      </c>
      <c r="C6" s="3">
        <f t="shared" ref="C6:V6" ca="1" si="2">AVERAGE(OFFSET(C$24,COUNT(C$24:C$435),0,-13,1))</f>
        <v>4.1401999909938599E-2</v>
      </c>
      <c r="D6" s="3">
        <f t="shared" ca="1" si="2"/>
        <v>9.9168737012593228E-3</v>
      </c>
      <c r="E6" s="3">
        <f t="shared" ca="1" si="2"/>
        <v>5.5405471130873839E-3</v>
      </c>
      <c r="F6" s="3">
        <f t="shared" ca="1" si="2"/>
        <v>-1.2238623240263004E-3</v>
      </c>
      <c r="G6" s="3">
        <f t="shared" ca="1" si="2"/>
        <v>-1.1660204780945833E-3</v>
      </c>
      <c r="H6" s="3">
        <f t="shared" ca="1" si="2"/>
        <v>-2.419162404913033E-2</v>
      </c>
      <c r="I6" s="3">
        <f t="shared" ca="1" si="2"/>
        <v>1.7463116676253592E-2</v>
      </c>
      <c r="J6" s="3">
        <f t="shared" ca="1" si="2"/>
        <v>3.3427118732362156E-2</v>
      </c>
      <c r="K6" s="3">
        <f t="shared" ca="1" si="2"/>
        <v>2.9367667780371708E-2</v>
      </c>
      <c r="L6" s="3">
        <f t="shared" ca="1" si="2"/>
        <v>-0.58499918752834246</v>
      </c>
      <c r="M6" s="3">
        <f t="shared" ca="1" si="2"/>
        <v>4.6072916528376036E-2</v>
      </c>
      <c r="N6" s="3">
        <f t="shared" ca="1" si="2"/>
        <v>3.411541656712673E-2</v>
      </c>
      <c r="O6" s="3">
        <f t="shared" ca="1" si="2"/>
        <v>3.6029230578621417E-2</v>
      </c>
      <c r="P6" s="3">
        <f t="shared" ca="1" si="2"/>
        <v>2.9034670271292532E-2</v>
      </c>
      <c r="Q6" s="3">
        <f t="shared" ca="1" si="2"/>
        <v>-8.7438278692844162E-3</v>
      </c>
      <c r="R6" s="3">
        <f t="shared" ca="1" si="2"/>
        <v>3.4385986832245925E-2</v>
      </c>
      <c r="S6" s="3">
        <f t="shared" ca="1" si="2"/>
        <v>-2.1785914483614711E-2</v>
      </c>
      <c r="T6" s="3">
        <f t="shared" ca="1" si="2"/>
        <v>6.2121019683324417E-2</v>
      </c>
      <c r="U6" s="3">
        <f t="shared" ca="1" si="2"/>
        <v>7.5319991456620883E-2</v>
      </c>
      <c r="V6" s="3">
        <f t="shared" ca="1" si="2"/>
        <v>0.12036833200892773</v>
      </c>
    </row>
    <row r="7" spans="2:26" x14ac:dyDescent="0.35">
      <c r="B7" s="55" t="s">
        <v>568</v>
      </c>
      <c r="C7" s="4" t="str">
        <f t="shared" ref="C7:V7" ca="1" si="3">IF((VLOOKUP($Z$2,$B:$V,MATCH(C3,$B$3:$V$3,),))&gt;C6,"above","below")</f>
        <v>below</v>
      </c>
      <c r="D7" s="4" t="str">
        <f t="shared" ca="1" si="3"/>
        <v>above</v>
      </c>
      <c r="E7" s="4" t="str">
        <f t="shared" ca="1" si="3"/>
        <v>below</v>
      </c>
      <c r="F7" s="4" t="str">
        <f t="shared" ca="1" si="3"/>
        <v>above</v>
      </c>
      <c r="G7" s="4" t="str">
        <f t="shared" ca="1" si="3"/>
        <v>above</v>
      </c>
      <c r="H7" s="4" t="str">
        <f t="shared" ca="1" si="3"/>
        <v>above</v>
      </c>
      <c r="I7" s="4" t="str">
        <f t="shared" ca="1" si="3"/>
        <v>above</v>
      </c>
      <c r="J7" s="4" t="str">
        <f t="shared" ca="1" si="3"/>
        <v>above</v>
      </c>
      <c r="K7" s="4" t="str">
        <f t="shared" ca="1" si="3"/>
        <v>above</v>
      </c>
      <c r="L7" s="4" t="str">
        <f t="shared" ca="1" si="3"/>
        <v>above</v>
      </c>
      <c r="M7" s="4" t="str">
        <f t="shared" ca="1" si="3"/>
        <v>below</v>
      </c>
      <c r="N7" s="4" t="str">
        <f t="shared" ca="1" si="3"/>
        <v>below</v>
      </c>
      <c r="O7" s="4" t="str">
        <f t="shared" ca="1" si="3"/>
        <v>above</v>
      </c>
      <c r="P7" s="4" t="str">
        <f t="shared" ca="1" si="3"/>
        <v>below</v>
      </c>
      <c r="Q7" s="4" t="str">
        <f t="shared" ca="1" si="3"/>
        <v>above</v>
      </c>
      <c r="R7" s="4" t="str">
        <f t="shared" ca="1" si="3"/>
        <v>below</v>
      </c>
      <c r="S7" s="4" t="str">
        <f t="shared" ca="1" si="3"/>
        <v>above</v>
      </c>
      <c r="T7" s="4" t="str">
        <f t="shared" ca="1" si="3"/>
        <v>below</v>
      </c>
      <c r="U7" s="4" t="str">
        <f t="shared" ca="1" si="3"/>
        <v>below</v>
      </c>
      <c r="V7" s="56" t="str">
        <f t="shared" ca="1" si="3"/>
        <v>below</v>
      </c>
    </row>
    <row r="8" spans="2:26" x14ac:dyDescent="0.35">
      <c r="B8" s="55" t="s">
        <v>569</v>
      </c>
      <c r="C8" s="17">
        <f t="shared" ref="C8:V8" si="4">VLOOKUP($Z$2,$B:$V,MATCH(C3,$B$3:$V$3,),)-VLOOKUP($Z$4,$B:$V,MATCH(C3,$B$3:$V$3,),)</f>
        <v>-2.4790616476646064E-2</v>
      </c>
      <c r="D8" s="17">
        <f t="shared" si="4"/>
        <v>2.8782166618861273E-2</v>
      </c>
      <c r="E8" s="17">
        <f t="shared" si="4"/>
        <v>-4.8426715180003355E-2</v>
      </c>
      <c r="F8" s="17">
        <f t="shared" si="4"/>
        <v>2.442476240200022E-2</v>
      </c>
      <c r="G8" s="17" t="e">
        <f t="shared" si="4"/>
        <v>#VALUE!</v>
      </c>
      <c r="H8" s="17" t="e">
        <f t="shared" si="4"/>
        <v>#VALUE!</v>
      </c>
      <c r="I8" s="17" t="e">
        <f t="shared" si="4"/>
        <v>#VALUE!</v>
      </c>
      <c r="J8" s="17" t="e">
        <f t="shared" si="4"/>
        <v>#VALUE!</v>
      </c>
      <c r="K8" s="17" t="e">
        <f t="shared" si="4"/>
        <v>#VALUE!</v>
      </c>
      <c r="L8" s="17">
        <f t="shared" si="4"/>
        <v>0</v>
      </c>
      <c r="M8" s="17">
        <f t="shared" si="4"/>
        <v>0</v>
      </c>
      <c r="N8" s="17">
        <f t="shared" si="4"/>
        <v>-7.552658590256593E-3</v>
      </c>
      <c r="O8" s="17" t="e">
        <f t="shared" si="4"/>
        <v>#VALUE!</v>
      </c>
      <c r="P8" s="17">
        <f t="shared" si="4"/>
        <v>-8.857960416501065E-2</v>
      </c>
      <c r="Q8" s="17">
        <f t="shared" si="4"/>
        <v>7.8368613546913865E-2</v>
      </c>
      <c r="R8" s="17">
        <f t="shared" si="4"/>
        <v>-9.6448971109255835E-2</v>
      </c>
      <c r="S8" s="17" t="e">
        <f t="shared" si="4"/>
        <v>#VALUE!</v>
      </c>
      <c r="T8" s="17">
        <f t="shared" si="4"/>
        <v>-0.12556204073989027</v>
      </c>
      <c r="U8" s="17">
        <f t="shared" si="4"/>
        <v>-1.2484773727512673E-2</v>
      </c>
      <c r="V8" s="57">
        <f t="shared" si="4"/>
        <v>-9.843140048286203E-2</v>
      </c>
    </row>
    <row r="9" spans="2:26" ht="16" customHeight="1" thickBot="1" x14ac:dyDescent="0.4">
      <c r="B9" s="58" t="s">
        <v>570</v>
      </c>
      <c r="C9" s="59">
        <f t="shared" ref="C9:V9" si="5">VLOOKUP($Z$2,$B:$V,MATCH(C3,$B$3:$V$3,),)-VLOOKUP($Z$3,$B:$V,MATCH(C3,$B$3:$V$3,),)</f>
        <v>-8.3441434084464347E-3</v>
      </c>
      <c r="D9" s="59">
        <f t="shared" si="5"/>
        <v>-8.2017022411907461E-3</v>
      </c>
      <c r="E9" s="59">
        <f t="shared" si="5"/>
        <v>-4.9070551417820796E-2</v>
      </c>
      <c r="F9" s="59">
        <f t="shared" si="5"/>
        <v>-2.1157304553360307E-3</v>
      </c>
      <c r="G9" s="59" t="e">
        <f t="shared" si="5"/>
        <v>#VALUE!</v>
      </c>
      <c r="H9" s="59" t="e">
        <f t="shared" si="5"/>
        <v>#VALUE!</v>
      </c>
      <c r="I9" s="59" t="e">
        <f t="shared" si="5"/>
        <v>#VALUE!</v>
      </c>
      <c r="J9" s="59" t="e">
        <f t="shared" si="5"/>
        <v>#VALUE!</v>
      </c>
      <c r="K9" s="59" t="e">
        <f t="shared" si="5"/>
        <v>#VALUE!</v>
      </c>
      <c r="L9" s="59">
        <f t="shared" si="5"/>
        <v>0</v>
      </c>
      <c r="M9" s="59">
        <f t="shared" si="5"/>
        <v>0</v>
      </c>
      <c r="N9" s="59">
        <f t="shared" si="5"/>
        <v>4.039942629277659E-2</v>
      </c>
      <c r="O9" s="59" t="e">
        <f t="shared" si="5"/>
        <v>#VALUE!</v>
      </c>
      <c r="P9" s="59">
        <f t="shared" si="5"/>
        <v>-1.1772929789522123E-2</v>
      </c>
      <c r="Q9" s="59">
        <f t="shared" si="5"/>
        <v>-2.1363055976777786E-3</v>
      </c>
      <c r="R9" s="59">
        <f t="shared" si="5"/>
        <v>1.9775169813332744E-2</v>
      </c>
      <c r="S9" s="59" t="e">
        <f t="shared" si="5"/>
        <v>#VALUE!</v>
      </c>
      <c r="T9" s="59">
        <f t="shared" si="5"/>
        <v>-4.1763456772092832E-2</v>
      </c>
      <c r="U9" s="59">
        <f t="shared" si="5"/>
        <v>-2.9868369163779745E-2</v>
      </c>
      <c r="V9" s="60">
        <f t="shared" si="5"/>
        <v>-2.7568301122325521E-2</v>
      </c>
    </row>
    <row r="10" spans="2:26" x14ac:dyDescent="0.35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35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35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35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35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35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35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35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35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35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35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35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35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35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0" customFormat="1" x14ac:dyDescent="0.35">
      <c r="A24" s="43"/>
      <c r="B24" s="75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-8.5411240335651027E-3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3.719939879803829E-2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5.5045871564269162E-2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1.9952005562651171E-2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0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2.0483908020980979E-2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-1.1019748825844408E-2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4.1408998571147874E-2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4.9674720745116294E-2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-7.2925937752872649E-3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2.9625929097459102E-2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-0.29985886979297194</v>
      </c>
      <c r="X24" s="43"/>
    </row>
    <row r="25" spans="1:24" s="80" customFormat="1" x14ac:dyDescent="0.35">
      <c r="A25" s="43"/>
      <c r="B25" s="75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4.9536312463708872E-3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5.1983927668328204E-2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5.4327808478803606E-2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3.8417832294117431E-2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-2.5940337255613614E-3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-5.0230550789593922E-3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-3.7120129783378103E-3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7.0525779188444326E-2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8.7870996997508402E-2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4.0103640433724219E-2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7.3767933223732346E-2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-0.30311369806285021</v>
      </c>
      <c r="X25" s="43"/>
    </row>
    <row r="26" spans="1:24" s="80" customFormat="1" x14ac:dyDescent="0.35">
      <c r="A26" s="43"/>
      <c r="B26" s="75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7.2288769151305932E-3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4.9365657583250261E-2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5.6672760511422761E-2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3.275906569057558E-2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3.8910505822309085E-3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-2.1937017686296825E-2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5.7897061705273574E-3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8.9120387290240591E-2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-3.1360095550016183E-2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-1.1774711429935138E-2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8.8048222759329942E-2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-0.28965126205100389</v>
      </c>
    </row>
    <row r="27" spans="1:24" s="80" customFormat="1" x14ac:dyDescent="0.35">
      <c r="A27" s="43"/>
      <c r="B27" s="75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5.3896000492068804E-3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3.1480570582052406E-2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7.9858030247157291E-3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1.8948529465682349E-2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1.2970168615584365E-2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1.4678472906363781E-2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2.8953473127174365E-3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0.14553379829701016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-0.28242005274521581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-4.5265105793179862E-2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3.2188604217808767E-2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-0.32810406430605016</v>
      </c>
    </row>
    <row r="28" spans="1:24" s="80" customFormat="1" x14ac:dyDescent="0.35">
      <c r="A28" s="43"/>
      <c r="B28" s="75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1.3871435707949801E-2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6.2864385299744266E-2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8.5740913329638943E-2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3.3054235700086969E-2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1.8158236054484821E-2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9.1176690452792917E-4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3.4696595447180865E-2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5.5400477333450326E-2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-0.12449212467767704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1.9027831029625895E-3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2.1729093048717136E-2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-0.2776016782914455</v>
      </c>
    </row>
    <row r="29" spans="1:24" s="80" customFormat="1" x14ac:dyDescent="0.35">
      <c r="A29" s="43"/>
      <c r="B29" s="75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1.7269824626202163E-2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2.3335789725993979E-2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4.3906810037247036E-2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4.6061638457750966E-3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1.4267185472253913E-2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1.8326184935534388E-2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2.150607481377928E-2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6.0831546089378824E-2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-0.15742882559945134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-9.5330699112487424E-4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6.318901618720793E-2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-0.305930142102814</v>
      </c>
    </row>
    <row r="30" spans="1:24" s="80" customFormat="1" x14ac:dyDescent="0.35">
      <c r="A30" s="43"/>
      <c r="B30" s="75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2.5556726042188699E-2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3.6302812544694918E-2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4.8128342250158607E-2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1.6192276461512427E-2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3.8860103612396923E-3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-2.156309467847204E-2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2.0602886427058126E-2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8.7788967031271231E-2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-0.10034120180964863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-1.1748624730675021E-3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-3.7668166253517599E-2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-0.21841690099565206</v>
      </c>
    </row>
    <row r="31" spans="1:24" s="80" customFormat="1" x14ac:dyDescent="0.35">
      <c r="A31" s="43"/>
      <c r="B31" s="75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1.9256583018447834E-2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1.2993262751759407E-2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5.7193923140568134E-2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9.8674282677686485E-3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-9.0322580692543918E-3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-1.4897810236551529E-2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2.9726078393408722E-2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7.5667108817863329E-2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-7.7913918062508025E-2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-4.8721749641641748E-2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0.11775977990796514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-0.18977272814434099</v>
      </c>
    </row>
    <row r="32" spans="1:24" s="80" customFormat="1" x14ac:dyDescent="0.35">
      <c r="A32" s="43"/>
      <c r="B32" s="75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2.2892760881160216E-2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3.9047151282113834E-2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6.1333333330990877E-2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2.0116109714687063E-2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-1.6731016720886938E-2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4.7829541324435296E-4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2.1741295830723716E-2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9.8698272328918424E-2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-5.6229523121144057E-2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-0.16769610535517099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9.8731072385806348E-2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-0.22884220181095913</v>
      </c>
    </row>
    <row r="33" spans="1:22" s="80" customFormat="1" x14ac:dyDescent="0.35">
      <c r="A33" s="43"/>
      <c r="B33" s="75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1.7755228361684659E-2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3.3520234036139823E-2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6.0283687943669874E-2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7.3202282044928938E-3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-2.1794871802817441E-2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-2.8374174060768934E-2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5.7897061705273574E-3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0.10811905066477905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-8.2878565163924015E-2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-1.6973885834187126E-3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5.0754144276115645E-2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-0.19323411500408061</v>
      </c>
    </row>
    <row r="34" spans="1:22" s="80" customFormat="1" x14ac:dyDescent="0.35">
      <c r="A34" s="43"/>
      <c r="B34" s="75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1.790875597115922E-3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2.4643162136168722E-2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5.5604589582660638E-2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-1.5070256389297829E-2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-2.1822849803470039E-2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1.4487711201627924E-4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2.8953473127174365E-3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9.4976866801437076E-2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-9.4595439860741301E-2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-3.5768731877791463E-2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1.4991037241555084E-2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-0.15617033687912124</v>
      </c>
    </row>
    <row r="35" spans="1:22" s="80" customFormat="1" x14ac:dyDescent="0.35">
      <c r="A35" s="43"/>
      <c r="B35" s="75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-1.0893382994716923E-2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2.5991295943934716E-2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4.2534722223467498E-2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-5.8578233657704832E-3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-1.9354838714619588E-2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-5.7119702312235327E-3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3.7507127056215701E-3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0.12068111104456833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-0.16569787081665197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4.8532080335416707E-3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2.760109932062722E-2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-0.23296006246547962</v>
      </c>
    </row>
    <row r="36" spans="1:22" s="80" customFormat="1" x14ac:dyDescent="0.35">
      <c r="A36" s="43"/>
      <c r="B36" s="75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-8.9675791238963774E-3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4.5833784720587162E-2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7.6343022711997735E-2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1.7769002961500541E-2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-1.8181818179148077E-2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-8.1787485840278101E-3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4.3541364377883843E-3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0.12807931610096618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-0.16299841663267836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-2.9807638464872888E-2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7.0796460223114727E-2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-7.9822366713229245E-2</v>
      </c>
    </row>
    <row r="37" spans="1:22" s="80" customFormat="1" x14ac:dyDescent="0.35">
      <c r="A37" s="43"/>
      <c r="B37" s="75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-2.5080763393805793E-2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2.1195179379222499E-2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6.830840837157176E-2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-2.9148224117456121E-3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-2.0806241873167191E-2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1.1082869438528136E-3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5.8055152503843086E-3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0.10553111561465067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-0.16877299193030793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-5.7331795971877431E-2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6.0869565162679169E-2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-5.6862256216402736E-2</v>
      </c>
    </row>
    <row r="38" spans="1:22" s="80" customFormat="1" x14ac:dyDescent="0.35">
      <c r="A38" s="43"/>
      <c r="B38" s="75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-3.5228894433449717E-2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1.4076146280380796E-2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5.1135275427856987E-2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-1.0084580351333687E-2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-3.1007751938833917E-2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-4.3705963143558214E-2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-1.2949640283637421E-2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8.0127124765252633E-2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-0.10970868591799426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-1.6460108966284751E-2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-2.1008403313219449E-2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-7.0263439214039713E-2</v>
      </c>
    </row>
    <row r="39" spans="1:22" s="80" customFormat="1" x14ac:dyDescent="0.35">
      <c r="A39" s="43"/>
      <c r="B39" s="75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-3.0590109805560289E-2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3.7081481810347905E-3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6.1084048737784266E-2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-1.5107370238480692E-2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-4.2253521123191785E-2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1.3846421139826389E-2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-1.5873015874147481E-2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9.6464109747850441E-2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0.24710367711095685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6.6674847921488549E-5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6.6666666661680751E-2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-0.11274623761259278</v>
      </c>
    </row>
    <row r="40" spans="1:22" s="80" customFormat="1" x14ac:dyDescent="0.35">
      <c r="A40" s="43"/>
      <c r="B40" s="75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-2.3699230166315872E-2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3.947525270797528E-3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1.798255906662246E-2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-1.6359918200408954E-2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-5.0955414014191673E-2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-2.5791167805049139E-2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-2.4460431643711405E-2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0.10795287187039754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1.3587663558954424E-2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-4.0049352049877508E-2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1.2931034482133338E-2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-0.17443771547380207</v>
      </c>
    </row>
    <row r="41" spans="1:22" s="80" customFormat="1" x14ac:dyDescent="0.35">
      <c r="A41" s="43"/>
      <c r="B41" s="75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-1.9080237163375448E-2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2.9352914616774244E-2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6.2484528863632191E-2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2.184598580010954E-3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-5.1150895142051733E-2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-2.0840889800746238E-2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-2.8735632180970815E-2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8.3208937256223886E-2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6.0676499387708804E-2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-3.5986364935679659E-2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2.0920502043148648E-2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-0.13706874892918033</v>
      </c>
    </row>
    <row r="42" spans="1:22" s="80" customFormat="1" x14ac:dyDescent="0.35">
      <c r="A42" s="43"/>
      <c r="B42" s="75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-1.49124189977154E-2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6.5882289447440085E-3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2.2237397703445821E-2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-1.5177986459925755E-2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-4.7741935486334208E-2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-1.5469785533135962E-2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-1.474926256438777E-3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8.0623337843512416E-2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2.397355456446653E-2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-5.9899152512766507E-2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-1.249999999912357E-2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-0.1794181855095327</v>
      </c>
    </row>
    <row r="43" spans="1:22" s="80" customFormat="1" x14ac:dyDescent="0.35">
      <c r="A43" s="43"/>
      <c r="B43" s="75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-1.8342189742832238E-2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-1.353169707734285E-3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-2.4566218407461347E-4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8.790242830458004E-4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-4.0364583326655067E-2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-4.8059853646732287E-3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-4.8991354472808342E-2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9.3814010651372376E-2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7.1700132603972283E-3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1.7380344077577745E-2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2.928870290265196E-2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-0.20420533334323193</v>
      </c>
    </row>
    <row r="44" spans="1:22" s="80" customFormat="1" x14ac:dyDescent="0.35">
      <c r="A44" s="43"/>
      <c r="B44" s="75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-1.0269256639570134E-2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-3.8286950241744745E-3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-1.2169948109022709E-2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-4.4642857142856767E-3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-3.2722513097319404E-2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-1.4185039050841603E-2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-3.8848920865129942E-2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8.7746530314097904E-2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-4.263303804211406E-2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0.2421155189035788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2.892561980885109E-2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-0.2199949704157281</v>
      </c>
    </row>
    <row r="45" spans="1:22" s="80" customFormat="1" x14ac:dyDescent="0.35">
      <c r="A45" s="43"/>
      <c r="B45" s="75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-5.1670801006143147E-3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-2.1117478176532049E-3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1.0792058451253807E-3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-5.2447552447551331E-3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-2.6212319784814291E-2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3.3042489149578066E-2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-3.4532374094439218E-2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9.7059897735573469E-2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-1.1676753698071475E-3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-4.2794087072735972E-2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4.6413502130076174E-2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-0.2185445993093392</v>
      </c>
    </row>
    <row r="46" spans="1:22" s="80" customFormat="1" x14ac:dyDescent="0.35">
      <c r="A46" s="43"/>
      <c r="B46" s="75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6.0548166302911806E-3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1.8641887463035189E-2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1.1916328503427675E-2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2.2104332449160033E-2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-1.968503937514229E-2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-2.3145767281909295E-3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-1.7316017319844088E-2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0.10009558923938268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-3.9334011890296006E-2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-1.8939143195674014E-2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8.8607594930417671E-2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-0.23883881153228537</v>
      </c>
    </row>
    <row r="47" spans="1:22" s="80" customFormat="1" x14ac:dyDescent="0.35">
      <c r="A47" s="43"/>
      <c r="B47" s="75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8.724739363744528E-3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6.5834779762988184E-4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9.0525218354356243E-3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3.2751091703058009E-4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-1.5789473678402499E-2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1.2647135508236226E-2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-4.4222539228002997E-2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8.0568720379146905E-2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-3.8983763099023412E-2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-5.6994226071818622E-2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1.632653058785569E-2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-0.21115006141854223</v>
      </c>
    </row>
    <row r="48" spans="1:22" s="80" customFormat="1" x14ac:dyDescent="0.35">
      <c r="A48" s="43"/>
      <c r="B48" s="75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6.9090439999984054E-3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-7.2727272706996429E-3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-9.1623036624031238E-3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-9.8070912813881961E-3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-1.058201058220838E-2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-4.1372840391589311E-3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-1.3005780342590837E-2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8.039998206358473E-2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-1.6926016921541186E-2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1.0574595013909208E-2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7.4380165282360189E-2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-0.15391943658074886</v>
      </c>
    </row>
    <row r="49" spans="1:22" s="80" customFormat="1" x14ac:dyDescent="0.35">
      <c r="A49" s="43"/>
      <c r="B49" s="75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2.1395547791411472E-2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8.5889570610416521E-3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1.9867549663348624E-2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-1.2992637505413631E-2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-9.2961487308346972E-3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1.5102899118532243E-2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-1.7316017319844088E-2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0.10413127067870878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3.3712541611361495E-2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-2.4518692459668423E-2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5.7377049200677849E-2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-9.2530639151099728E-2</v>
      </c>
    </row>
    <row r="50" spans="1:22" s="80" customFormat="1" x14ac:dyDescent="0.35">
      <c r="A50" s="43"/>
      <c r="B50" s="75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3.5702880825232895E-2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8.674101616801367E-3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-2.6666666659201088E-3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8.3251177565997463E-3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-7.9999999970851304E-3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3.8432226036908573E-2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-1.7492711374209855E-2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0.10093174624403724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3.0328559385179546E-2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-1.1388542393779098E-2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0.1416309012739157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-4.5781288423749025E-2</v>
      </c>
    </row>
    <row r="51" spans="1:22" s="80" customFormat="1" x14ac:dyDescent="0.35">
      <c r="A51" s="43"/>
      <c r="B51" s="75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4.0832896030801057E-2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1.3715710723471925E-2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4.0322580633780618E-3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1.0956502684344091E-3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-8.0213903839316085E-3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-3.4185537008505372E-2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5.8651026357698088E-3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7.6126701616811218E-2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-2.9446562383798211E-2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-3.4320332608678554E-2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9.1666666636868607E-2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1.8196105446350214E-2</v>
      </c>
    </row>
    <row r="52" spans="1:22" s="80" customFormat="1" x14ac:dyDescent="0.35">
      <c r="A52" s="43"/>
      <c r="B52" s="75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3.3853941157206913E-2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7.4812967559902376E-3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1.3661202195720056E-2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1.0942116205279698E-4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-5.3691275106152909E-3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5.7622177874826382E-3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7.3729451903052926E-2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-6.7717756523010278E-2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-2.4088715748692181E-2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0.12340425533712628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3.5683475012238612E-2</v>
      </c>
    </row>
    <row r="53" spans="1:22" s="80" customFormat="1" x14ac:dyDescent="0.35">
      <c r="A53" s="43"/>
      <c r="B53" s="75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2.6225314988913805E-2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-2.0807833535638594E-2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-4.4502617801903559E-2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-1.6348773841961851E-2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1.3477089028545244E-3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-3.623055468438701E-2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-5.9171597597673913E-3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9.2064903311846982E-2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-9.0199479622427775E-2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3.6466365001192876E-4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6.1475409833239236E-2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5.8538772563314322E-3</v>
      </c>
    </row>
    <row r="54" spans="1:22" s="80" customFormat="1" x14ac:dyDescent="0.35">
      <c r="A54" s="43"/>
      <c r="B54" s="75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3.265601734817003E-2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-1.496259352445021E-2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-3.3692722375908708E-2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-2.7719259341390397E-3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1.2195121946703679E-2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-2.2467613478244931E-2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1.4771048742865429E-2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7.7803203661327203E-2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-0.10754648195346414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2.2889146773201953E-2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0.13924050631922782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7.1840300658422424E-2</v>
      </c>
    </row>
    <row r="55" spans="1:22" s="80" customFormat="1" x14ac:dyDescent="0.35">
      <c r="A55" s="43"/>
      <c r="B55" s="75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2.6734294415342932E-2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-1.4981273404124654E-2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-1.5068493146556892E-2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-9.4412119881435875E-3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1.7639077329692159E-2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-2.4387083991909374E-2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5.3030303024745463E-2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3.0378693300041632E-2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-0.11852745926026342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3.0154439449940704E-4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8.1300813025369997E-2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8.4640501866981813E-2</v>
      </c>
    </row>
    <row r="56" spans="1:22" s="80" customFormat="1" x14ac:dyDescent="0.35">
      <c r="A56" s="43"/>
      <c r="B56" s="75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2.1418438563420659E-2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-2.6151930266699482E-2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-2.0604395598735597E-2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-2.6905829596412641E-2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1.7591339650243839E-2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-5.4045306691260717E-2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8.9820359302252469E-3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2.5224544615126295E-2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-5.7830414512881914E-2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-7.6206412469978349E-2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0.10843373493243118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0.10555119484470268</v>
      </c>
    </row>
    <row r="57" spans="1:22" s="80" customFormat="1" x14ac:dyDescent="0.35">
      <c r="A57" s="43"/>
      <c r="B57" s="75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2.9406526343446895E-2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-2.7295285360509697E-2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-3.6535859272432053E-2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-1.2741652021089749E-2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1.3458950192649645E-2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-6.66578247218267E-2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2.9806259370200468E-3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1.6521015397419826E-2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-8.0157364143152762E-2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-1.363698957938194E-2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0.12096774192454017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0.12535992247208075</v>
      </c>
    </row>
    <row r="58" spans="1:22" s="80" customFormat="1" x14ac:dyDescent="0.35">
      <c r="A58" s="43"/>
      <c r="B58" s="75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3.4890838598948058E-2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-4.7852760735353175E-2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-6.1579651937173373E-2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-4.0765570934256166E-2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9.3708166047139982E-3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-7.9957760526468871E-2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-3.2305433188919562E-2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1.377855014895738E-2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-2.0923237865449369E-3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6.3234214007135822E-3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7.3643410826169459E-2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0.15535107392495459</v>
      </c>
    </row>
    <row r="59" spans="1:22" s="80" customFormat="1" x14ac:dyDescent="0.35">
      <c r="A59" s="43"/>
      <c r="B59" s="75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4.1077609502028239E-2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-5.6860321389330386E-2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-7.8877005352186419E-2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-4.4526901669758798E-2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9.3582887623564464E-3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-0.1039729681211639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-1.6417910449015853E-2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1.9116186693147953E-2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5.1107088151364471E-2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-4.9690244140446361E-3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3.2128514076579934E-2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0.1476974929872184</v>
      </c>
    </row>
    <row r="60" spans="1:22" s="80" customFormat="1" x14ac:dyDescent="0.35">
      <c r="A60" s="43"/>
      <c r="B60" s="75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5.0719336338414522E-2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-6.3492063494583084E-2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-0.10039630118747271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-4.8215063125816207E-2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9.3582887623564464E-3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-7.6330672653444662E-2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-3.2210834555685949E-2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2.2246202374034938E-2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6.9425159675015682E-2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-7.3082399868600462E-2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7.692307687329239E-2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5.6063874355844069E-2</v>
      </c>
    </row>
    <row r="61" spans="1:22" s="80" customFormat="1" x14ac:dyDescent="0.35">
      <c r="A61" s="43"/>
      <c r="B61" s="75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4.8342928577822318E-2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-7.4209245741604091E-2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-0.12857142856233844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-3.9271610355419026E-2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1.3404825740719679E-2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-9.3146467272092581E-2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-4.258443466207823E-2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-1.3484511034622473E-2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5.5831432023325148E-2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-1.458170536902513E-2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8.5271317802155244E-2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5.1893544353067311E-2</v>
      </c>
    </row>
    <row r="62" spans="1:22" s="80" customFormat="1" x14ac:dyDescent="0.35">
      <c r="A62" s="43"/>
      <c r="B62" s="75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3.869447484437042E-2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-6.7567567569227827E-2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-0.10160427807307915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-5.3340575774035816E-2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1.6129032264806005E-2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-7.9141060814394038E-2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-1.4836795250746574E-2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2.1704798542215079E-2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6.8274734257521147E-2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-4.2270677567424579E-2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5.6390977438852671E-2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2.2922553736986779E-2</v>
      </c>
    </row>
    <row r="63" spans="1:22" s="80" customFormat="1" x14ac:dyDescent="0.35">
      <c r="A63" s="43"/>
      <c r="B63" s="75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3.3794389324066011E-2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-7.1340713407451753E-2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-0.10709504685075007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-5.25336543723324E-2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1.8867924538365857E-2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-8.3611057644959227E-2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-4.2274052470869121E-2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2.7223973471977695E-2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7.2328321832289183E-2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-1.1900285185746875E-2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6.8702290073394151E-2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3.8480805622408534E-2</v>
      </c>
    </row>
    <row r="64" spans="1:22" s="80" customFormat="1" x14ac:dyDescent="0.35">
      <c r="A64" s="43"/>
      <c r="B64" s="75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2.6348020812729075E-2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-6.8069306932224891E-2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-0.1010781671142503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-5.3829321663019708E-2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2.1592442645588971E-2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-6.6972918222535455E-2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-1.6224188791678217E-2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3.2806503528246531E-2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0.12350984197236534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-6.2063319548997398E-3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6.0606060580951165E-2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0.12199666531469706</v>
      </c>
    </row>
    <row r="65" spans="1:22" s="80" customFormat="1" x14ac:dyDescent="0.35">
      <c r="A65" s="43"/>
      <c r="B65" s="75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2.8245053715629749E-2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-6.375000000720378E-2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-9.3150684933383202E-2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-4.9529085872576165E-2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2.2880215338918795E-2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-6.3118555635281307E-2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2.9715867459089818E-2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9.5328884657937388E-2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-1.4538458220019115E-2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5.4054054073369391E-2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0.10661034544914795</v>
      </c>
    </row>
    <row r="66" spans="1:22" s="80" customFormat="1" x14ac:dyDescent="0.35">
      <c r="A66" s="43"/>
      <c r="B66" s="75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2.1580571380271838E-2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-5.6962025313491108E-2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-9.7629009763562313E-2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-3.3244385145652602E-2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2.1419009371390841E-2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-4.401686598391507E-2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-5.822416299269273E-3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2.6639426350999446E-2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0.10157952070140601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-6.8444926062508959E-2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2.5925925903535763E-2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7.7566123319632481E-3</v>
      </c>
    </row>
    <row r="67" spans="1:22" s="80" customFormat="1" x14ac:dyDescent="0.35">
      <c r="A67" s="43"/>
      <c r="B67" s="75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2.6329419201271815E-2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-4.3092522176408098E-2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-6.1196105699250429E-2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2.2666666675160162E-2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-5.4514122400896307E-2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-1.2949640283637421E-2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1.9022617124394188E-2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9.5714090105776889E-2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-5.4273749395732589E-2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5.263157890075567E-2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3.6612591707520431E-2</v>
      </c>
    </row>
    <row r="68" spans="1:22" s="80" customFormat="1" x14ac:dyDescent="0.35">
      <c r="A68" s="43"/>
      <c r="B68" s="75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2.8349840020443759E-2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-3.0690537076025759E-2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-5.7503506309255818E-2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-2.2704282342362551E-2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2.5265957445875276E-2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-2.1726948812192611E-2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1.9287833834766462E-2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7.6431817251402176E-2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6.5792992776009723E-2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3.4657527748601188E-2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2.5362318879678641E-2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5.7328163163436821E-2</v>
      </c>
    </row>
    <row r="69" spans="1:22" s="80" customFormat="1" x14ac:dyDescent="0.35">
      <c r="A69" s="43"/>
      <c r="B69" s="75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2.8985778314482409E-2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-3.1887755101731696E-2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-5.6179775279163166E-2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-2.8593680462839267E-2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2.7888446217532604E-2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-7.2750900048287664E-3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2.0802377409303862E-2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6.8121341138903738E-2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7.511360598234218E-2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-1.6899501592645257E-2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1.438848918729531E-2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1.731233991087916E-2</v>
      </c>
    </row>
    <row r="70" spans="1:22" s="80" customFormat="1" x14ac:dyDescent="0.35">
      <c r="A70" s="43"/>
      <c r="B70" s="75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2.9726272387016327E-2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-2.1907216493118092E-2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-4.9928673323843473E-2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-2.2545372562281594E-2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3.0503978772697036E-2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1.468452651703985E-2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5.0075872538033535E-2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8.6771968491081902E-2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4.7700170359862862E-2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-1.7456036227817266E-2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1.8050541535763812E-2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4.6889507333073052E-2</v>
      </c>
    </row>
    <row r="71" spans="1:22" s="80" customFormat="1" x14ac:dyDescent="0.35">
      <c r="A71" s="43"/>
      <c r="B71" s="75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3.3909365263954938E-2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-3.9318479674800991E-3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-2.1770682142037683E-2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-1.8503712164477333E-2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3.1788079471041793E-2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3.4307244843997754E-2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6.9802731407110852E-2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0.10544051969143327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7.7239003703699571E-2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-1.8747293246912652E-2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0.12840466924949068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4.5823031397588462E-2</v>
      </c>
    </row>
    <row r="72" spans="1:22" s="80" customFormat="1" x14ac:dyDescent="0.35">
      <c r="A72" s="43"/>
      <c r="B72" s="75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3.3078189023552598E-2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-7.8226857866115947E-3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-1.4684287807944568E-2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9.1480846197825375E-4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3.5761589403361903E-2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1.6197672395200098E-2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7.2617246597220006E-2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9.4559480308566812E-2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7.1929368990705678E-2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1.3133444732875369E-2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3.2142857201666326E-2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0.11006641406084372</v>
      </c>
    </row>
    <row r="73" spans="1:22" s="80" customFormat="1" x14ac:dyDescent="0.35">
      <c r="A73" s="43"/>
      <c r="B73" s="75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2.89441537742413E-2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1.4454664914914216E-2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1.4903129653008456E-2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-3.6538022379537928E-3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4.1005290998267323E-2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6.0682554735777161E-2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0.11042944786326692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0.10926853296116915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3.1651201226519834E-2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-4.0876153571005819E-3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9.6428571484805159E-2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0.11537945907708463</v>
      </c>
    </row>
    <row r="74" spans="1:22" s="80" customFormat="1" x14ac:dyDescent="0.35">
      <c r="A74" s="43"/>
      <c r="B74" s="75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4.0233721318085718E-2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1.8445322792437102E-2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8.9285714260473482E-3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1.1475786091346605E-3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5.0264550262373926E-2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5.7687233381863517E-2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9.6385542170826219E-2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8.9730886607744406E-2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4.5413955864370761E-2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1.1038600978293449E-2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7.4733096079442146E-2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0.12292274106400555</v>
      </c>
    </row>
    <row r="75" spans="1:22" s="80" customFormat="1" x14ac:dyDescent="0.35">
      <c r="A75" s="43"/>
      <c r="B75" s="75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4.3391443181640885E-2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4.2384105952703095E-2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2.8485757113325755E-2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3.5462631396557788E-2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5.9523809514015931E-2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8.0086221184545989E-2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0.11263318112582814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9.0267814442850342E-2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3.0567134007050478E-2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9.433292885728738E-3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0.11071428574991467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0.10396385440444646</v>
      </c>
    </row>
    <row r="76" spans="1:22" s="80" customFormat="1" x14ac:dyDescent="0.35">
      <c r="A76" s="43"/>
      <c r="B76" s="75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5.2504261404336137E-2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4.2496679939453497E-2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2.3988005990168901E-2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3.5730804810360652E-2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6.4729194184425298E-2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6.3885081418820613E-2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0.10644677660298775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0.12777688988333069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3.2572486125037617E-2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-7.4134112675607391E-3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0.10000000003605823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7.7960152986151873E-2</v>
      </c>
    </row>
    <row r="77" spans="1:22" s="80" customFormat="1" x14ac:dyDescent="0.35">
      <c r="A77" s="43"/>
      <c r="B77" s="75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5.6864684851264231E-2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5.6074766366620642E-2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3.9274924475725365E-2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4.9661925856843148E-2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6.1842105269341169E-2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8.9315904044815764E-2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0.11458333332674719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0.13152277039848204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4.4635086412695972E-2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-1.0743824837978092E-2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0.17216117217110632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0.10018849927533871</v>
      </c>
    </row>
    <row r="78" spans="1:22" s="80" customFormat="1" x14ac:dyDescent="0.35">
      <c r="A78" s="43"/>
      <c r="B78" s="75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5.5641372216556913E-2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6.4429530196891724E-2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5.8732612054757605E-2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4.508338125359404E-2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5.8977719531269866E-2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9.2809456050152089E-2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6.8814055635116791E-2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7.5386296238489095E-2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4.3386897406676644E-2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5.1279494811893124E-2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0.11913357406314343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0.16683358203813897</v>
      </c>
    </row>
    <row r="79" spans="1:22" s="80" customFormat="1" x14ac:dyDescent="0.35">
      <c r="A79" s="43"/>
      <c r="B79" s="75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6.3603427279184388E-2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5.2980132444190503E-2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1.4814814810645116E-2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5.8012968967114463E-2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5.4758800513391236E-2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0.1109579906650032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8.6005830906393549E-2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0.12123974475843198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0.10334916270984056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3.7866096690746295E-2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0.15357142860534062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0.18706658668743259</v>
      </c>
    </row>
    <row r="80" spans="1:22" s="80" customFormat="1" x14ac:dyDescent="0.35">
      <c r="A80" s="43"/>
      <c r="B80" s="75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6.1488031100176664E-2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5.5408970973851238E-2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3.422619046651431E-2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4.7613571017826345E-2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5.5771725032346106E-2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8.097008472721412E-2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0.13391557495511008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0.11143226591617858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0.11392722709927751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7.7786660987424518E-3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8.4805653701843231E-2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0.15335958009886311</v>
      </c>
    </row>
    <row r="81" spans="1:22" s="80" customFormat="1" x14ac:dyDescent="0.35">
      <c r="A81" s="43"/>
      <c r="B81" s="75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6.216447121897864E-2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6.5876152832014936E-2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5.357142857116301E-2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5.3373038598098686E-2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5.943152454638792E-2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8.3885020225388976E-2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0.14556040756803165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0.13529569583381232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0.10442565887640633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2.3345001921777658E-2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0.15602836880490625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0.13959610141567222</v>
      </c>
    </row>
    <row r="82" spans="1:22" s="80" customFormat="1" x14ac:dyDescent="0.35">
      <c r="A82" s="43"/>
      <c r="B82" s="75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6.4300489075123465E-2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7.2463768117851629E-2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6.9069069064380068E-2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6.9772805904740068E-2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5.7915057918242037E-2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9.5814331031866706E-2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0.14739884393505154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0.13501333233184371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0.12895559724186406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1.4506542479960001E-2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0.15248226953422783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0.13503960844426324</v>
      </c>
    </row>
    <row r="83" spans="1:22" s="80" customFormat="1" x14ac:dyDescent="0.35">
      <c r="A83" s="43"/>
      <c r="B83" s="75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6.8625775444899978E-2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8.2894736845879877E-2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5.6379821957400426E-2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7.8319562434539622E-2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5.1347881901191633E-2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0.12162075797277443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0.13333333334548042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0.10250853931758917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0.17095068256939278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2.8036531769224143E-2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0.18275862069485743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0.18590714184796911</v>
      </c>
    </row>
    <row r="84" spans="1:22" s="80" customFormat="1" x14ac:dyDescent="0.35">
      <c r="A84" s="43"/>
      <c r="B84" s="75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6.7455810538501235E-2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7.3587385016602447E-2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4.0238450063122662E-2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6.6148749000342649E-2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4.0920716113641419E-2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0.11986667236485571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0.14386459801532345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0.13817278088949891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0.13456879845572955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6.5045674609741852E-2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0.16262975773086824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0.12620714209130732</v>
      </c>
    </row>
    <row r="85" spans="1:22" s="80" customFormat="1" x14ac:dyDescent="0.35">
      <c r="A85" s="43"/>
      <c r="B85" s="75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6.5260243547036884E-2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6.0880829015728527E-2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3.9647577096133285E-2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6.2113224845289951E-2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3.0495552732669212E-2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7.8370036268046755E-2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0.12292817679341234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0.12858940201302538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0.14958107442311475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4.2289450289635981E-2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0.13029315957894733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0.13691184589316777</v>
      </c>
    </row>
    <row r="86" spans="1:22" s="80" customFormat="1" x14ac:dyDescent="0.35">
      <c r="A86" s="43"/>
      <c r="B86" s="75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5.6356687154978539E-2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5.821474773296343E-2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3.2448377572028432E-2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7.1412196240256812E-2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2.2670025180486643E-2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7.6899888776990472E-2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0.13461538462321518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0.14286233860701936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0.13849908481293388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3.7631087695553601E-2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0.17880794700658351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9.3091136514511078E-2</v>
      </c>
    </row>
    <row r="87" spans="1:22" s="80" customFormat="1" x14ac:dyDescent="0.35">
      <c r="A87" s="43"/>
      <c r="B87" s="75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4.8439442978573263E-2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4.3202033033425735E-2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2.6239067062702744E-2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4.2838018741633239E-2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1.8726591765234429E-2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6.5059871052092974E-2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0.13816689465223156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0.15735779502117109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0.15202690353474427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0.1262409609104711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2.0932096261703621E-2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0.1639871382518352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9.2684873369550308E-2</v>
      </c>
    </row>
    <row r="88" spans="1:22" s="80" customFormat="1" x14ac:dyDescent="0.35">
      <c r="A88" s="43"/>
      <c r="B88" s="75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4.8379663828946005E-2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4.9681528674397582E-2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3.6603221087913994E-2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3.8629005247292715E-2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1.736972704468048E-2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8.1188608649878022E-2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0.12737127371048751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0.13048088191230153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0.10019131297385388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-2.5092603663133727E-2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2.7389667066029171E-2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0.21103896104179914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0.11610133566051301</v>
      </c>
    </row>
    <row r="89" spans="1:22" s="80" customFormat="1" x14ac:dyDescent="0.35">
      <c r="A89" s="43"/>
      <c r="B89" s="75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4.5007136603318149E-2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3.7926675084107561E-2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1.7441860460299989E-2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4.0204353620612948E-2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1.8587360587850137E-2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5.6653344422049168E-2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0.11481975968358858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0.11135046562820851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0.12367676344198705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3.7491073543746346E-2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1.5816764748170922E-2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0.13750000000788781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0.10459539152842069</v>
      </c>
    </row>
    <row r="90" spans="1:22" s="80" customFormat="1" x14ac:dyDescent="0.35">
      <c r="A90" s="43"/>
      <c r="B90" s="75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3.9283573068185001E-2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3.4047919297128845E-2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1.8978102184517485E-2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3.5435237151975336E-2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1.8564356440449931E-2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3.8617926897141074E-2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0.14383561643631654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0.12779537554073492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0.16701741654571836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7.1081625380642922E-3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3.473294690188158E-3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0.22903225806188959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0.10670845692011305</v>
      </c>
    </row>
    <row r="91" spans="1:22" s="80" customFormat="1" x14ac:dyDescent="0.35">
      <c r="A91" s="43"/>
      <c r="B91" s="75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4.6043333552168816E-2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3.1446540880186696E-2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7.2992700709682791E-3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2.3311809127722398E-2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1.6069221262716406E-2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3.2641751038816134E-2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0.12214765100966686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0.12425671204080263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0.14344291268999645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-5.9123343536801772E-2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1.7320822898518153E-3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0.20743034057759785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5.8279212966408103E-2</v>
      </c>
    </row>
    <row r="92" spans="1:22" s="80" customFormat="1" x14ac:dyDescent="0.35">
      <c r="A92" s="43"/>
      <c r="B92" s="75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4.6972716063432375E-2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3.1249999999609365E-2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1.2949640298617152E-2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2.7884509825447271E-2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9.8280098282659354E-3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3.7312537492501581E-2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6.8035943518209213E-2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0.16041190108930792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9.7385710375034226E-2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-5.5868438835352488E-2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-3.0891565181351784E-2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0.26384364818436629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9.0240257499790255E-2</v>
      </c>
    </row>
    <row r="93" spans="1:22" s="80" customFormat="1" x14ac:dyDescent="0.35">
      <c r="A93" s="43"/>
      <c r="B93" s="75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3.6994252622634873E-2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6.1804697181126632E-3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-3.1073446333029647E-2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-1.5222355115798692E-3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3.6585365955262637E-3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1.9660057218059523E-2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6.6073697583822408E-2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0.11149808376463297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8.8923398939941389E-2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-4.4461954075591489E-2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1.2200064243796615E-2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0.22392638038709814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0.10441340556221229</v>
      </c>
    </row>
    <row r="94" spans="1:22" s="80" customFormat="1" x14ac:dyDescent="0.35">
      <c r="A94" s="43"/>
      <c r="B94" s="75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3.2498420547043619E-2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3.6855036844772905E-3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-3.0898876409859413E-2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-9.9180681328158871E-3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3.6496350351573736E-3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9.0253411338530962E-3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5.7934508812265216E-2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0.12189289719796879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7.3390245516511035E-2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-5.3401285174624752E-2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7.9952184230509104E-3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0.22153846151934439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0.12061957953549508</v>
      </c>
    </row>
    <row r="95" spans="1:22" s="80" customFormat="1" x14ac:dyDescent="0.35">
      <c r="A95" s="43"/>
      <c r="B95" s="75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2.611480694157009E-2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4.8602673214646992E-3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-3.0898876409859413E-2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1.1871357651629706E-2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1.0989010984964905E-2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-8.3855650538144939E-3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3.8798498120904371E-2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0.12478778438488766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0.10530348457592116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-9.2637328011308417E-2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2.3072486603172376E-2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0.19533527693560543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5.5966133689646452E-2</v>
      </c>
    </row>
    <row r="96" spans="1:22" s="80" customFormat="1" x14ac:dyDescent="0.35">
      <c r="A96" s="43"/>
      <c r="B96" s="75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1.8434753878961412E-2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2.4479804195577455E-3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-7.163323780285241E-3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2.0884520892300334E-2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-3.6031824768297464E-2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2.5893958076298705E-2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0.11769432247562552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7.8314430973797491E-2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-8.8395430768261202E-2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-9.1682222469053904E-3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0.19642857146881507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9.0183832841412806E-2</v>
      </c>
    </row>
    <row r="97" spans="1:22" s="80" customFormat="1" x14ac:dyDescent="0.35">
      <c r="A97" s="43"/>
      <c r="B97" s="75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3.4384580759752661E-2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-3.6630036619748523E-3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-2.9661016954897607E-2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5.5028053517478517E-3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2.5893958078540578E-2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-2.5230330368271568E-2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3.1980319802286022E-2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0.10396722952306046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0.10908554378832098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-8.9603429796706657E-2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-1.0390768311359206E-2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0.11239193082846789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5.2637271619782565E-2</v>
      </c>
    </row>
    <row r="98" spans="1:22" s="80" customFormat="1" x14ac:dyDescent="0.35">
      <c r="A98" s="43"/>
      <c r="B98" s="75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3.1209978013602195E-2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-1.2224938831215902E-3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-1.7142857138204567E-2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4.06547555365353E-3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2.216748768827341E-2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-2.1148444514726649E-2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-2.4213075105717348E-3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0.14327271024564212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7.6472647423861576E-2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-9.1103965701984091E-2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-2.7831649440070274E-3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9.8314606751132821E-2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0.11955912589869272</v>
      </c>
    </row>
    <row r="99" spans="1:22" s="80" customFormat="1" x14ac:dyDescent="0.35">
      <c r="A99" s="43"/>
      <c r="B99" s="75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4.3269978929418397E-2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-1.3398294762900245E-2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-2.2727272735020062E-2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-6.2045357295678035E-3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1.3480392155730554E-2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-3.2382984045379162E-2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-9.6153846096748829E-3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0.10865460389981835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0.10556542708465559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-5.3106975742166489E-2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-1.6987130314160259E-3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8.563535914170381E-2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0.11203004392613838</v>
      </c>
    </row>
    <row r="100" spans="1:22" s="80" customFormat="1" x14ac:dyDescent="0.35">
      <c r="A100" s="43"/>
      <c r="B100" s="75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4.6215461906370582E-2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-6.0679611673758876E-3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-1.9774011307972725E-2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1.8488659572181005E-2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4.8780487863737988E-3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-2.7912829605902877E-2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8.4134615423726144E-3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0.12897995737638981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0.12497584852192967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6.6674837598920941E-2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1.8054782677148232E-2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0.10723860587502251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8.352956871480828E-2</v>
      </c>
    </row>
    <row r="101" spans="1:22" s="80" customFormat="1" x14ac:dyDescent="0.35">
      <c r="A101" s="43"/>
      <c r="B101" s="75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5.0558648724014811E-2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-2.4360535843955845E-3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-2.8571428563674613E-3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3.843689942344645E-3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2.4330900272595117E-3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-8.515172749833589E-3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7.1856287441164233E-3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0.10483390337042409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5.4596897055622935E-2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-4.3592979224578183E-3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3.3337683738674358E-2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0.13461538458960329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7.3692401387068174E-2</v>
      </c>
    </row>
    <row r="102" spans="1:22" s="80" customFormat="1" x14ac:dyDescent="0.35">
      <c r="A102" s="43"/>
      <c r="B102" s="75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5.5032377741132614E-2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-9.7560975623440307E-3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-1.1461318048456346E-2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-1.8599213518971196E-2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3.6452004846633445E-3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-1.5592154749916152E-2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1.6766467061715907E-2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6.7117337596038565E-2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7.7573609426981466E-2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7.787319138177573E-2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3.0494276988347193E-2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8.1364829374416456E-2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8.2148742959238005E-2</v>
      </c>
    </row>
    <row r="103" spans="1:22" s="80" customFormat="1" x14ac:dyDescent="0.35">
      <c r="A103" s="43"/>
      <c r="B103" s="75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4.6585113994225838E-2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2.4390243936350097E-3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1.3043478257278102E-2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9.0909090909090298E-3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8.5158150896767221E-3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-4.3690119848923065E-3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2.1531100471399809E-2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8.8714318791146468E-2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6.5691851119080005E-2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8.0052967383481874E-2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3.3801613521048592E-3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1.5384615383287779E-2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9.9833171226865094E-2</v>
      </c>
    </row>
    <row r="104" spans="1:22" s="80" customFormat="1" x14ac:dyDescent="0.35">
      <c r="A104" s="43"/>
      <c r="B104" s="75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4.9138547770970042E-2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-3.6363636353497352E-3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1.4204545450509649E-3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9.1850902488518574E-3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1.3381995132732121E-2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-5.5806153086205403E-3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1.0817307700729565E-2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3.6987024074570073E-2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8.9335827876520169E-2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8.3273681689831611E-2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9.5265392386613672E-3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8.1742858595695231E-2</v>
      </c>
    </row>
    <row r="105" spans="1:22" s="80" customFormat="1" x14ac:dyDescent="0.35">
      <c r="A105" s="43"/>
      <c r="B105" s="75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5.0611307481069553E-2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4.9140049085412019E-3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1.3119533524063323E-2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1.8512468692148568E-2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1.5795868763057819E-2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2.6018659618286329E-3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-2.3837902309238202E-3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8.425021224578301E-2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6.8764532630599784E-2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7.6923076915848862E-2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-8.8281631495706753E-3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2.2556390975541175E-2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0.11636808345917207</v>
      </c>
    </row>
    <row r="106" spans="1:22" s="80" customFormat="1" x14ac:dyDescent="0.35">
      <c r="A106" s="43"/>
      <c r="B106" s="75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5.7331482106462543E-2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9.7919216659901904E-3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2.1739130443288436E-2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3.0814459930313568E-2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1.5757575759431028E-2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1.1514015799536564E-2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9.5238095180960013E-3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2.3360656502143674E-2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7.6911220715166609E-2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7.666198502495189E-2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1.8334835929741514E-2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9.8236775811700081E-2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6.7123293144944321E-2</v>
      </c>
    </row>
    <row r="107" spans="1:22" s="80" customFormat="1" x14ac:dyDescent="0.35">
      <c r="A107" s="43"/>
      <c r="B107" s="75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6.0312074042513611E-2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-3.6275695273923357E-3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2.1739130443288436E-2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1.1412116040955558E-2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1.4492753629291201E-2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-1.1904191847770576E-2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4.9397590358534089E-2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3.7317377228453671E-2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8.0804123089906185E-2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5.5330478063184634E-2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-6.1717796082730765E-3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3.1707317098796935E-2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8.709914841446019E-2</v>
      </c>
    </row>
    <row r="108" spans="1:22" s="80" customFormat="1" x14ac:dyDescent="0.35">
      <c r="A108" s="43"/>
      <c r="B108" s="75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6.8008209260351768E-2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8.5470085405378038E-3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4.3290043278175171E-3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1.1298827074141796E-2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9.6269554755082729E-3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4.8551664073733791E-2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5.0480769230483606E-2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1.6172679183767306E-2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2.5145827666454908E-2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6.8509193109007771E-2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2.3544926685311409E-2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0.13930348258935532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9.7201150301295128E-2</v>
      </c>
    </row>
    <row r="109" spans="1:22" s="80" customFormat="1" x14ac:dyDescent="0.35">
      <c r="A109" s="43"/>
      <c r="B109" s="75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6.5389478645975704E-2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1.83823529359947E-2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2.7656477445043504E-2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1.7276531816718527E-2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1.4423076917740562E-2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3.9042572125241509E-2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3.0989272943124736E-2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5.9967155033583311E-2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4.6443564122272747E-2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7.9114669170431529E-2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3.3375466043405966E-2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0.12435233159898965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0.13597075034872752</v>
      </c>
    </row>
    <row r="110" spans="1:22" s="80" customFormat="1" x14ac:dyDescent="0.35">
      <c r="A110" s="43"/>
      <c r="B110" s="75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7.3664165123692865E-2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2.8151774782071041E-2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3.7790697678516859E-2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1.3638785295684616E-2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8.4337349442319583E-3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7.7921309535804978E-2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5.0970873785825689E-2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3.2424776413244469E-2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6.2851061313782222E-2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9.4339622643030752E-2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3.1780261152424105E-2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0.17391304348013198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5.8926881323512557E-2</v>
      </c>
    </row>
    <row r="111" spans="1:22" s="80" customFormat="1" x14ac:dyDescent="0.35">
      <c r="A111" s="43"/>
      <c r="B111" s="75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6.3871273777824367E-2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4.9382716056546878E-2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3.3430232563441915E-2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5.9849300322927748E-2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1.3301088269756253E-2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7.9466121142436286E-2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7.1601941749610265E-2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4.3405069643467617E-2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5.0397497345234132E-2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4.5856798070272771E-2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2.9243315960714538E-2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0.17302798982133819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0.15050263795355384</v>
      </c>
    </row>
    <row r="112" spans="1:22" s="80" customFormat="1" x14ac:dyDescent="0.35">
      <c r="A112" s="43"/>
      <c r="B112" s="75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6.1844586904899405E-2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2.8083028079211241E-2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1.152737753286605E-2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1.9947229551451194E-2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1.699029125966553E-2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5.9458664317936616E-2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4.767580452426029E-2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3.944470307390676E-2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3.9702304279375995E-2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3.9526600025723141E-2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2.5779964091856122E-2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0.10169491528945648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9.2537614521345402E-2</v>
      </c>
    </row>
    <row r="113" spans="1:22" s="80" customFormat="1" x14ac:dyDescent="0.35">
      <c r="A113" s="43"/>
      <c r="B113" s="75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5.8895801369712245E-2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4.5177045172497751E-2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4.5845272208150885E-2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3.5417996171027422E-2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1.9417475728599521E-2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5.6216111538031903E-2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3.8049940547554582E-2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6.2025243019340023E-2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9.534479200448133E-2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8.053923263559748E-2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9.9633037542931919E-3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0.15254237291381292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0.17617966930356457</v>
      </c>
    </row>
    <row r="114" spans="1:22" s="80" customFormat="1" x14ac:dyDescent="0.35">
      <c r="A114" s="43"/>
      <c r="B114" s="75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6.7744527843555849E-2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6.2807881780755484E-2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6.9565217401133486E-2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5.653021442495125E-2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3.5108958828491035E-2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7.9489465079619209E-2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4.8292108360161415E-2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8.2453034372233502E-2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4.8012003000750231E-2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1.0586052612530927E-2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9.8677581090600338E-5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0.17475728154150222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9.7452487685139769E-2</v>
      </c>
    </row>
    <row r="115" spans="1:22" s="80" customFormat="1" x14ac:dyDescent="0.35">
      <c r="A115" s="43"/>
      <c r="B115" s="75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7.3003402583700222E-2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5.109489050881752E-2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2.1459227476283749E-2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7.3449920508744118E-2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2.0506634495571323E-2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9.1217794032357621E-2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3.6299765806580474E-2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5.4247212046651297E-2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8.5806283178139375E-2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4.057066429077865E-2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-1.7228425432442674E-2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0.23737373733939984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9.4479046940054351E-2</v>
      </c>
    </row>
    <row r="116" spans="1:22" s="80" customFormat="1" x14ac:dyDescent="0.35">
      <c r="A116" s="43"/>
      <c r="B116" s="75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7.6028229180884491E-2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4.8661800481111989E-2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2.1276595738645512E-2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4.6883268070695386E-2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2.4009603847837926E-2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8.3132214818396652E-2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5.5885850177017936E-2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8.0453680674408862E-2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7.6742521826248675E-2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5.3414096914772273E-2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1.6942199332257244E-2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0.26804123710848377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0.13337731390029486</v>
      </c>
    </row>
    <row r="117" spans="1:22" s="80" customFormat="1" x14ac:dyDescent="0.35">
      <c r="A117" s="43"/>
      <c r="B117" s="75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8.5581027604502896E-2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6.8459657711546051E-2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5.0359712230836878E-2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8.3823372180049219E-2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3.2296650717204355E-2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9.1032332405501099E-2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7.7658303468859338E-2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6.9113937324660035E-2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6.7037971746004121E-2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5.1739225563781757E-2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3.3506387741553789E-2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0.20343137254598695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0.10003616472484229</v>
      </c>
    </row>
    <row r="118" spans="1:22" s="80" customFormat="1" x14ac:dyDescent="0.35">
      <c r="A118" s="43"/>
      <c r="B118" s="75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8.4662476384036123E-2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5.5757575750111477E-2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4.1134751761381205E-2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4.6477236717016916E-2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3.9379474937113718E-2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6.5853052964469694E-2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6.0141509441918213E-2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0.10672399736882583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3.9702304279375995E-2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-1.5219045544281925E-3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2.4326565647218534E-2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0.16972477064414923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0.13544824064530786</v>
      </c>
    </row>
    <row r="119" spans="1:22" s="80" customFormat="1" x14ac:dyDescent="0.35">
      <c r="A119" s="43"/>
      <c r="B119" s="75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8.272010707090717E-2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6.7961165045479943E-2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5.106382978693242E-2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6.5063798376041357E-2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4.5238095236305696E-2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8.3790489860442324E-2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5.0516647535376075E-2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6.9459019231156577E-2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-2.5934188510874628E-3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-3.6634857948045878E-2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3.807811907459354E-2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0.18676122928630171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0.12018284376731415</v>
      </c>
    </row>
    <row r="120" spans="1:22" s="80" customFormat="1" x14ac:dyDescent="0.35">
      <c r="A120" s="43"/>
      <c r="B120" s="75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8.5619960231267986E-2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6.9007263927795034E-2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7.6149425295303497E-2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7.501596084273246E-2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5.6019070315814323E-2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7.0238690743490428E-2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3.3180778037779989E-2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8.4211441046496305E-2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-5.4541702290750076E-3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-1.9728189385443927E-2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4.7389930760827557E-2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0.16375545850124548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0.11831581071552026</v>
      </c>
    </row>
    <row r="121" spans="1:22" s="80" customFormat="1" x14ac:dyDescent="0.35">
      <c r="A121" s="43"/>
      <c r="B121" s="75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7.4727776935298584E-2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6.7388688324709817E-2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5.8073654388647838E-2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7.310126582278488E-2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5.8056872046513296E-2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0.10232646653361614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4.2774566474160017E-2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7.0547396932576487E-2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-3.9155860666158025E-2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-6.0004363938076632E-3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5.7732038564244137E-2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0.27880184332940749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0.10932527853913648</v>
      </c>
    </row>
    <row r="122" spans="1:22" s="80" customFormat="1" x14ac:dyDescent="0.35">
      <c r="A122" s="43"/>
      <c r="B122" s="75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6.8507662885039344E-2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5.5952380952933804E-2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6.0224089632990696E-2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5.6869546935772217E-2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7.0489844683473787E-2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4.8805254685514249E-2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4.9653579678308045E-2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3.9080311680703653E-2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-9.2540053404539344E-2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-2.2306034489012208E-2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0.13086473853007333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0.22004357298083582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0.11609953912721914</v>
      </c>
    </row>
    <row r="123" spans="1:22" s="80" customFormat="1" x14ac:dyDescent="0.35">
      <c r="A123" s="43"/>
      <c r="B123" s="75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7.1483156768094719E-2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4.7058823524151791E-2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5.485232067374058E-2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3.4125533211456428E-2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6.6825775658015341E-2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6.1242513725695509E-2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4.1902604756486446E-2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5.1258259777537667E-2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-0.11869176753463194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5.2747252733380996E-3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9.8698032807153543E-2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0.18438177871399469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4.5762860147655425E-2</v>
      </c>
    </row>
    <row r="124" spans="1:22" s="80" customFormat="1" x14ac:dyDescent="0.35">
      <c r="A124" s="43"/>
      <c r="B124" s="75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7.2243632580835118E-2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6.1757719717644592E-2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7.407407406721607E-2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6.7156456953642335E-2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5.0119331746322889E-2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7.1820647386731426E-2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2.9579067132292858E-2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4.4702547866599586E-2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-0.10178404272892469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3.1060019900478176E-2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5.4749027732179559E-2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0.21318681315608912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0.10232627280527136</v>
      </c>
    </row>
    <row r="125" spans="1:22" s="80" customFormat="1" x14ac:dyDescent="0.35">
      <c r="A125" s="43"/>
      <c r="B125" s="75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6.084505915771915E-2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3.8551401870182619E-2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2.4657534253517802E-2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5.2491011813045711E-2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4.285714285249529E-2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5.9723520890245602E-2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6.0710194731007791E-2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5.1465699466644386E-2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-0.13430947702742718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-1.9513755592992094E-2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7.6574228571048036E-2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0.16176470588079342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2.6204589999870083E-2</v>
      </c>
    </row>
    <row r="126" spans="1:22" s="80" customFormat="1" x14ac:dyDescent="0.35">
      <c r="A126" s="43"/>
      <c r="B126" s="75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4.782316501429807E-2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4.1714947856140494E-2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3.5230352293498815E-2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5.6478064780647715E-2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1.6374269014587828E-2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4.7239664618806347E-2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4.8314606743406707E-2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3.8017658623874989E-2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-0.13231650239524267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1.5118790492667468E-3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9.587160181813946E-2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0.18388429752159491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5.6706977079864489E-2</v>
      </c>
    </row>
    <row r="127" spans="1:22" s="80" customFormat="1" x14ac:dyDescent="0.35">
      <c r="A127" s="43"/>
      <c r="B127" s="75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5.8825262593793275E-2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2.430555556037841E-2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4.6218487396017104E-2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-8.0963665086888556E-3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2.482269503747541E-2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2.9567279834077254E-2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6.6666666668899727E-2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4.5436798239710745E-2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-0.12345382169859195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-2.3136246792625343E-2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0.1627692993740896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0.22448979591696555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6.8801087080909512E-2</v>
      </c>
    </row>
    <row r="128" spans="1:22" s="80" customFormat="1" x14ac:dyDescent="0.35">
      <c r="A128" s="43"/>
      <c r="B128" s="75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4.8152337857557778E-2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3.1322505803465461E-2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3.0555555560956335E-2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3.3966841892438329E-2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8.2063305911551435E-3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3.5373601788217732E-2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4.8423423424927031E-2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2.7901031597720203E-2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-7.8636750319013141E-2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-5.0705697855393139E-2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7.4421455477120493E-2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0.20528455284288691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8.0369469452026094E-4</v>
      </c>
    </row>
    <row r="129" spans="1:22" s="80" customFormat="1" x14ac:dyDescent="0.35">
      <c r="A129" s="43"/>
      <c r="B129" s="75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4.6257788108092092E-2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1.945080091365595E-2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2.328767124019452E-2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9.3716089572850811E-3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-2.3174970950055893E-3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3.8492260728895944E-2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3.2150776058668146E-2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1.5269297904124558E-3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-3.5178338408003398E-2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-8.382735309497677E-2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9.9172465321813133E-2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0.22199592665106843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1.2145221970016162E-2</v>
      </c>
    </row>
    <row r="130" spans="1:22" s="80" customFormat="1" x14ac:dyDescent="0.35">
      <c r="A130" s="43"/>
      <c r="B130" s="75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3.7096895752894453E-2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1.7221584392565697E-2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4.0871934729997473E-3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3.8962349853638979E-2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-5.7405281192842821E-3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4.3677316461066207E-2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4.1156840934334749E-2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4.8540033554155322E-2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1.5252464071361568E-2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-3.2553075670369441E-2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9.3574411620402587E-2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0.15294117646049574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-3.5873952118795523E-2</v>
      </c>
    </row>
    <row r="131" spans="1:22" s="80" customFormat="1" x14ac:dyDescent="0.35">
      <c r="A131" s="43"/>
      <c r="B131" s="75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3.6843095591541364E-2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1.1363636322568621E-3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-1.3495276649348332E-3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1.1584158415841601E-2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3.4168564907682908E-3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4.9526466879289098E-2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1.2021857924358817E-2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4.2450546874435204E-2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4.6523331562613422E-2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-2.2657406359983184E-2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8.4546480711445368E-2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0.17928286854940068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-2.112376019798121E-2</v>
      </c>
    </row>
    <row r="132" spans="1:22" s="80" customFormat="1" x14ac:dyDescent="0.35">
      <c r="A132" s="43"/>
      <c r="B132" s="75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3.6498167673316706E-2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1.3590033971288239E-2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4.0053404528156604E-3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1.4352172621993495E-2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2.1444695258777478E-2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4.3202963089138013E-2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1.8826135107604232E-2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5.555855928626692E-2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0.10135175194166114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-1.0621645793222589E-2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5.3071981716822307E-2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0.24202626639868152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-4.1234984867000467E-2</v>
      </c>
    </row>
    <row r="133" spans="1:22" s="80" customFormat="1" x14ac:dyDescent="0.35">
      <c r="A133" s="43"/>
      <c r="B133" s="75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4.0710646084851476E-2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-3.3821871467610365E-3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-1.2048192767697504E-2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4.128575641403732E-3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7.838745794231777E-3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4.7907189487972407E-3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3.547671840427645E-2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3.5646906785760608E-2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0.13586780747405236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-4.3902974427493274E-2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2.6222336149677804E-2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0.12072072073361313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-5.1702614356415634E-2</v>
      </c>
    </row>
    <row r="134" spans="1:22" s="80" customFormat="1" x14ac:dyDescent="0.35">
      <c r="A134" s="43"/>
      <c r="B134" s="75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4.2461536279340371E-2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-2.2547914236574528E-3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-1.8494055477036558E-2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1.5317286652078694E-2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1.3392857137880281E-2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4.2478215755088868E-3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3.7403740367878718E-2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4.6661659810672051E-2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0.20395402298850585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-3.8575994711962866E-2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-5.5785700674453383E-2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6.4285714281206927E-2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1.8322507325543771E-2</v>
      </c>
    </row>
    <row r="135" spans="1:22" s="80" customFormat="1" x14ac:dyDescent="0.35">
      <c r="A135" s="43"/>
      <c r="B135" s="75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4.1060976693469774E-2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1.1235955128020268E-3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-2.6666666659201088E-3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1.0606953447259993E-2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1.2304250558258487E-2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1.4910364434157514E-2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7.6086956449125187E-3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5.0017581508652334E-2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0.2062935978917996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-2.9951902047258904E-2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-2.1619378847018245E-2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0.11904761905055407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-3.6993237778375806E-4</v>
      </c>
    </row>
    <row r="136" spans="1:22" s="80" customFormat="1" x14ac:dyDescent="0.35">
      <c r="A136" s="43"/>
      <c r="B136" s="75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4.0875308693178687E-2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-2.2371364684275943E-3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-1.3262599465803675E-3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2.0362649083681562E-3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3.6363636364415114E-2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1.0492952885376265E-2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3.535911602260608E-2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7.44101290345551E-2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0.25777777777777766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-3.141080617873146E-2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3.5667750524986004E-2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0.11956521741449865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3.2203365911075157E-2</v>
      </c>
    </row>
    <row r="137" spans="1:22" s="80" customFormat="1" x14ac:dyDescent="0.35">
      <c r="A137" s="43"/>
      <c r="B137" s="75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4.6568748769214886E-2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1.1248593930137508E-2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6.6844919767331422E-3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2.2350185438219854E-2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3.53881278588669E-2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2.2136486712949557E-2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1.7278617710836636E-2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4.7297739752833905E-2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0.28445729565028144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-2.436106580237956E-2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2.3786183812647084E-2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0.14285714283540793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1.2158920843095148E-3</v>
      </c>
    </row>
    <row r="138" spans="1:22" s="80" customFormat="1" x14ac:dyDescent="0.35">
      <c r="A138" s="43"/>
      <c r="B138" s="75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5.6869267430336379E-2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7.7864293600597451E-3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-6.5445026160021518E-3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1.8531095372077335E-2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5.9838895277727872E-2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3.7821679234901567E-2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6.4308681686668897E-3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6.4217322658630796E-2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0.35188475694885152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-4.4748759974311984E-2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4.103311961308561E-2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0.17277486912916684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4.0403819833526769E-2</v>
      </c>
    </row>
    <row r="139" spans="1:22" s="80" customFormat="1" x14ac:dyDescent="0.35">
      <c r="A139" s="43"/>
      <c r="B139" s="75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4.0169792603477791E-2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2.2598870053879647E-2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2.5435073620694856E-2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2.5681863428230266E-2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7.0357554789604038E-2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2.6760892722480185E-2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-2.1186440675792721E-2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6.8331630076037209E-2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0.29856750990551656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-1.2390350873941884E-2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7.3741589006964163E-3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8.1666666680782957E-2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3.7370383199788096E-2</v>
      </c>
    </row>
    <row r="140" spans="1:22" s="80" customFormat="1" x14ac:dyDescent="0.35">
      <c r="A140" s="43"/>
      <c r="B140" s="75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3.6699249286346339E-2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2.6996625425580595E-2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2.8301886784443547E-2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3.4806413766132208E-2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8.6046511633003503E-2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3.6317122290168639E-2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2.6852846398811612E-2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6.9865854484608136E-2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0.29066882105141661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4.8458149766964428E-3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4.2036182880620811E-2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0.16863406408869647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9.1548399532912161E-2</v>
      </c>
    </row>
    <row r="141" spans="1:22" s="80" customFormat="1" x14ac:dyDescent="0.35">
      <c r="A141" s="43"/>
      <c r="B141" s="75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4.2934476310762817E-2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3.5914702575032667E-2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3.2128514047193531E-2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4.7498045347928203E-2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8.3623693381507033E-2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2.9151603718392829E-2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2.6852846398811612E-2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8.4613361298762083E-2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0.2630036630036629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5.2559881937583992E-2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2.8498816047147255E-2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0.19000000001738815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9.6003811843268352E-2</v>
      </c>
    </row>
    <row r="142" spans="1:22" s="80" customFormat="1" x14ac:dyDescent="0.35">
      <c r="A142" s="43"/>
      <c r="B142" s="75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4.9278545294727215E-2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4.6275395036025832E-2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4.4776119390227791E-2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4.2164577868454178E-2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8.7759815238724587E-2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4.0158298214195011E-2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2.4572649565781049E-2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3.4842718457893468E-2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0.27069096431283218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3.5449020935080122E-2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1.8267627805619698E-2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0.17687074832735344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0.13555885620105337</v>
      </c>
    </row>
    <row r="143" spans="1:22" s="80" customFormat="1" x14ac:dyDescent="0.35">
      <c r="A143" s="43"/>
      <c r="B143" s="75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5.3031529943992149E-2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4.8808172536651984E-2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4.1891891880004709E-2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4.0912205148282199E-2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5.4483541431576896E-2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3.9546000660209635E-2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3.1317494594889153E-2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7.9193752984198992E-2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0.2469076433971843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8.1314072698344037E-2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3.9101499028157106E-2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0.17567567567183456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0.18922113893819031</v>
      </c>
    </row>
    <row r="144" spans="1:22" s="80" customFormat="1" x14ac:dyDescent="0.35">
      <c r="A144" s="43"/>
      <c r="B144" s="75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4.8051362765189932E-2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2.9050279336500718E-2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1.728723403772606E-2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4.4984387197501946E-2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3.0939226525308328E-2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3.5394863651961435E-2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-1.2321592677300391E-3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4.8911958029634377E-2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0.28476839017037653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3.8987456212075444E-2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7.1521497512403498E-2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-1.3595166162335644E-2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8.5794411544490981E-2</v>
      </c>
    </row>
    <row r="145" spans="1:22" s="80" customFormat="1" x14ac:dyDescent="0.35">
      <c r="A145" s="43"/>
      <c r="B145" s="75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4.5909059886692333E-2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5.4298642541615365E-2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6.2330623302047174E-2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5.1590797846304409E-2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3.8888888888598046E-2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5.6432768640700841E-2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3.3515790526715966E-2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4.4575764639518629E-2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0.23817042866017812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5.682470440803554E-2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8.7532404681227374E-2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4.9839228283206749E-2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0.11231051914413631</v>
      </c>
    </row>
    <row r="146" spans="1:22" s="80" customFormat="1" x14ac:dyDescent="0.35">
      <c r="A146" s="43"/>
      <c r="B146" s="75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4.7686928063080385E-2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5.7627118639087982E-2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5.6527590845396269E-2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5.9267241379310318E-2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2.6431718062359798E-2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7.7874476699613795E-2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2.9938408019959232E-2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8.6444295966792303E-2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0.23157412357748405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7.2681416950849426E-2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0.11776376823160357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0.12919463087338337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5.9122821717317413E-2</v>
      </c>
    </row>
    <row r="147" spans="1:22" s="80" customFormat="1" x14ac:dyDescent="0.35">
      <c r="A147" s="43"/>
      <c r="B147" s="75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5.1823903355756352E-2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6.2850729514725492E-2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6.2834224594659302E-2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5.6948493683187551E-2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2.9834254143082529E-2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5.650175954524269E-2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5.9439300087346096E-2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7.3881645631945242E-2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0.23611503765195707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6.4232589583079008E-2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0.1226233254425472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0.18821603928613442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8.8499609547570496E-2</v>
      </c>
    </row>
    <row r="148" spans="1:22" s="80" customFormat="1" x14ac:dyDescent="0.35">
      <c r="A148" s="43"/>
      <c r="B148" s="75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4.854657411331182E-2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7.6233183861580192E-2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8.1009296152706342E-2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6.5415134507451039E-2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1.5350877190716556E-2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6.6449015869326375E-2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6.7112852075958879E-2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5.6301453063924319E-2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0.21715608626782021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4.2280022137551401E-2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6.552067508382825E-2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0.18446601940240753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6.9651618050219827E-2</v>
      </c>
    </row>
    <row r="149" spans="1:22" s="80" customFormat="1" x14ac:dyDescent="0.35">
      <c r="A149" s="43"/>
      <c r="B149" s="75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4.9764746430936146E-2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5.3392658505532382E-2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5.7104913675973631E-2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3.7517899761336578E-2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2.7563395807076299E-2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4.6563981042522747E-2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9.1865781366055832E-2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5.915065065905685E-2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0.19640782339271895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7.5353918186108898E-2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7.9493942268234793E-2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0.1693037974667114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0.11349974503066639</v>
      </c>
    </row>
    <row r="150" spans="1:22" s="80" customFormat="1" x14ac:dyDescent="0.35">
      <c r="A150" s="43"/>
      <c r="B150" s="75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4.1742477762183552E-2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5.7395143490417327E-2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6.5876152840797689E-2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4.7342350923985511E-2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5.4288816517909658E-3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4.0659570024181538E-2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5.9578914165862203E-2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5.036836887315347E-2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0.19750739332488379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9.6624901230012383E-2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3.8607344889274454E-2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0.15327380952898886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7.7325381110313091E-2</v>
      </c>
    </row>
    <row r="151" spans="1:22" s="80" customFormat="1" x14ac:dyDescent="0.35">
      <c r="A151" s="43"/>
      <c r="B151" s="75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3.4322473629608843E-2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5.9668508281639256E-2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6.6579634472608118E-2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1.0775862061568621E-2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4.1785807667584218E-2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9.9235061501740773E-2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4.405174559657582E-2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0.21602591184340234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7.8383479520409971E-2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8.8517038160275133E-2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0.15870570108489446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7.8049133745663912E-2</v>
      </c>
    </row>
    <row r="152" spans="1:22" s="80" customFormat="1" x14ac:dyDescent="0.35">
      <c r="A152" s="43"/>
      <c r="B152" s="75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4.2779216211981566E-2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5.1478641840219511E-2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7.2083879429701112E-2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3.2407407407407336E-2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0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3.1441557902740384E-2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6.3474084973713429E-2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5.6903522399546574E-2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0.13064472860591972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5.1841297675350305E-2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3.9388732753345139E-2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0.10966810967630858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5.9920992496009705E-2</v>
      </c>
    </row>
    <row r="153" spans="1:22" s="80" customFormat="1" x14ac:dyDescent="0.35">
      <c r="A153" s="43"/>
      <c r="B153" s="75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2.5899412555705228E-2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4.2253521125997534E-2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5.7068741904040064E-2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3.06027243888784E-2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5.3590567972661299E-3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1.5869456904999121E-2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6.8641597525977288E-2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6.2036076699233368E-2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0.12042655720149928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5.7484900773278801E-2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4.2375413063944635E-2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0.14005602241477297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4.4101215824947443E-2</v>
      </c>
    </row>
    <row r="154" spans="1:22" s="80" customFormat="1" x14ac:dyDescent="0.35">
      <c r="A154" s="43"/>
      <c r="B154" s="75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2.0606826800458757E-2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4.746494066989481E-2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6.753246754002297E-2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2.7873590006525676E-2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5.3078556276969415E-3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3.467940940450772E-2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9.8267232632562443E-2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7.3296145030352519E-2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5.5316061291561872E-2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5.6732963805208758E-2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4.3613167092660471E-2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0.22543352599328789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2.750005668843836E-2</v>
      </c>
    </row>
    <row r="155" spans="1:22" s="80" customFormat="1" x14ac:dyDescent="0.35">
      <c r="A155" s="43"/>
      <c r="B155" s="75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9.304060621311951E-3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5.8441558435936021E-2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7.2632944234431576E-2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4.6074283027738652E-2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4.5209903125261297E-2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3.6312070692415835E-2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4.4930560843289544E-2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3.7587381758806104E-2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4.4072590148479744E-2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9.4591682825982404E-2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3.8701366051946996E-2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0.20833333333434068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4.976676830628015E-2</v>
      </c>
    </row>
    <row r="156" spans="1:22" s="80" customFormat="1" x14ac:dyDescent="0.35">
      <c r="A156" s="43"/>
      <c r="B156" s="75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4.4124981913776342E-3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5.2117263839792899E-2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7.8431372553632819E-2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3.4456998786067769E-2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4.82315112460951E-2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7.8869375657943993E-3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9.7849462366909612E-2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3.8543292798194517E-2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1.041208388326734E-2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7.8311942562282785E-2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2.8131279304511689E-2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0.28483920368398674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7.8125E-2</v>
      </c>
    </row>
    <row r="157" spans="1:22" s="80" customFormat="1" x14ac:dyDescent="0.35">
      <c r="A157" s="43"/>
      <c r="B157" s="75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-6.0317998801389166E-3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4.3991416300159014E-2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6.3775510198940871E-2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3.7981753863340142E-2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4.5989304812791065E-2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1.8459336588715013E-3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3.4800409413668756E-2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6.918916614784619E-2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1.8982710680910696E-2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8.798609601274987E-2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6.0080106802073352E-3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0.3905053598797773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3.9130434782608636E-2</v>
      </c>
    </row>
    <row r="158" spans="1:22" s="80" customFormat="1" x14ac:dyDescent="0.35">
      <c r="A158" s="43"/>
      <c r="B158" s="75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-1.2313702041300792E-2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3.4188034182098342E-2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4.458598726138991E-2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3.5327846111162561E-2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4.9356223174685521E-2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-1.2296535055030106E-2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3.1536113934940567E-2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2.8160908801549419E-2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1.3643410852713108E-2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5.5359623808396846E-2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-6.2582345187413194E-2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0.26745913819439165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0" customFormat="1" x14ac:dyDescent="0.35">
      <c r="A159" s="43"/>
      <c r="B159" s="75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-2.1644532293879325E-2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1.2671594505451817E-2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1.3836477983592714E-2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1.2504597278411175E-2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4.3991416306333339E-2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-1.8141982844321589E-2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-2.9175050307104627E-2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2.7074120487673256E-2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2.725798403193613E-2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4.2037272343135035E-2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-7.7478660536434485E-2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0.17768595042404592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1.7021276595744619E-2</v>
      </c>
    </row>
    <row r="160" spans="1:22" s="80" customFormat="1" x14ac:dyDescent="0.35">
      <c r="A160" s="43"/>
      <c r="B160" s="75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-2.9915630830034134E-2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2.0833333258022742E-3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1.2285012281540721E-3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7.9927338782925499E-3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4.1036717061030389E-2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-1.3591703928985524E-2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-7.9051383410536167E-3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1.7049755735035085E-2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-2.4426380490930183E-3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5.3095465645199541E-2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-2.6280323449212051E-2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3.6885245899095719E-2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0</v>
      </c>
    </row>
    <row r="161" spans="1:22" s="80" customFormat="1" x14ac:dyDescent="0.35">
      <c r="A161" s="43"/>
      <c r="B161" s="75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-3.5982784215875731E-2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1.5839493131814732E-2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2.8894472366385676E-2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2.1439087228560895E-2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3.5407725318991952E-2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-1.6011385874357261E-3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-4.322766570361547E-2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3.013484084403216E-2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1.0095900942823519E-2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1.5237897787919922E-2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-5.6515957449609931E-2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0.12990527741677663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0" customFormat="1" x14ac:dyDescent="0.35">
      <c r="A162" s="43"/>
      <c r="B162" s="75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-3.9888220122367389E-2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-1.4613778705048298E-2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-1.8541409154184282E-2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-4.3656207366985353E-3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3.4557235421957523E-2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-2.4236832608576061E-2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-1.1916583919189894E-2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2.0915235119598044E-2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-4.0904725505184203E-2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5.661348428735175E-3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-4.723346828571702E-2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2.0645161281441584E-2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0" customFormat="1" x14ac:dyDescent="0.35">
      <c r="A163" s="43"/>
      <c r="B163" s="75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-3.8472895789661607E-2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9.3847758055563158E-3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-1.2239902077338975E-3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2.9365880517573672E-2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3.5181236681024818E-2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1.452502206279253E-2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-1.0700389105351758E-2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2.843032865525966E-2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-3.3526346265199805E-2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6.0743333660124802E-3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-6.7057291667922556E-2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0.11037234042475831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1.0373443983402489E-2</v>
      </c>
    </row>
    <row r="164" spans="1:22" s="80" customFormat="1" x14ac:dyDescent="0.35">
      <c r="A164" s="43"/>
      <c r="B164" s="75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-4.7307328563129136E-2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-5.2083333353408305E-3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-1.5892420545652965E-2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1.1348036972636671E-2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2.4625267660206115E-2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-6.5089953520388096E-3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-2.3323615163494966E-2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1.8973103575770221E-2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-9.7477064220183908E-3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-1.2503907467818183E-3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-3.6784741140121972E-2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6.892067618274321E-2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0" customFormat="1" x14ac:dyDescent="0.35">
      <c r="A165" s="43"/>
      <c r="B165" s="75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-4.6970952037594056E-2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-2.0790020787794565E-2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-2.9447852764695408E-2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-6.3371356147020521E-3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1.385927505494359E-2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-3.4006098236066601E-3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-2.6112185679497968E-2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2.5423607198929308E-2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3.3053243598422368E-3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-4.4875063742614962E-2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-4.5424181695176633E-2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-2.9484029481794613E-2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0" customFormat="1" x14ac:dyDescent="0.35">
      <c r="A166" s="43"/>
      <c r="B166" s="75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-5.2525056679200627E-2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-3.7075180226432698E-2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-4.9878345496992792E-2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-1.5690186831126465E-2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2.1119324107442324E-3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-4.4077882092122801E-2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-5.0656660417422401E-2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2.5316889865992842E-2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2.5581395348837219E-2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-2.5609379825859441E-2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-2.8187919464241526E-2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-5.0707547159842756E-2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0" customFormat="1" x14ac:dyDescent="0.35">
      <c r="A167" s="43"/>
      <c r="B167" s="75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-4.9717183201841021E-2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-3.6809815950983024E-2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-4.9576783553322332E-2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-1.8426966292134805E-2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-1.9567456229880528E-2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-5.2061252254110298E-2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-1.9801980225470266E-3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2.8164594036579147E-2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1.4713728709214158E-2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-6.476377953255763E-2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-0.12052980132503016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5.1129607599567556E-2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-5.0387596899224833E-2</v>
      </c>
    </row>
    <row r="168" spans="1:22" s="80" customFormat="1" x14ac:dyDescent="0.35">
      <c r="A168" s="43"/>
      <c r="B168" s="75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-3.7870095097049465E-2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-2.7863777092339517E-2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-4.2424242424536261E-2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-1.4262502256725025E-2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-2.2494887523749573E-2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-4.5241809672800747E-2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-1.9174220519659554E-2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-2.6444662098353968E-2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3.6653261445944246E-2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5.7287995023844192E-2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-1.453062105199154E-2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-7.8827361563398965E-2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6.793802144957016E-2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0" customFormat="1" x14ac:dyDescent="0.35">
      <c r="A169" s="43"/>
      <c r="B169" s="75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-3.1416321782446098E-2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-2.877697841623094E-2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-5.0359712228318129E-2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-1.6950672645739916E-2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-1.1247443761874787E-2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-1.1826298699913905E-2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5.9347180992463605E-3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2.6344012065597357E-2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6.6350710900473966E-2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-3.9288679667117451E-4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-3.6496350361472224E-2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-5.837004403690297E-2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2.0920502092050507E-3</v>
      </c>
    </row>
    <row r="170" spans="1:22" s="80" customFormat="1" x14ac:dyDescent="0.35">
      <c r="A170" s="43"/>
      <c r="B170" s="75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-2.1556324039687075E-2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-1.5495867764379181E-2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-3.170731707647214E-2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-1.6346583296114322E-2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1.9427402862296127E-2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-2.1960784312925717E-2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-9.2923458468625163E-3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6.9033530618680542E-3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3.5582825438083353E-2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8.6530029570714845E-2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7.5603922311363973E-3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3.5137034398797693E-3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9.8475967167554621E-2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0" customFormat="1" x14ac:dyDescent="0.35">
      <c r="A171" s="43"/>
      <c r="B171" s="75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-1.3620653042750263E-2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-8.342022941748295E-3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-1.3647642676175867E-2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6.1750817290228167E-3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-4.1109969120243966E-3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8.5057679495191638E-3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4.352331607102547E-2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4.4841718345598143E-2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8.7598923229501954E-2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1.221559558843616E-2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3.2028469746984853E-2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3.3918128639180055E-2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-2.0920502092050212E-2</v>
      </c>
    </row>
    <row r="172" spans="1:22" s="80" customFormat="1" x14ac:dyDescent="0.35">
      <c r="A172" s="43"/>
      <c r="B172" s="75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-3.849515908464067E-3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-7.2765072710498846E-3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-3.4355828223433062E-2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-1.0362227428365522E-2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3.4232365142399183E-2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-1.3462132169070242E-2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5.9760956258637418E-3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4.3027939972687175E-2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6.6694765574823386E-2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3.9983841435755766E-3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-3.667820069373863E-2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0.22529644269493257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0" customFormat="1" x14ac:dyDescent="0.35">
      <c r="A173" s="43"/>
      <c r="B173" s="75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1.0036433389250489E-2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-3.1185031176493667E-3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-1.2210012206583595E-2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-1.2070984595982374E-2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-1.6580310881294556E-2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-1.6498736477795126E-2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-2.00803213129649E-3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4.6912920171958999E-2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5.6564847270906465E-2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2.1372558776487909E-2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-7.047216356551565E-4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0.14131736527245375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0" customFormat="1" x14ac:dyDescent="0.35">
      <c r="A174" s="43"/>
      <c r="B174" s="75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1.5839236618329703E-2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8.4745762723535019E-3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-8.404128985110091E-3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2.6096033399811647E-2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-4.0355125036000859E-3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3.0668289167243902E-3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6.0301507521121119E-3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6.6654543534830898E-2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0.10483508399068138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2.6626768988721822E-2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4.9575070799837946E-3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0.13653603033165815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0" customFormat="1" x14ac:dyDescent="0.35">
      <c r="A175" s="43"/>
      <c r="B175" s="75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1.5766626585886782E-2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-1.2396694211503375E-2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-3.6764705871990982E-3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-1.426406347508254E-2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-1.0298661234914921E-3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-1.9727864011784894E-2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-1.8682399214784328E-2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6.3593805403015555E-2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8.9768937351466807E-2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1.580820258131414E-2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-2.6517794834370473E-2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6.7065868265234807E-2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1.2320328542094338E-2</v>
      </c>
    </row>
    <row r="176" spans="1:22" s="80" customFormat="1" x14ac:dyDescent="0.35">
      <c r="A176" s="43"/>
      <c r="B176" s="75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2.2268721027000667E-2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4.1884816707322596E-3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-3.7267080735159204E-3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-1.1944620396344289E-2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2.8213166153615302E-2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2.1730283999289411E-3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-6.965174134046662E-3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5.7812755798850618E-2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7.0163528542619313E-2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4.2176066453563373E-2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-1.2729844418550422E-2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0.12287104622798826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0" customFormat="1" x14ac:dyDescent="0.35">
      <c r="A177" s="43"/>
      <c r="B177" s="75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2.2745279770979249E-2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1.1677282378234915E-2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6.3211125140448651E-3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-1.2937317784256575E-2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1.68243953737288E-2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1.6043965057600206E-2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-1.9860973215201838E-3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6.5076216895418301E-2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8.2539493530205579E-2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7.0242844267195972E-2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2.7991602547089789E-3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0.1253164556864152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0" customFormat="1" x14ac:dyDescent="0.35">
      <c r="A178" s="43"/>
      <c r="B178" s="75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3.4323483361685392E-2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2.5668449190631104E-2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3.7131882204648831E-2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7.7397954482631842E-3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2.7397260277237222E-2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3.0089366921764477E-2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2.9644268766598207E-3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4.6633982370272775E-2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9.1077590456472429E-2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5.8014268131728657E-2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-9.6685082830912962E-3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0.12422360246798306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0" customFormat="1" x14ac:dyDescent="0.35">
      <c r="A179" s="43"/>
      <c r="B179" s="75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2.9101735530102375E-2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2.1231422534835846E-3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1.2722646306871864E-2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-2.2161172161172176E-2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3.361344537881681E-2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2.3672045790643349E-2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1.0912698412974034E-2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5.7694100449730418E-2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0.1315347746071551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5.1970150877362356E-2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7.9066265063533286E-2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-6.787330316311424E-2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2.8571428571428543E-2</v>
      </c>
    </row>
    <row r="180" spans="1:22" s="80" customFormat="1" x14ac:dyDescent="0.35">
      <c r="A180" s="43"/>
      <c r="B180" s="75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3.042852689442133E-2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1.9108280260119143E-2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1.5189873413491687E-2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-2.014652014652004E-3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3.0334728035452535E-2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2.1241830062182009E-2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2.1010901883052543E-2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3.0181086520774652E-2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6.5726295018907449E-2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7.1539230874825874E-2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2.466426276350529E-2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7.0721357849369802E-3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-2.2321428444828633E-3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0" customFormat="1" x14ac:dyDescent="0.35">
      <c r="A181" s="43"/>
      <c r="B181" s="75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3.1650330595162986E-2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1.693121693361346E-2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1.2626262622755485E-2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3.3756044156555472E-3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3.826266804769847E-2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1.8769046268154729E-2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-1.7699115039374404E-2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7.322844356951895E-2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5.6450216450216403E-2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-3.7727772654854099E-3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-3.7190082647078244E-2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8.7719298238708485E-2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0" customFormat="1" x14ac:dyDescent="0.35">
      <c r="A182" s="43"/>
      <c r="B182" s="75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2.0841903959039294E-2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1.049317939548816E-3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7.5566750608788104E-3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-9.0810025426807123E-3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9.0270812498837883E-3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-1.6840416996164939E-2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1.8166097086207689E-2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-1.9588638597177927E-2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5.8045397655304969E-2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5.2329291640076651E-2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1.5089679425749627E-3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-1.6106442572033353E-2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-1.8143009609914235E-2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5.4166666666666696E-2</v>
      </c>
    </row>
    <row r="183" spans="1:22" s="80" customFormat="1" x14ac:dyDescent="0.35">
      <c r="A183" s="43"/>
      <c r="B183" s="75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9.5092643947340648E-3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7.36067298081307E-3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3.7735849046161784E-3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-1.4711191335740031E-2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3.0959752320265356E-2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1.2067276284530574E-2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2.7805362461557456E-2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4.7842415530962072E-2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2.5253559132781229E-2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-2.0858218489434046E-3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-1.724137930677383E-2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3.5067873313632501E-2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0" customFormat="1" x14ac:dyDescent="0.35">
      <c r="A184" s="43"/>
      <c r="B184" s="75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4.9162974243101955E-3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-1.3612565448206194E-2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5.0825921205614371E-3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-2.9591186378949287E-2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-5.0150451272722961E-3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1.2262309663792171E-2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4.9504950415147899E-3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6.7614174213318542E-2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3.2174911095640413E-2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-1.6475096270603819E-2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2.586206896241738E-2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-5.3763440916636497E-3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0" customFormat="1" x14ac:dyDescent="0.35">
      <c r="A185" s="43"/>
      <c r="B185" s="75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-1.9236595709233824E-3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-1.7726798747304609E-2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-2.7194066753702159E-2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-3.0819731923041809E-2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5.6902002116553288E-2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1.5762556927228943E-2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2.7162977869703342E-2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6.1877752155845997E-2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7.1868661017270408E-2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-1.6996849504554792E-2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1.6220028210770916E-2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-2.6232948593184965E-2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7.8838174273858863E-2</v>
      </c>
    </row>
    <row r="186" spans="1:22" s="80" customFormat="1" x14ac:dyDescent="0.35">
      <c r="A186" s="43"/>
      <c r="B186" s="75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3.501069492953369E-3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6.3025210066378779E-3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1.5113350121757442E-2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-3.2243205895899985E-3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2.339776195738813E-2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0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1.3983950427761861E-2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3.3966033973409915E-2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6.3063918385571516E-2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-2.9224622669429055E-3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-2.8288231586110414E-2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1.409443269899438E-2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6.0066740838106765E-2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0" customFormat="1" x14ac:dyDescent="0.35">
      <c r="A187" s="43"/>
      <c r="B187" s="75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2.4098831717323525E-3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-9.4142259388292366E-3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-3.3210332106225635E-2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-2.5685086370624846E-2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3.6082474226553744E-2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8.7028730077846981E-3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2.6052104214642255E-2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6.1440543287099351E-2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4.0170063040609889E-2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-3.1787984745008054E-3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-1.6487455199107874E-2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0.11896745228550336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9.3306288032454401E-2</v>
      </c>
    </row>
    <row r="188" spans="1:22" s="80" customFormat="1" x14ac:dyDescent="0.35">
      <c r="A188" s="43"/>
      <c r="B188" s="75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7.9493761850063915E-3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-1.5641293009260426E-2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-2.2443890268157914E-2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-1.6942943492993811E-2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1.7276422760967244E-2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4.1417283594752635E-4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3.2064128261091659E-2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7.173624509732969E-2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7.2429427020168996E-2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1.9413100651367379E-2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4.4412607451099997E-2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-1.9501625134242816E-2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0" customFormat="1" x14ac:dyDescent="0.35">
      <c r="A189" s="43"/>
      <c r="B189" s="75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1.1842467332079804E-2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1.573976914570285E-2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1.5075376880255982E-2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1.4860623961602357E-2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4.6535677355045525E-2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1.1076038779575626E-2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2.0895522382237474E-2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5.6415370470690812E-2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8.3047646983335499E-2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1.8995096198129297E-2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1.1165387296476172E-2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0.16310461192480832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0" customFormat="1" x14ac:dyDescent="0.35">
      <c r="A190" s="43"/>
      <c r="B190" s="75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1.3123431703521826E-2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6.2565172037042597E-3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7.4074074053041995E-3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-1.4263509188991517E-2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2.6666666669759358E-2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-7.199999998022265E-3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7.1284498105926037E-3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8.8669950813275861E-3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8.9145409899689942E-2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6.9035312827556289E-2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3.2548666102137455E-2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-1.046025104941337E-2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0.14254143647384745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0" customFormat="1" x14ac:dyDescent="0.35">
      <c r="A191" s="43"/>
      <c r="B191" s="75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1.946362050237533E-2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2.5423728806466664E-2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3.0150753773073601E-2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1.5639632890054333E-2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1.7276422760967244E-2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8.2407505481495273E-3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2.7477919527851957E-2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7.1789384591382788E-2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7.6334649961573534E-2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1.9651629520312741E-2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2.5819958127467318E-2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0.18932038835704862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0.12500000000000008</v>
      </c>
    </row>
    <row r="192" spans="1:22" s="80" customFormat="1" x14ac:dyDescent="0.35">
      <c r="A192" s="43"/>
      <c r="B192" s="75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1.2792704916220941E-2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7.2916666611432535E-3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1.3715710731897729E-2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1.468159295283507E-3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2.5380710656887601E-2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1.1405552360382561E-3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3.6132812496394828E-2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8.1218612202243454E-2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9.7747112973774294E-2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3.6187642467166506E-2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-9.1292134851653044E-3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4.9217002239705016E-2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0" customFormat="1" x14ac:dyDescent="0.35">
      <c r="A193" s="43"/>
      <c r="B193" s="75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1.7849009836111211E-2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1.1446409989886584E-2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1.8703241902599605E-2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2.4549918166939079E-3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3.9840637404205386E-3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1.061224490048502E-2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4.6279872259901971E-3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6.4064064062791443E-2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5.0909339676455133E-2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0.14800852319291924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5.6662834490951088E-2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2.7181688131467117E-2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2.0430107519371802E-2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0" customFormat="1" x14ac:dyDescent="0.35">
      <c r="A194" s="43"/>
      <c r="B194" s="75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1.6811428702419019E-2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1.5723270446449104E-2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1.5000000008374254E-2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7.1480938416422389E-3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1.3916500991987326E-2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1.9038991922877561E-2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4.4955044962750296E-2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7.3409847129747671E-2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0.10475154282452818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6.2716610131221512E-2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4.7686832737566492E-2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5.9782608704200914E-2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0.17786561264822134</v>
      </c>
    </row>
    <row r="195" spans="1:22" s="80" customFormat="1" x14ac:dyDescent="0.35">
      <c r="A195" s="43"/>
      <c r="B195" s="75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2.7458993301514387E-2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2.0876826720006323E-2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3.2581453637633796E-2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6.7784189795730958E-3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1.8018018020822302E-2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1.3278691172314493E-2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4.2512077295656883E-2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0.12292071585489835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0.13642634139257967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7.3781100772708552E-2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3.5087719297875894E-2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8.0874316940071508E-2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0" customFormat="1" x14ac:dyDescent="0.35">
      <c r="A196" s="43"/>
      <c r="B196" s="75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3.5093517499659374E-2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3.8216560509621807E-2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5.3097345130617937E-2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2.5708388065303012E-2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1.00806451543573E-2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2.7855969017209735E-2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5.3201970448552946E-2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9.8785819728181776E-2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0.15795614051078258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0.10165704279031648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2.9411764707119401E-2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1.5135135140189432E-2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0" customFormat="1" x14ac:dyDescent="0.35">
      <c r="A197" s="43"/>
      <c r="B197" s="75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2.5835109652013435E-2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3.8216560509621807E-2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5.082592121832074E-2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3.829146674193238E-2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-3.9880358971001546E-3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2.5725427877490974E-2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4.3095004898118974E-2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9.7465246103509318E-2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9.1598868058012067E-2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9.9745108275435965E-2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2.7758501068520357E-3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3.7715517244915946E-2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0.13076923076923072</v>
      </c>
    </row>
    <row r="198" spans="1:22" s="80" customFormat="1" x14ac:dyDescent="0.35">
      <c r="A198" s="43"/>
      <c r="B198" s="75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2.7997592841489085E-2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3.0271398742443133E-2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3.8461538463446993E-2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2.4029574861367784E-2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-1.6898608356111292E-2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2.4607325613196358E-2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1.5458937190514846E-2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0.11787018073521313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0.13048640225577857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0.11733095143430661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2.0847810979716597E-2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0.12381951729838642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0" customFormat="1" x14ac:dyDescent="0.35">
      <c r="A199" s="43"/>
      <c r="B199" s="75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3.1378652913283185E-2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2.0063357974005828E-2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5.4707379132270431E-2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-7.240323029796724E-3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-2.7860696513475797E-2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-3.3112582744723737E-3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9.4833013174135672E-3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5.6640625000419602E-2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0.11952807452447541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9.0697674418604712E-2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0.11256418507877118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-1.0932944609966497E-2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-0.13941825475003905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9.6474953617810819E-2</v>
      </c>
    </row>
    <row r="200" spans="1:22" s="80" customFormat="1" x14ac:dyDescent="0.35">
      <c r="A200" s="43"/>
      <c r="B200" s="75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2.5703890747355348E-2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3.9194915250365524E-2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5.4846938772874811E-2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3.0836594000372669E-2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-2.597402597696009E-2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3.1455985971221616E-2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5.4368932036648054E-2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0.13037034054262472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8.9284782268306648E-2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8.6358909316752552E-2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-6.8587105623765954E-3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6.1878453041036695E-2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0" customFormat="1" x14ac:dyDescent="0.35">
      <c r="A201" s="43"/>
      <c r="B201" s="75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3.3454748004762773E-2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1.8595041327586465E-2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3.5891089111514465E-2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1.3824465666211878E-2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-2.8656126484044413E-2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5.7168863755602322E-3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5.7504873301396232E-2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0.13772495853137917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5.9938724038119812E-2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7.67583292481369E-2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-4.3478260871367594E-2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-6.2862669246639566E-2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0" customFormat="1" x14ac:dyDescent="0.35">
      <c r="A202" s="43"/>
      <c r="B202" s="75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2.8996607590097076E-2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1.0362694304599025E-2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8.5784313701313449E-3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1.6696039328448171E-2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-1.2987012988480113E-2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-2.3368251406373733E-2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2.0461839152488726E-2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6.3476562495250299E-2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0.11118066762610067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7.6731920073029619E-2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6.1696498237877352E-2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1.1980267799083687E-2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-7.3500967123654393E-2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0" customFormat="1" x14ac:dyDescent="0.35">
      <c r="A203" s="43"/>
      <c r="B203" s="75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3.6106064608823506E-2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7.2314049635978676E-3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-1.2195121947798562E-3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1.3185799907791541E-2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-1.8981018980266568E-2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4.6809061110608553E-3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9.5510983418276994E-4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0.12412097511874448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4.3306432865065872E-2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8.5112393572494338E-2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-3.401360544194526E-2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1.2244897958272567E-2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2.1164021164021087E-2</v>
      </c>
    </row>
    <row r="204" spans="1:22" s="80" customFormat="1" x14ac:dyDescent="0.35">
      <c r="A204" s="43"/>
      <c r="B204" s="75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3.8111955084885074E-2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1.6546018616602442E-2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3.8130381293026802E-2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2.2997984240425189E-2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-2.7722772273274042E-2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8.0151900725513748E-3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-6.5975494766550369E-3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0.10650896406244115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8.1274382314694416E-2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7.2193648776415903E-2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1.6300496104056591E-2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3.1982942428217309E-2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4.317789291882556E-2</v>
      </c>
    </row>
    <row r="205" spans="1:22" s="80" customFormat="1" x14ac:dyDescent="0.35">
      <c r="A205" s="43"/>
      <c r="B205" s="75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3.9368088399967943E-2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9.2592592566870663E-3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1.7135862908273E-2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1.1791383219954235E-3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-2.6785714285296979E-2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-2.3424878833029367E-2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5.714193991000675E-3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3.668861712052271E-2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0.1381489398740304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5.6158385684370706E-3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4.09563391254672E-2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-4.1782729846377041E-3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5.1633298217104676E-2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0" customFormat="1" x14ac:dyDescent="0.35">
      <c r="A206" s="43"/>
      <c r="B206" s="75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4.2016198702248708E-2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1.1351909185003473E-2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3.6945812797417647E-2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-1.7561419472247559E-2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-5.9803921571163564E-2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1.6984800957688014E-3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5.1625239000818487E-2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0.14253086581672744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5.581297728410211E-2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4.5131774293660429E-2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-5.7744565220320468E-2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-1.641025640337062E-2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0" customFormat="1" x14ac:dyDescent="0.35">
      <c r="A207" s="43"/>
      <c r="B207" s="75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3.9846799333716217E-2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1.6359918202709257E-2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2.9126213596238747E-2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7.8245837503411828E-3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-2.5565388400125899E-2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-1.6155088875435344E-3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1.4529792046166291E-2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-9.2678405967152842E-3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4.3508055266144076E-2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3.1960771786353148E-2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3.735774852216743E-2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-5.9661016953974633E-2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1.3144590488809459E-2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-1.2987012987013056E-2</v>
      </c>
    </row>
    <row r="208" spans="1:22" s="80" customFormat="1" x14ac:dyDescent="0.35">
      <c r="A208" s="43"/>
      <c r="B208" s="75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3.3615392665231253E-2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3.0674846617297288E-3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4.8019207669814865E-3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2.2868642517380171E-3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-1.6966067861183459E-2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5.5405169830031044E-4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4.6772684770308715E-3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5.7597780133870298E-2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1.4735052422782658E-2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5.9765532413069047E-2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-3.5374149660984996E-2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6.3897763573694533E-2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0" customFormat="1" x14ac:dyDescent="0.35">
      <c r="A209" s="43"/>
      <c r="B209" s="75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4.5837579339217192E-2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1.2269938646919061E-2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3.3857315601224416E-2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-7.6114534251540723E-3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-1.0010009974886322E-3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4.0706957398761413E-3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4.4131455389758781E-2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7.3641460665056488E-2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5.9301025616098832E-2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3.8124284769592107E-2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-4.4290657441757308E-2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4.7767393570096503E-2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0" customFormat="1" x14ac:dyDescent="0.35">
      <c r="A210" s="43"/>
      <c r="B210" s="75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3.5115568806697688E-2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8.1053698086575882E-3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3.703703703880698E-2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-1.4620938628158758E-2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2.0222446940451485E-3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3.503041492092485E-3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6.5651760229476594E-2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2.0575085140660761E-2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7.6649163111257079E-2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2.4488149645986342E-2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-5.5139550715115226E-2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-9.150326797334267E-2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0" customFormat="1" x14ac:dyDescent="0.35">
      <c r="A211" s="43"/>
      <c r="B211" s="75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3.7637759647557827E-2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1.8633540367462169E-2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1.6887816641877239E-2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1.5053763440860209E-2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6.141248718302632E-3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9.1362126247986064E-3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2.4392973924030326E-2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-9.2421441810198214E-3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4.067406285879422E-2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6.4612004910512374E-2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1.3795953322227432E-2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3.537214444197536E-2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0.1736596736525878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5.5837563451776602E-2</v>
      </c>
    </row>
    <row r="212" spans="1:22" s="80" customFormat="1" x14ac:dyDescent="0.35">
      <c r="A212" s="43"/>
      <c r="B212" s="75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1.6530590922453254E-2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1.6309887871827893E-2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4.8367593710852995E-2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5.7840036150022646E-3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1.1282051281129381E-2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4.3600418716116954E-3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2.2099447516915602E-2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1.8628274828413206E-2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4.9336378591621377E-2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3.2944077068651971E-3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-1.1740331489573852E-2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3.43392299665779E-2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0" customFormat="1" x14ac:dyDescent="0.35">
      <c r="A213" s="43"/>
      <c r="B213" s="75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1.9820846185999792E-2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1.3184584181605629E-2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5.6152927129133043E-2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-3.077061092670667E-2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-4.0691759871709244E-3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8.2963504010454426E-3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3.1336405527337428E-2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3.7660080043349115E-2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7.8811204446005867E-2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3.1534933975854752E-3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2.0923520929930776E-2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4.3343653247763327E-2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0" customFormat="1" x14ac:dyDescent="0.35">
      <c r="A214" s="43"/>
      <c r="B214" s="75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2.8629686526733835E-2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4.2051282053312461E-2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6.196840825728752E-2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2.4997719186205591E-2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-4.0485829912789541E-3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1.3753911390338736E-2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7.3461891654081624E-3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2.332465379225513E-2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0.10412447207699442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1.4173898832857816E-2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-1.2534818946941457E-2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0.1993736952089091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0" customFormat="1" x14ac:dyDescent="0.35">
      <c r="A215" s="43"/>
      <c r="B215" s="75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2.5507380419489571E-2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3.076923077096673E-2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6.4713064707101711E-2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1.037495449581362E-2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3.4623217916157398E-2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4.317108302012073E-2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3.8167938936761153E-2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5.2777373560173042E-2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9.0705077192423975E-2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2.4069580047115728E-2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-2.0422535210418702E-2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-4.838709677063676E-2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0.15544041450777216</v>
      </c>
    </row>
    <row r="216" spans="1:22" s="80" customFormat="1" x14ac:dyDescent="0.35">
      <c r="A216" s="43"/>
      <c r="B216" s="75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2.3724961817706114E-2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2.9501525936184277E-2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3.9099526067543841E-2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-1.2180922525750107E-2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1.9348268838322059E-2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4.6145707258973059E-2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7.0208728645639623E-2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7.156459547435387E-2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9.4901090090506832E-2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2.2353564104350868E-2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-3.9051603908967294E-2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9.5041322312684792E-2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7.9470198675496762E-2</v>
      </c>
    </row>
    <row r="217" spans="1:22" s="80" customFormat="1" x14ac:dyDescent="0.35">
      <c r="A217" s="43"/>
      <c r="B217" s="75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1.6679309556312097E-2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3.1600407745294948E-2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6.1371841162315317E-2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-7.5194781663344657E-3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2.5484199802833889E-2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3.9732192738613177E-2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5.4446460964882931E-3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6.3453852809621625E-2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0.11031708471367715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4.4982917771814727E-2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-7.6923076929538581E-3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-9.0180360731714801E-2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0" customFormat="1" x14ac:dyDescent="0.35">
      <c r="A218" s="43"/>
      <c r="B218" s="75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2.0556385226019765E-2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4.0816326526030421E-2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3.8004750595319277E-2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3.3249976845420054E-2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5.8394160585447788E-2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3.7746911868458632E-2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1.0909090906082395E-2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6.5655136999393862E-2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8.7681203743348132E-2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2.8891272425873412E-2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4.9026676285266683E-2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5.0052137639572856E-2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0" customFormat="1" x14ac:dyDescent="0.35">
      <c r="A219" s="43"/>
      <c r="B219" s="75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2.1675429166950574E-2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2.9175050297043391E-2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5.4245283015308225E-2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2.4374830730343076E-3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2.3208879923418628E-2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4.0453074449498753E-3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2.1439389780424912E-2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4.8643592144280587E-2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0.10072825875131089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9.7648934358990427E-2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3.4714825065976007E-2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3.0281182409365434E-2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4.2914171664999598E-2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0.11513157894736843</v>
      </c>
    </row>
    <row r="220" spans="1:22" s="80" customFormat="1" x14ac:dyDescent="0.35">
      <c r="A220" s="43"/>
      <c r="B220" s="75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2.0620399308404154E-2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5.8103975539563972E-2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8.3632019116803583E-2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2.9661403668887473E-2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3.248730964540817E-2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4.2472233655408517E-2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6.3314711354132594E-2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0.10744618371901174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0.11570324862701292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8.4059756395187275E-3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2.186177715149926E-2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0.11111111112046893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0.16500000000000009</v>
      </c>
    </row>
    <row r="221" spans="1:22" s="80" customFormat="1" x14ac:dyDescent="0.35">
      <c r="A221" s="43"/>
      <c r="B221" s="75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1.972322255818976E-2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4.7474747475267795E-2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5.4970760230183879E-2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2.8122717311906485E-2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2.6052104201888655E-2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4.0880428874348042E-2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6.2949640330553355E-3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9.0319730868627546E-2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8.9784181464996254E-2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1.2312699221217924E-2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3.6929761043153271E-2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4.2616451923730883E-2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0" customFormat="1" x14ac:dyDescent="0.35">
      <c r="A222" s="43"/>
      <c r="B222" s="75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2.2060288066294242E-2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4.0201005030833049E-2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5.760368664305824E-2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1.7494046528668223E-2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2.6236125129167363E-2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3.7227476780181429E-2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-2.2321428571269133E-2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0.14859928998183058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2.8989041471704453E-2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2.8436003502715312E-2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1.4409221916358019E-3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6.9886947586122294E-2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0" customFormat="1" x14ac:dyDescent="0.35">
      <c r="A223" s="43"/>
      <c r="B223" s="75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2.2998838741056613E-2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5.4878048785755459E-2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9.6085409262039845E-2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1.6028002947678654E-2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4.4760935916397633E-2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2.7199363143437703E-2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4.2910447764866459E-2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0.10063116272529445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0.10057959580020642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2.5773389984166874E-2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1.423487544468773E-2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3.0784508433114349E-2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0.1330128205128206</v>
      </c>
    </row>
    <row r="224" spans="1:22" s="80" customFormat="1" x14ac:dyDescent="0.35">
      <c r="A224" s="43"/>
      <c r="B224" s="75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4.0988480937549907E-2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4.2126379135752123E-2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6.4590542104380574E-2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6.7391499685506328E-3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4.7667342804025382E-2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3.8866295240032649E-2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2.6126126121832377E-2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0.13421601403102451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0.11343987823439883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2.4164325774442379E-2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-2.5157232701410657E-2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5.0301810867711676E-2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0.14149443561208266</v>
      </c>
    </row>
    <row r="225" spans="1:22" s="80" customFormat="1" x14ac:dyDescent="0.35">
      <c r="A225" s="43"/>
      <c r="B225" s="75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2.7495878153392193E-2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3.7037037033329334E-2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4.1855203619384773E-2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2.8322843391336429E-2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4.9029622064332805E-2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4.2108909950232358E-2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2.7703306521964635E-2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9.1798033205411814E-2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0.1298239900522552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3.4992884809126212E-2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4.9469964642563057E-3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-2.9673590502475441E-3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0" customFormat="1" x14ac:dyDescent="0.35">
      <c r="A226" s="43"/>
      <c r="B226" s="75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1.5710616342665115E-2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2.9527559056726483E-2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7.2082379865789442E-2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-1.6733422340898935E-2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4.6747967478176014E-2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4.2272465752480913E-2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5.1048313580536561E-2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0.20445178735583383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7.1354425879843586E-2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3.8693047062857935E-2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-2.8208744710701065E-2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-0.12358572671959965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0" customFormat="1" x14ac:dyDescent="0.35">
      <c r="A227" s="43"/>
      <c r="B227" s="75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2.1316599706120664E-2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5.6716417904595869E-2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8.4862385320680217E-2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1.1979823455233277E-2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8.8582677225787377E-3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4.6730125423495451E-2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9.1911764704767085E-2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0.14243989836531956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5.9930832202425247E-2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2.9581447263641394E-2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2.300503235208412E-2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0.13559322033445115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0" customFormat="1" x14ac:dyDescent="0.35">
      <c r="A228" s="43"/>
      <c r="B228" s="75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1.5459592444054718E-2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4.3478260870854171E-2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8.4378563283636548E-2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6.7095838244627332E-3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2.4975024972053159E-2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3.2601866467626327E-2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3.3687943264973708E-2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0.1396981735181079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3.3318312397904573E-2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2.2602623352146165E-2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8.7808417997313398E-2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8.4905660371068416E-3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0.14110429447852765</v>
      </c>
    </row>
    <row r="229" spans="1:22" s="80" customFormat="1" x14ac:dyDescent="0.35">
      <c r="A229" s="43"/>
      <c r="B229" s="75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2.4954092209409022E-2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5.0395256922982079E-2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8.2766439908512984E-2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2.2911912368781425E-2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1.3916500991987326E-2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2.8827335313375217E-2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6.5884476531102756E-2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0.14056116654583511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5.4345509569072123E-2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2.7404078012851912E-2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4.6511627910914281E-2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0.20264317182453637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0" customFormat="1" x14ac:dyDescent="0.35">
      <c r="A230" s="43"/>
      <c r="B230" s="75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2.4488647785359228E-2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4.8039215689427317E-2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9.8398169343688738E-2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1.2101111509501562E-2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9.8522167141932952E-4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3.6037962027842964E-2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7.1043165472227832E-2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0.14316891144676716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3.6201321523970237E-2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4.7357052176600772E-2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-2.4742268045109875E-2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8.1429990074757055E-2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0.13153961136023912</v>
      </c>
    </row>
    <row r="231" spans="1:22" s="80" customFormat="1" x14ac:dyDescent="0.35">
      <c r="A231" s="43"/>
      <c r="B231" s="75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2.8358972025339414E-2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3.0303030311028819E-2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6.3758389255101799E-2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0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-7.8895463512497401E-3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2.3109840884149444E-2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4.9063336308022822E-2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0.16996786464022892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6.2410107448038404E-2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5.1509882675162877E-2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3.2535885159651619E-2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0" customFormat="1" x14ac:dyDescent="0.35">
      <c r="A232" s="43"/>
      <c r="B232" s="75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2.8947730704354618E-2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3.3718689781844322E-2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6.7254685780800599E-2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7.8000354547066988E-3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4.9164208468907341E-3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3.4208269775735677E-2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3.152364273215643E-2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0.18973188711552738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5.6093219867623424E-2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4.7553350838758682E-2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1.3802622498188857E-2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-7.3873873878380833E-2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8.1545064377682233E-2</v>
      </c>
    </row>
    <row r="233" spans="1:22" s="80" customFormat="1" x14ac:dyDescent="0.35">
      <c r="A233" s="43"/>
      <c r="B233" s="75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2.5903342749797342E-2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3.5679845715099301E-2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7.206208425940612E-2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5.9502664298401575E-3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-2.050781249251395E-2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2.9775680296521636E-2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5.0938337805370368E-2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0.19491968433506723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6.2948251905289895E-2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6.9391145348758607E-2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1.3966480446810217E-2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-2.4714828900957123E-2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0" customFormat="1" x14ac:dyDescent="0.35">
      <c r="A234" s="43"/>
      <c r="B234" s="75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2.5516051282277883E-2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3.961352656216878E-2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6.1002178642853969E-2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2.106400216041051E-2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-2.654867256579773E-2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1.3598532510684295E-2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5.7534246577844755E-2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0.15799493073336146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0.13087849747456043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5.54191315303071E-2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4.6762589931321784E-2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9.2219020183112357E-2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0" customFormat="1" x14ac:dyDescent="0.35">
      <c r="A235" s="43"/>
      <c r="B235" s="75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2.3294184599215392E-2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4.4315992286911916E-2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5.7359307353990294E-2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3.4542157751586602E-2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-2.2395326196672071E-2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1.7156359928918636E-2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5.0983899815764296E-2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0.1811549661682702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8.9526724292430054E-2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7.2295272438198069E-2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3.5087719262750536E-3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2.6011560691954878E-2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0" customFormat="1" x14ac:dyDescent="0.35">
      <c r="A236" s="43"/>
      <c r="B236" s="75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2.7943345577454499E-2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3.8498556309558139E-2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6.9339111583935562E-2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-5.0874687611567951E-3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-3.9690222649907639E-2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2.3640661939894426E-2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1.3584558408806988E-2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1.1413520634846972E-2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0.13563554647463041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6.2745205254739908E-2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7.3223159796804757E-2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2.8673835125139394E-2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9.5785440714304775E-3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7.7994428969359458E-2</v>
      </c>
    </row>
    <row r="237" spans="1:22" s="80" customFormat="1" x14ac:dyDescent="0.35">
      <c r="A237" s="43"/>
      <c r="B237" s="75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2.5995598653518973E-2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4.9227799223829825E-2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7.2747014116271144E-2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2.6102610261026154E-2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-3.6027263877214583E-2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1.7211677954790304E-2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1.4782608694480139E-2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0.19052613716968866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6.5013167721394649E-2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9.3067279270071468E-2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2.8129395245925165E-3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0.13492063492275472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0" customFormat="1" x14ac:dyDescent="0.35">
      <c r="A238" s="43"/>
      <c r="B238" s="75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3.2504384577511189E-2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3.3460803053076013E-2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5.2294557093280347E-2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1.403095863130259E-2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-3.8834951457110155E-2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-3.1852597826644408E-3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4.0763226366370281E-2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0.10330029681061123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7.8467807228275913E-2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6.8403233061678531E-2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4.4992743107142047E-2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0.12413108241962033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0" customFormat="1" x14ac:dyDescent="0.35">
      <c r="A239" s="43"/>
      <c r="B239" s="75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2.193250139186452E-2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2.1657250477451262E-2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5.2854122628179026E-2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-1.335113484646119E-3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-3.2195121948474882E-2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-1.7141256924792604E-2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8.4175084207822083E-3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0.13879377078579619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0.11397929401398771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6.4463007848208687E-2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7.7301475761773868E-3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5.9701492527707838E-2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0" customFormat="1" x14ac:dyDescent="0.35">
      <c r="A240" s="43"/>
      <c r="B240" s="75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2.4528040790257277E-2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3.6931818181145569E-2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6.3091482653623451E-2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1.9544267315140067E-2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-3.02144249462898E-2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-7.3088024706201874E-3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3.3447684390381809E-2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0.13568340293530068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0.12371555507100225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8.4368812434819973E-2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-1.3342228152021216E-2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-1.870907395193785E-3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0" customFormat="1" x14ac:dyDescent="0.35">
      <c r="A241" s="43"/>
      <c r="B241" s="75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1.0680104360714822E-2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2.8222013171803926E-2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5.54973821937342E-2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1.9364626093164392E-2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-1.9607843142327032E-2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-2.7825645858251362E-3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1.862828111824185E-2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0.12910051877926182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0.10915265200517477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6.7348198884595908E-2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-6.1952861953583703E-2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-1.9230769244697177E-2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0" customFormat="1" x14ac:dyDescent="0.35">
      <c r="A242" s="43"/>
      <c r="B242" s="75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5.0839712704142193E-3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1.7773620207103862E-2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4.2708333331738388E-2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4.4283057302273632E-4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-3.1496062983727355E-2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-3.2831465149149773E-2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-8.3963055952091176E-4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0.1178881865982903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0.12745403975306974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5.8388463265458053E-2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-3.5236081747485951E-2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-2.2956841147186983E-2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5.1519154557463559E-2</v>
      </c>
    </row>
    <row r="243" spans="1:22" s="80" customFormat="1" x14ac:dyDescent="0.35">
      <c r="A243" s="43"/>
      <c r="B243" s="75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-8.4063726513104193E-3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4.4592030360630398E-2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5.4679284969277486E-2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3.8364553314120954E-2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9.9403578179654535E-4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-8.4479120478596244E-3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7.6530612223421057E-3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0.10151360165972999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0.1103870248460396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4.7503109637510511E-2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1.1196641011830308E-2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-5.0973123253636711E-2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0" customFormat="1" x14ac:dyDescent="0.35">
      <c r="A244" s="43"/>
      <c r="B244" s="75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-1.4837463760539548E-2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-3.7278657927053808E-3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1.549586776427311E-2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-3.3333333333333388E-2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-2.3483365949606573E-2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-5.5947288481408265E-2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-1.697792863144205E-3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7.3414608869198567E-2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9.1296905859117802E-2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5.1370856290172982E-2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-6.8754254595222344E-2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5.5447470813187572E-2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0" customFormat="1" x14ac:dyDescent="0.35">
      <c r="A245" s="43"/>
      <c r="B245" s="75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-1.7310209769244335E-2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-3.7243947910147002E-3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2.7921406414127228E-2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-3.2488743709720075E-2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-5.9820538456502982E-3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-8.481260878570307E-2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-1.19047619042557E-2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8.1375240734169796E-2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8.7411202366176416E-2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6.0714203123643361E-2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-8.9531680460714774E-3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1.8518518528237493E-2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0" customFormat="1" x14ac:dyDescent="0.35">
      <c r="A246" s="43"/>
      <c r="B246" s="75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-2.036574450572887E-2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-1.486988846868414E-2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3.0800821346698448E-3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-2.6536189720532531E-2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1.0101010094087632E-2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-5.4172898589226692E-2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-8.6355785525907042E-4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5.2348884591424283E-2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6.8867961597401342E-2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6.7990234911513181E-2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-3.5738831616127426E-2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-9.1468777482773211E-2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0" customFormat="1" x14ac:dyDescent="0.35">
      <c r="A247" s="43"/>
      <c r="B247" s="75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-3.7714529396015391E-2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-2.5830258301663956E-2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2.047082907315503E-2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-4.5307159758128136E-2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-9.9601593275867851E-4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-8.0136848159895455E-2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-8.5106382926931068E-3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6.1465863006785706E-2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3.8415305386493744E-2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4.2427431672896525E-2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-4.5454545450727024E-2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3.380281691507226E-2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0" customFormat="1" x14ac:dyDescent="0.35">
      <c r="A248" s="43"/>
      <c r="B248" s="75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-8.2030503417433481E-2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-2.8730305846109781E-2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-1.3171225933580628E-2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-2.7182201489189928E-2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8.0645161196862044E-3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-7.313317936643976E-2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-8.8184077750603648E-2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-1.9965277775125186E-2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0.10390245395633527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3.3327759412423094E-2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6.2461872417979888E-2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-4.7386759586966469E-2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1.4231499050173081E-2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0" customFormat="1" x14ac:dyDescent="0.35">
      <c r="A249" s="43"/>
      <c r="B249" s="75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-7.0229797044074199E-2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-5.8877644893467883E-2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-3.5425101214656855E-2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-6.6052631578947377E-2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-1.0101010160717505E-3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-0.14421005719219551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-5.6555269915939684E-2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3.8841447118764791E-2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-1.3040536384326781E-2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6.8045866023638893E-3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-5.1192145864083737E-2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-9.8776223774346569E-2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0" customFormat="1" x14ac:dyDescent="0.35">
      <c r="A250" s="43"/>
      <c r="B250" s="75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-8.7696750831818132E-2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-8.8806660493666464E-2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-7.6064908721564323E-2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-9.7214783074451E-2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-3.2323232323924547E-2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-0.15847726524715752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-0.11583333333203456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2.1439175171918668E-2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-0.1185157836440834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-4.2801020374002567E-2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-9.305555555768949E-2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4.4169611353905474E-3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0" customFormat="1" x14ac:dyDescent="0.35">
      <c r="A251" s="43"/>
      <c r="B251" s="75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-0.11327724093535475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-0.12534562211856684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-0.1194779116531583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-0.1112299465240642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-3.427419355141309E-2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-0.20077228761915283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-0.17696160267425426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-1.9267207205584773E-2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-0.21009701538651679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-0.15338192339563733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-9.7629009761946869E-2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-0.10563380281012094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-9.2731829573934735E-2</v>
      </c>
    </row>
    <row r="252" spans="1:22" s="80" customFormat="1" x14ac:dyDescent="0.35">
      <c r="A252" s="43"/>
      <c r="B252" s="75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-0.13409501549777184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-0.16894977168278336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-0.20178041543373024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-0.1513250883392227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-6.934673367092116E-2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-0.21055582132215464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-0.20912863070563525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-4.9265368397103632E-2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-0.2092388667895605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-0.14874889440128333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-0.16294793779549224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-9.3720712218439764E-3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0" customFormat="1" x14ac:dyDescent="0.35">
      <c r="A253" s="43"/>
      <c r="B253" s="75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-0.13591104412266666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-0.18572735590702422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-0.22420634920359375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-0.17079576293443058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-6.8999999993705305E-2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-0.21216224303362322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-0.18620116375884216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-3.8195015812184992E-2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-0.14218544977401956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-0.12554440225061467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-7.1787508972767991E-2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-2.6143790842792891E-2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0" customFormat="1" x14ac:dyDescent="0.35">
      <c r="A254" s="43"/>
      <c r="B254" s="75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-0.14643496064705136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-0.19301470588368783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-0.21578421578379667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-0.17687677053824355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-5.7926829275387517E-2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-0.2184809277787938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-0.21176470588185861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-5.5761629219475257E-2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-0.11600620946100434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-0.12586650552078196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-8.5463842217842756E-2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4.6992481252503852E-3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-6.40703517587939E-2</v>
      </c>
    </row>
    <row r="255" spans="1:22" s="80" customFormat="1" x14ac:dyDescent="0.35">
      <c r="A255" s="43"/>
      <c r="B255" s="75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-0.14757187477655223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-0.2134423251594002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-0.24027916251517606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-0.19384215091066778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-7.1499503477426674E-2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-0.2165717488117179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-0.21012658227903655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-2.3674878007841935E-2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-8.9934378025603334E-2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-0.11389085267092033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-0.14463667820542409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3.4179687486423617E-2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0" customFormat="1" x14ac:dyDescent="0.35">
      <c r="A256" s="43"/>
      <c r="B256" s="75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-0.15119647613063766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-0.17025257250030423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-0.18921668362045929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-0.14411791465744703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-8.1162324647482048E-2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-0.20114406516456299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-0.22619047618936255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-1.510282796180123E-2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-6.7214420153467472E-2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-0.10738809205402551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-9.0643274848879837E-2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-6.0829493083469466E-2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0" customFormat="1" x14ac:dyDescent="0.35">
      <c r="A257" s="43"/>
      <c r="B257" s="75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-0.15199456333801142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-0.16635514018492434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-0.1921529175112642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-0.13066885664750441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-7.0210631895232009E-2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-0.16736082689930781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-0.19707401032899255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-2.0725964772519864E-2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-2.5766811569565534E-2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-0.10999909489743522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-0.14246004169125162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-9.5693780004465889E-3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-4.9492385786801922E-2</v>
      </c>
    </row>
    <row r="258" spans="1:22" s="80" customFormat="1" x14ac:dyDescent="0.35">
      <c r="A258" s="43"/>
      <c r="B258" s="75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-0.13855266080568718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-0.15660377358510155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-0.1862845445237494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-0.14037312081144721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-7.099999999611771E-2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-0.17184287928362735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-0.19792566983809068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1.5762315831052271E-2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5.7593098631244727E-3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-0.10161489326408484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-0.11190306486496887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-7.7444336931277048E-3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0" customFormat="1" x14ac:dyDescent="0.35">
      <c r="A259" s="43"/>
      <c r="B259" s="75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-0.11541536522837084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-0.15246212121128716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-0.19257773320569471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-0.11446667890581971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-9.7706879366213667E-2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-0.14567616510770087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-0.19227467811203738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5.4808074475257554E-2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1.3013757052164843E-2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-7.6971086348014126E-2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-0.12820512820738475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-0.16893732970264616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-2.0725388601036378E-2</v>
      </c>
    </row>
    <row r="260" spans="1:22" s="80" customFormat="1" x14ac:dyDescent="0.35">
      <c r="A260" s="43"/>
      <c r="B260" s="75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-6.7233620017836671E-2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-0.12595419846745479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-0.13655030801142828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-0.10577277757285133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-7.8999999996343828E-2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-0.15614617940262807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-0.13279413684863106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-0.15234720991888684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1.7444264499816387E-2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6.4318968307316968E-2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-7.5050426821226826E-2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-9.7293343081427022E-2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-6.2675397573710351E-2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0" customFormat="1" x14ac:dyDescent="0.35">
      <c r="A261" s="43"/>
      <c r="B261" s="75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-7.4385337979748126E-2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-0.1075268817138076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-0.136411332637113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-9.5238095238095247E-2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-6.8756319511780642E-2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-0.12383375742363732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-8.0145814346742311E-2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-0.13987284287312118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2.4589087099911887E-2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5.3325023371766984E-2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-2.715939430172171E-2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-0.10716925351338562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-2.6188166826469818E-2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0" customFormat="1" x14ac:dyDescent="0.35">
      <c r="A262" s="43"/>
      <c r="B262" s="75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-5.8182772605356599E-2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-7.1065989854828066E-2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-8.5620197583529178E-2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-3.826757638682874E-2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-3.966597077086139E-2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-6.1440093903213339E-2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-0.11592836945899539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6.4616182468361996E-2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0.18842582897033153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4.7036280636029597E-2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-5.7427258801416137E-2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-0.15919085312033807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0" customFormat="1" x14ac:dyDescent="0.35">
      <c r="A263" s="43"/>
      <c r="B263" s="75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-2.7409023325258557E-2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-3.5827186519613585E-2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-5.0171037625951057E-2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-2.7978339350180424E-2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-4.1753653445600565E-2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-1.5319955345651391E-2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-3.9553752534674018E-2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9.5986557916496157E-2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0.34728936869279503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0.18357193612990608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-7.187017001699833E-2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-4.1338582674198571E-2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5.5248618784530384E-2</v>
      </c>
    </row>
    <row r="264" spans="1:22" s="80" customFormat="1" x14ac:dyDescent="0.35">
      <c r="A264" s="43"/>
      <c r="B264" s="75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8.1984168356464514E-3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2.3076923070413702E-2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4.213135068244251E-2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1.9360882689705566E-2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-1.7278617710978834E-2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-1.4789565879145358E-2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2.0986358864435114E-2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0.13834920315693472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0.33466251552842657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0.17703463430803376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-6.2197092081178192E-2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7.5881450155589024E-3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0" customFormat="1" x14ac:dyDescent="0.35">
      <c r="A265" s="43"/>
      <c r="B265" s="75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1.7886872274322535E-2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4.0449438202423998E-2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6.521739129878841E-2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2.7238175675675658E-2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-3.2223415670103541E-3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-1.1954612361271901E-2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-1.8386108268740247E-2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0.13722057170850208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0.25689398767792637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0.14725148642542774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-0.10208816705388518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2.6198041306826455E-2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0" customFormat="1" x14ac:dyDescent="0.35">
      <c r="A266" s="43"/>
      <c r="B266" s="75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4.1531918433978257E-2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7.4031890655260266E-2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9.6815286622548694E-2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6.7218756721875675E-2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1.294498382419838E-2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8.1275720159178777E-2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3.6835177688885327E-2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5.3304904050422548E-2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0.14476623239092137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0.22615336446180861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0.16773045314669605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-5.8306709267015012E-2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3.2000618724580404E-2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9.9328859060402758E-2</v>
      </c>
    </row>
    <row r="267" spans="1:22" s="80" customFormat="1" x14ac:dyDescent="0.35">
      <c r="A267" s="43"/>
      <c r="B267" s="75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5.3741098864109278E-2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9.4688221701645828E-2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0.15091863516838208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6.3367401828940295E-2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-9.6256684456730596E-3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3.1494388430739942E-2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7.2649572643636848E-2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0.12773160535942057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0.20149204723064992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0.15682458973705671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-7.4433656959186897E-2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-2.9373508280352456E-2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0" customFormat="1" x14ac:dyDescent="0.35">
      <c r="A268" s="43"/>
      <c r="B268" s="75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7.8989071657782614E-2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8.7936865838333628E-2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0.13425345043972914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5.8998618050388134E-2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9.8146128643835911E-3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3.3526618932367899E-2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0.12857142856813161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8.3673604480061128E-2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0.20043201014059725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0.13907317022635748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-6.5112540192997184E-2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2.5383607134052039E-2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0" customFormat="1" x14ac:dyDescent="0.35">
      <c r="A269" s="43"/>
      <c r="B269" s="75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8.498991474976908E-2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8.2959641258823172E-2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0.12204234122434669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4.1566075364752895E-2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-1.7259978425487592E-2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2.4702185899368661E-2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0.12325830653228198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7.3947394446846754E-2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0.15820370924319471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0.12002001120261431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-5.8346839547151121E-2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4.2329253690887428E-2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0.14152202937249658</v>
      </c>
    </row>
    <row r="270" spans="1:22" s="80" customFormat="1" x14ac:dyDescent="0.35">
      <c r="A270" s="43"/>
      <c r="B270" s="75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7.6591633793784031E-2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7.6062639814672442E-2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0.12578616352493946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5.2886641382216562E-2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-3.0139935410078346E-2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3.6184147731250994E-3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0.131465517240938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0.10233024487775388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0.13861374075563185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9.8973134828558462E-2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-0.12359550561256105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4.1114365281620366E-2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0" customFormat="1" x14ac:dyDescent="0.35">
      <c r="A271" s="43"/>
      <c r="B271" s="75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6.9046198167395212E-2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8.3798882680815201E-2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0.13043478261031569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2.4152586296257886E-2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0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0.14097363082975028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-9.3437511865836365E-3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9.7768331559604113E-2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4.1530475110674085E-2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0.12052685391231124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7.7801046054388784E-2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-1.7647058824222159E-2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8.2804634054017487E-2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0.10978835978835995</v>
      </c>
    </row>
    <row r="272" spans="1:22" s="80" customFormat="1" x14ac:dyDescent="0.35">
      <c r="A272" s="43"/>
      <c r="B272" s="75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6.301746192423241E-2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6.1135371176464719E-2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9.8692033302378301E-2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3.2174899453439258E-2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-1.9543973944400852E-2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6.2992125983089398E-2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-1.3166191405367067E-2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8.881922674261733E-2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6.2337046710128852E-2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9.3180196722845332E-2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6.4594182168769956E-2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-0.12317666126440502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8.3009424072555293E-2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0.11503267973856206</v>
      </c>
    </row>
    <row r="273" spans="1:22" s="80" customFormat="1" x14ac:dyDescent="0.35">
      <c r="A273" s="43"/>
      <c r="B273" s="75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5.7853448596732665E-2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7.3384446876047241E-2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0.1470230862651094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3.7060105886016895E-2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-8.686210640819066E-3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4.9370764758806106E-2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-4.5574206744390632E-3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0.1003167898594681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0.11640779356018466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0.10729796575269508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4.1693847107504879E-2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-3.9735099335827397E-2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1.6106832452133187E-3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0" customFormat="1" x14ac:dyDescent="0.35">
      <c r="A274" s="43"/>
      <c r="B274" s="75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5.4175425193790455E-2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8.0874316943295013E-2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0.12725090036102304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4.0715607649598945E-2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-2.9347826086277427E-2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2.351670424720801E-2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0.14179104477540333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6.5119534436402435E-2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0.10596680020206542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3.3565512814777557E-2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-7.1486596260934746E-2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0.15731275531537572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0" customFormat="1" x14ac:dyDescent="0.35">
      <c r="A275" s="43"/>
      <c r="B275" s="75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6.0548464392166511E-2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8.8524590172535E-2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0.14525810324920768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5.7567316620241386E-2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-4.3572984750461639E-2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3.8681402407144639E-3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0.11932418162820649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8.1851269524195552E-2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0.11015886287625423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3.5069711636385836E-2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-4.746044963071186E-2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0.12612319924243504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9.1623036649214659E-2</v>
      </c>
    </row>
    <row r="276" spans="1:22" s="80" customFormat="1" x14ac:dyDescent="0.35">
      <c r="A276" s="43"/>
      <c r="B276" s="75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4.6928254938806077E-2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6.4446831367839824E-2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0.13198573127187074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5.9328091493924102E-2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-3.6263736260697912E-2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1.7298876534046208E-2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9.2497430632409575E-2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7.50103243227426E-2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0.12516087516087512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2.268678877884072E-2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-3.7037037039272497E-2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-1.0956175299072279E-2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8.1863979848866494E-2</v>
      </c>
    </row>
    <row r="277" spans="1:22" s="80" customFormat="1" x14ac:dyDescent="0.35">
      <c r="A277" s="43"/>
      <c r="B277" s="75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3.9059802995859483E-2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8.0993520517798595E-2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0.15606242497491632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6.9784172661870564E-2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-7.0043103456044864E-2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2.1353886372150153E-2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0.12174817897766248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6.5988720192917155E-2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7.7324408685755602E-2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3.5933304321344568E-2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-4.2204995692105181E-2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-8.9197224877215885E-3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0" customFormat="1" x14ac:dyDescent="0.35">
      <c r="A278" s="43"/>
      <c r="B278" s="75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4.2521540320822296E-2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6.2566277844406396E-2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0.12543554006956503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3.5876247102690738E-2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-8.3067092651019844E-2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5.4234062801573023E-2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-8.7358829432571169E-3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7.5910931173074847E-2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9.2989818966162943E-2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8.5753619326760858E-2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1.8483597239202239E-2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-5.8524173026693466E-2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-4.7115384617555107E-2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6.4713064713064677E-2</v>
      </c>
    </row>
    <row r="279" spans="1:22" s="80" customFormat="1" x14ac:dyDescent="0.35">
      <c r="A279" s="43"/>
      <c r="B279" s="75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3.5131640024891636E-2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5.27426160333547E-2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0.11174458381206501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2.2359368676649064E-2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-7.8833693302524557E-2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-1.6747106507010424E-2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5.3784860563047064E-2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5.4707525277570591E-2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5.5849493867378051E-2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-1.0955927038456593E-2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-6.118881118859705E-2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3.8183694535647218E-2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9.3052109181141443E-2</v>
      </c>
    </row>
    <row r="280" spans="1:22" s="80" customFormat="1" x14ac:dyDescent="0.35">
      <c r="A280" s="43"/>
      <c r="B280" s="75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2.2621632019812984E-2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4.0414507771354885E-2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9.1814159288768515E-2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4.758080706685399E-2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-6.5874730024378686E-2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-2.0465028714424675E-2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4.2843232717674443E-2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5.749620389502632E-2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5.4014158109666144E-2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2.0348992012295328E-2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-6.7067927779136643E-2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2.1319796957617345E-2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0" customFormat="1" x14ac:dyDescent="0.35">
      <c r="A281" s="43"/>
      <c r="B281" s="75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2.2942780664139233E-2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2.4844720489949658E-2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7.7691453940707117E-2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2.3178474251738357E-2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-4.6103183308532213E-2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-1.7541549486321917E-2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-1.2404580146097416E-2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9.6793127012882563E-2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5.9058380414312613E-2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5.3871913177751486E-3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-0.10499139414865823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-3.0481809248975318E-2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2.5730994152046816E-2</v>
      </c>
    </row>
    <row r="282" spans="1:22" s="80" customFormat="1" x14ac:dyDescent="0.35">
      <c r="A282" s="43"/>
      <c r="B282" s="75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2.4285359753346246E-2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3.9501039504086975E-2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0.11843575419038101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2.6716029617770681E-2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-3.8845726969487723E-2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-4.2427298097680415E-3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9.5238095275287024E-3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3.8342912418385229E-2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5.3759068632696312E-2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1.1430579744444046E-2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1.3736263731528836E-2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-7.8528827048933464E-2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0" customFormat="1" x14ac:dyDescent="0.35">
      <c r="A283" s="43"/>
      <c r="B283" s="75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2.7115478054228266E-2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3.1958762884684661E-2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9.1208791216700308E-2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3.0161943319838097E-2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-4.8618784526382908E-2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-4.1777777778117614E-2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3.435008296467141E-3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9.6805420754001261E-4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2.9721704964793719E-2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5.3190918361869982E-2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4.7053872900730855E-3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-9.5808383234507175E-2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8.6723768725469913E-2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0" customFormat="1" x14ac:dyDescent="0.35">
      <c r="A284" s="43"/>
      <c r="B284" s="75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2.3758759863945735E-2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1.9547325104309617E-2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5.8441558435936819E-2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9.5913677690078296E-3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-4.761904761904772E-2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-1.6231474953377463E-2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1.1516314785699859E-2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2.52390541309956E-2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5.4927889759061925E-2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-1.3385469030341279E-2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2.9574861360107247E-2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1.8572825017677708E-2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6.9167643610785534E-2</v>
      </c>
    </row>
    <row r="285" spans="1:22" s="80" customFormat="1" x14ac:dyDescent="0.35">
      <c r="A285" s="43"/>
      <c r="B285" s="75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3.3637535653450845E-2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8.1632653072469911E-3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4.7669491533480123E-2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1.3613613613613608E-2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-6.1336254108841956E-2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-3.6408273144198554E-2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1.0556621881292853E-2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-5.0431140220417413E-2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6.4005557336753283E-2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-2.0618892896705369E-2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-0.11724137931451113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8.1223628693836383E-2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6.0818713450292432E-2</v>
      </c>
    </row>
    <row r="286" spans="1:22" s="80" customFormat="1" x14ac:dyDescent="0.35">
      <c r="A286" s="43"/>
      <c r="B286" s="75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3.310738779422831E-2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2.0222446944194207E-3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4.5793397229066966E-2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2.0450503852993553E-2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-4.4792833147582714E-2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-6.3995038141215599E-2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-4.9486461249754685E-2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6.2500186847287101E-2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3.8017441922222978E-2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-2.2312138019190599E-2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-7.6115485569568694E-2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-5.6567593470691874E-2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0" customFormat="1" x14ac:dyDescent="0.35">
      <c r="A287" s="43"/>
      <c r="B287" s="75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2.8219347018977142E-2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-1.1044176707069286E-2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1.4675052406748606E-2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-1.2291483757682227E-2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-2.2779043275366041E-2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-2.9032135601933701E-2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-4.2452830195666404E-2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3.0206964108287174E-2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3.0335362664491543E-3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-1.7338445363305859E-3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-0.12587412586843491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-4.7388781433456192E-2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0.12829736211031162</v>
      </c>
    </row>
    <row r="288" spans="1:22" s="80" customFormat="1" x14ac:dyDescent="0.35">
      <c r="A288" s="43"/>
      <c r="B288" s="75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3.6686931689277703E-2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-1.4127144298107736E-2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2.2058823533891176E-2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-2.7665317139001257E-2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-2.8506271386993496E-2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-4.8784635292892356E-2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1.2229539033902134E-2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7.7280060216622431E-3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1.7361820335808366E-4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-4.7462458349683809E-2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-6.9767441858174531E-2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-3.0211480276147585E-3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5.937136204889399E-2</v>
      </c>
    </row>
    <row r="289" spans="1:22" s="80" customFormat="1" x14ac:dyDescent="0.35">
      <c r="A289" s="43"/>
      <c r="B289" s="75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4.4064250240676756E-2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-1.6983016981709446E-2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9.3457943899032097E-3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-2.2096262849457173E-2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-1.1587485507785733E-2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-6.4077231411957314E-2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-5.6586270871873331E-2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6.870976798073131E-3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5.7214580827362568E-2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-5.0575901546681734E-2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-7.8237410077399039E-2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-1.1000000000142738E-2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6.8104426787742173E-3</v>
      </c>
    </row>
    <row r="290" spans="1:22" s="80" customFormat="1" x14ac:dyDescent="0.35">
      <c r="A290" s="43"/>
      <c r="B290" s="75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2.7871416721072104E-2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-1.9960079838068107E-2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1.5479876156677844E-2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-2.0819145831306552E-2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-3.4843205561947473E-3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-7.1129072036604846E-2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-3.5747883351578913E-2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-2.5738474652834808E-2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7.8735326598224457E-3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-6.0010514323350826E-2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-8.1081081080349879E-2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1.0090817359307114E-2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0" customFormat="1" x14ac:dyDescent="0.35">
      <c r="A291" s="43"/>
      <c r="B291" s="75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3.8953578395011297E-2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-2.4048096185797906E-2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-9.2307692282131738E-3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-6.927263730825649E-4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1.055099647907694E-2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-7.4191273187714235E-2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-2.930056710592794E-2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-2.4129485436774484E-2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3.4921883897418807E-2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-3.5287898319372846E-2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-4.1899441335965314E-2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-3.6779324060493744E-2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2.6106696935300926E-2</v>
      </c>
    </row>
    <row r="292" spans="1:22" s="80" customFormat="1" x14ac:dyDescent="0.35">
      <c r="A292" s="43"/>
      <c r="B292" s="75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3.9629887890486722E-2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-2.0916334655659792E-2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-2.0263424513201297E-3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-4.5132234572633136E-2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2.3121387311070656E-3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-6.1822480195157133E-2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-2.8011204473945461E-3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2.4807352028573926E-2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3.4337879004722807E-2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-5.836795926450563E-2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-2.8571428572219379E-2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4.970178927946085E-3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0" customFormat="1" x14ac:dyDescent="0.35">
      <c r="A293" s="43"/>
      <c r="B293" s="75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3.6713959703427029E-2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-1.6161616153840881E-2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2.0597322342368217E-3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-2.6593125184674507E-2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-1.6110471815134874E-2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-6.4765351250311035E-2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8.6956521714762758E-3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-2.3421854568241904E-2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7.8749758670094983E-3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-3.7748233302648725E-2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-1.9230769249835805E-3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8.1135902565449142E-3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0" customFormat="1" x14ac:dyDescent="0.35">
      <c r="A294" s="43"/>
      <c r="B294" s="75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3.3950310318412516E-2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-2.2999999996969774E-2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-1.698301698825604E-2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-3.0308936750804011E-2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2.0785219391772726E-2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-4.7926267283068286E-2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-7.3771196560900809E-2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-1.8867924535600558E-2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-1.2209326300622941E-2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3.3510022543107345E-4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-2.4506520083958618E-2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-4.0650406499286057E-2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5.7173678540636486E-2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0" customFormat="1" x14ac:dyDescent="0.35">
      <c r="A295" s="43"/>
      <c r="B295" s="75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2.2987333691085195E-2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-1.6983016981709446E-2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-9.0634441162755226E-3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-5.8950677932798458E-4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1.7421602780973582E-2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-5.4561623270533308E-2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4.3520309485173943E-2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6.2190908407028468E-3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-1.3260625828152094E-2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4.357702145965054E-3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5.6764427681803261E-3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1.5763546799830934E-2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0" customFormat="1" x14ac:dyDescent="0.35">
      <c r="A296" s="43"/>
      <c r="B296" s="75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2.2796119199332793E-2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-2.6236125132265455E-2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-7.1574642107030224E-3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-1.5932706580900541E-2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-5.8139534899009446E-3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-7.1706929309562462E-2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-4.2694497160658963E-2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-1.3171504660359689E-2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-5.4157116488509974E-3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2.9437015355348855E-3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-6.8222621181079454E-2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-0.1391554702470657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-3.2894736842104949E-3</v>
      </c>
    </row>
    <row r="297" spans="1:22" s="80" customFormat="1" x14ac:dyDescent="0.35">
      <c r="A297" s="43"/>
      <c r="B297" s="75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1.9136291893627689E-2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-3.0364372471254345E-2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-3.1344792721156013E-2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-3.2490618210547169E-2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-1.166861139430996E-3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-5.3247685847266316E-2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-2.6590693256367769E-2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6.4697479120736506E-2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3.5456362558885552E-3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2.6386822706352918E-2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3.1250000001833068E-2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-4.780487805119616E-2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0</v>
      </c>
    </row>
    <row r="298" spans="1:22" s="80" customFormat="1" x14ac:dyDescent="0.35">
      <c r="A298" s="43"/>
      <c r="B298" s="75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2.3117535543680755E-2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-4.0363269430373196E-2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-3.1568228107409772E-2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-5.1602284829122005E-2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7.0339976527179077E-3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-7.0645132572240116E-2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-1.9646365449610581E-3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-4.2083013394525776E-2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2.981989357347525E-2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8.0764652255418384E-3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-3.1250000002666201E-2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-3.048780488728892E-2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-3.0401737242128093E-2</v>
      </c>
    </row>
    <row r="299" spans="1:22" s="80" customFormat="1" x14ac:dyDescent="0.35">
      <c r="A299" s="43"/>
      <c r="B299" s="75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2.0697460987670533E-2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-2.9441624370749486E-2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-9.2975206585640142E-3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-2.3802469135802435E-2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1.2820512819386513E-2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-7.7638871238726398E-2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9.8522167526514919E-3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-2.7166503507829461E-2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5.0027114967462004E-2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-1.0676509889326434E-2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8.9999999989088929E-3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-1.0152284267065848E-2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-5.3134962805526043E-2</v>
      </c>
    </row>
    <row r="300" spans="1:22" s="80" customFormat="1" x14ac:dyDescent="0.35">
      <c r="A300" s="43"/>
      <c r="B300" s="75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1.4399034765279857E-2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-2.5588536335386342E-2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-2.6721479961752347E-2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-2.1512838306731452E-2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4.6948356864111888E-3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-5.5110290109205297E-2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-7.2490706318527845E-2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-1.7063775524622113E-2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2.9428282601370228E-2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4.2363979415678037E-2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-3.0769230770859777E-2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-4.4444444445156585E-2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-5.2060737523750032E-2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0" customFormat="1" x14ac:dyDescent="0.35">
      <c r="A301" s="43"/>
      <c r="B301" s="75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1.6273391324637343E-2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-3.1504065038780858E-2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-1.7489711929298473E-2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-2.1121917673641865E-2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1.1723329417514177E-2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-4.8849881367206936E-2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-2.0648967545936779E-2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-2.0533597811533629E-2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-1.3435567647786337E-2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6.209462699487074E-3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-3.1219512196922854E-2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-4.8533872603595755E-2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-5.0375133974398016E-2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1.6910935738444193E-2</v>
      </c>
    </row>
    <row r="302" spans="1:22" s="80" customFormat="1" x14ac:dyDescent="0.35">
      <c r="A302" s="43"/>
      <c r="B302" s="75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2.590238029608297E-2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-1.8329938905223254E-2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-1.6260162597164753E-2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-7.3522106308992457E-3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2.0979020971187076E-2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-2.56342170873483E-2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-1.7560975604901372E-2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6.8849651655643615E-3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-1.8972059330803483E-3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3.1086705393569433E-2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-4.9019607891728377E-3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-4.1958041964469513E-2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-4.7619047620593893E-2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0" customFormat="1" x14ac:dyDescent="0.35">
      <c r="A303" s="43"/>
      <c r="B303" s="75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1.7360632923579547E-2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-8.2135523625136604E-3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5.1759834354064361E-3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4.1592394533571169E-3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1.0440835262978785E-2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-2.8352585088640359E-2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-4.0895813046033458E-2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3.3507391485482554E-2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-7.4729891956782707E-3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4.6532898187664699E-2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1.9436345986245515E-3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1.0319917411095393E-3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0" customFormat="1" x14ac:dyDescent="0.35">
      <c r="A304" s="43"/>
      <c r="B304" s="75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1.6138725763717852E-2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-1.5259409975411579E-2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-2.0304568522353451E-2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1.4751630707476154E-2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9.2272203000977274E-3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-4.2186001918464826E-2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-2.7462790539315628E-2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-9.3632958809529446E-2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4.6925726088915204E-3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-1.6514958341981127E-2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3.8721421758548841E-2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-3.8899430740839923E-2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-3.9564787382568162E-3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-2.3783783779178225E-2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0" customFormat="1" x14ac:dyDescent="0.35">
      <c r="A305" s="43"/>
      <c r="B305" s="75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1.7681759109807745E-2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-6.16016427958612E-3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9.2497430601261275E-3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1.0523120509966673E-2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3.5087719307526792E-2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-1.9080961015642883E-2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-6.2260536403523102E-2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-7.7333434773144824E-3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5.1719966124933563E-3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4.2240292163285696E-2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2.3121387286916369E-2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-2.4144869210154137E-2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-1.6251354283233165E-2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2.646085997794919E-2</v>
      </c>
    </row>
    <row r="306" spans="1:22" s="80" customFormat="1" x14ac:dyDescent="0.35">
      <c r="A306" s="43"/>
      <c r="B306" s="75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1.2175180156860307E-2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-1.7400204706834305E-2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-1.9308943084133126E-2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-3.9195979899497545E-3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3.3936651571290304E-3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-3.6786060022060266E-2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-1.1521046281895285E-2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-3.5576923073640646E-2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2.9667760402990597E-2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2.5783922607628073E-3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2.1496221026221181E-2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-7.2504708103706766E-2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-2.7551020410161883E-2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0" customFormat="1" x14ac:dyDescent="0.35">
      <c r="A307" s="43"/>
      <c r="B307" s="75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2.23618632606878E-2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-2.0325203249842896E-2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3.0487804869683732E-3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-3.2835233975619382E-2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3.4246575329940558E-3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-2.2493501761556806E-2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-8.6190917519792173E-2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4.1932095247230038E-2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3.4748835335557691E-2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3.4806458439629326E-3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-5.8325493886399835E-2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-7.8564500475534302E-2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4.2363433665618747E-2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0" customFormat="1" x14ac:dyDescent="0.35">
      <c r="A308" s="43"/>
      <c r="B308" s="75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2.8554974518040607E-2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1.0362694366780598E-3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1.1328527288302298E-2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-3.921962992759459E-3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4.5614035093171926E-2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5.9733288811946398E-3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-1.6848364716225764E-2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6.3105382658424691E-2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8.8713953583228426E-3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2.6707808789910949E-2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-2.601156069054756E-2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7.8037904131189162E-2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1.8847006653163228E-2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3.9603960396039542E-2</v>
      </c>
    </row>
    <row r="309" spans="1:22" s="80" customFormat="1" x14ac:dyDescent="0.35">
      <c r="A309" s="43"/>
      <c r="B309" s="75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2.4013693995252747E-2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3.1315240074789377E-3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1.7745302708986544E-2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9.6968459732571493E-3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4.2056074761776807E-2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-6.7017164654652314E-3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-7.3170731706603195E-2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1.9420643193462643E-2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9.3182000160140655E-3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1.5740792463712898E-3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-5.3977272724121679E-2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-7.5819672125552198E-2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5.4054054061968726E-2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0" customFormat="1" x14ac:dyDescent="0.35">
      <c r="A310" s="43"/>
      <c r="B310" s="75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2.2346106380722881E-2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2.4185068356514957E-2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4.8370136706017905E-2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2.807268272764394E-2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4.5401629796297548E-2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2.6200408642565547E-2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-1.7716535437973129E-2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3.7018067831224369E-2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-5.0579327066399065E-3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2.1526291229158251E-2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-5.5718475070214574E-2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2.0964360693323581E-3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5.6753688995402722E-2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7.614781634938407E-2</v>
      </c>
    </row>
    <row r="311" spans="1:22" s="80" customFormat="1" x14ac:dyDescent="0.35">
      <c r="A311" s="43"/>
      <c r="B311" s="75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2.1908007754545041E-2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1.6736401676003747E-2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4.0667361834223127E-2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6.2727640631322374E-3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3.2220943608581749E-2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2.4500868968305289E-2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-2.3414634149625534E-2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3.6869614621700249E-2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8.5613547201668048E-3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-2.2298641590605732E-2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-1.1892963331907858E-2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1.2307692304988975E-2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6.1659192823943124E-2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4.2648709315376114E-2</v>
      </c>
    </row>
    <row r="312" spans="1:22" s="80" customFormat="1" x14ac:dyDescent="0.35">
      <c r="A312" s="43"/>
      <c r="B312" s="75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1.816515443052719E-2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1.7857142855642237E-2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4.8574445625522766E-2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-6.9908814589665419E-3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5.7242990651337741E-2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1.4830775700773693E-2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3.0060120232247027E-3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5.0347881283017711E-2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4.9893369042305225E-3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-1.3696387426792168E-2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-3.1746031747765822E-2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9.5137420714313817E-2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6.0640732266794853E-2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0" customFormat="1" x14ac:dyDescent="0.35">
      <c r="A313" s="43"/>
      <c r="B313" s="75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2.0925483997846165E-2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2.4134312693575653E-2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4.0837696334004026E-2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-2.7097551184262947E-3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4.7508690622323137E-2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2.6487966257568041E-2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4.0160642525519461E-3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5.3506658849162503E-2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8.4338678460042747E-3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1.7840701944853501E-2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5.0352467321150502E-3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0.16046758766797697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6.2076749434723119E-2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0" customFormat="1" x14ac:dyDescent="0.35">
      <c r="A314" s="43"/>
      <c r="B314" s="75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2.6636891848128917E-2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7.2614107932891803E-3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3.0991735538876124E-2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-1.0609548593734384E-2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1.9406392701309037E-2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1.1278116683786484E-2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-3.0784508448803549E-2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3.1983233991269712E-2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3.0992386586568194E-2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-3.6166053169642189E-3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-3.6453201967304796E-2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0.16371220021976199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8.6363636370714009E-2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0" customFormat="1" x14ac:dyDescent="0.35">
      <c r="A315" s="43"/>
      <c r="B315" s="75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2.8412018201920592E-2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2.0703933745075571E-2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2.3686920704020776E-2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-2.2781065088757418E-2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2.7554535018003985E-2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3.323797414529911E-2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-2.0304568556058816E-3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4.0268454217954025E-2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2.7244413534516676E-2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-2.7452737443999307E-2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-2.9097963142269246E-2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0.33917525774249607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0" customFormat="1" x14ac:dyDescent="0.35">
      <c r="A316" s="43"/>
      <c r="B316" s="75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3.1625524086026681E-2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1.0330578516473822E-2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2.2797927454761689E-2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-3.8666930379746937E-2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1.7142857147288092E-2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-1.9019019020361759E-2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2.3014050685411496E-2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-1.4462809916864406E-2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4.3987012878367371E-2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-1.0551703346397747E-3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-3.4843648670691653E-2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4.2448173744201116E-2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0.32671300893016381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5.204872646506184E-2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0" customFormat="1" x14ac:dyDescent="0.35">
      <c r="A317" s="43"/>
      <c r="B317" s="75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3.3761330292677812E-2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5.1652892582368373E-3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6.1099796419038788E-3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-7.6098928607189857E-3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4.5197740060657866E-3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8.5363944725777227E-3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-4.0858018340927827E-3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8.0694286610789923E-2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2.5927523294651089E-2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-6.8604678067869185E-2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-7.4387947276945518E-2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4.6391752575380855E-2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5.1762114546518946E-2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1.9334049409237504E-2</v>
      </c>
    </row>
    <row r="318" spans="1:22" s="80" customFormat="1" x14ac:dyDescent="0.35">
      <c r="A318" s="43"/>
      <c r="B318" s="75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3.9724728345353628E-2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2.1874999993847184E-2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4.5595854919885249E-2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1.0291595197255534E-2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1.3528748596444576E-2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7.4293584943981939E-3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-4.5862412755710347E-2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5.6688963150662207E-2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4.2140434364400403E-2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-3.8282058461684837E-2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-9.1370558365007661E-3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0.18572927597152744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2.6939655164063419E-2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0" customFormat="1" x14ac:dyDescent="0.35">
      <c r="A319" s="43"/>
      <c r="B319" s="75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3.1770314535018954E-2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-2.0263424513201012E-2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-6.0988005692216179E-4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1.1376564280588438E-2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3.8386325759468746E-3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-1.2170385392163441E-2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3.2590176808981006E-2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-1.0831261916883871E-2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-3.5913063386926194E-2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-3.9960039959600388E-2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0.25157894736388614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2.2459893055473194E-2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0" customFormat="1" x14ac:dyDescent="0.35">
      <c r="A320" s="43"/>
      <c r="B320" s="75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2.9469931173830448E-2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8.2815735001007425E-3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9.1649694577645748E-3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1.0095911155982688E-3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1.1185682287359791E-3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9.6438322018013757E-3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-3.8306451615789487E-2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3.6072411573691163E-2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2.6481230669712389E-3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-4.0268784300019594E-2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-3.7586547979816837E-2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0.2047569803379467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5.767138193816692E-2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0" customFormat="1" x14ac:dyDescent="0.35">
      <c r="A321" s="43"/>
      <c r="B321" s="75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3.0695529097949141E-2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1.0405827267317537E-2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1.8461538466682088E-2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-1.3445208249090157E-2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2.2421524690678838E-3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1.2730258682948737E-2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9.4736842079000978E-3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5.8186625264048334E-3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-2.8390666679888533E-2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-2.8456039577118713E-2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1.0010010019939916E-3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0.34589800442788277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3.3119658114908933E-2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0" customFormat="1" x14ac:dyDescent="0.35">
      <c r="A322" s="43"/>
      <c r="B322" s="75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3.4486993734729826E-2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-6.16016427958612E-3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-3.0090270803987203E-3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-3.9022937146261469E-2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5.567928731984707E-3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-7.2591508521065192E-5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-4.4088176353990614E-2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7.2590795617330311E-2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-1.6299625468164845E-2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-4.1527673350214928E-2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2.8985507244123958E-2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0.26150627614663541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4.6186895813563812E-2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3.1217481789803476E-3</v>
      </c>
    </row>
    <row r="323" spans="1:22" s="80" customFormat="1" x14ac:dyDescent="0.35">
      <c r="A323" s="43"/>
      <c r="B323" s="75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3.2228749992085429E-2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1.0288065847622698E-2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1.3026052100554132E-2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1.9103157048060723E-3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2.6755852843476941E-2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-2.5859571317334902E-4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-4.9950049869802995E-3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4.1674824063079964E-2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-4.5102267915349391E-3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-3.5191394815037358E-2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-2.9087261784147615E-2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0.12765957447253043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4.6462513200860096E-2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5.5974165769644653E-2</v>
      </c>
    </row>
    <row r="324" spans="1:22" s="80" customFormat="1" x14ac:dyDescent="0.35">
      <c r="A324" s="43"/>
      <c r="B324" s="75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2.8156842977177656E-2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7.2239422030089453E-3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-9.0634441162755226E-3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1.5100499948984693E-2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3.4254143651160598E-2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3.1485950499445122E-3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-5.3946053941313014E-2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2.2161588220229848E-2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-3.5709350757022397E-2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-4.6166514064108585E-2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5.1229508247691994E-3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0.16503540378919884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5.3937432572215248E-2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3.7934668071654312E-2</v>
      </c>
    </row>
    <row r="325" spans="1:22" s="80" customFormat="1" x14ac:dyDescent="0.35">
      <c r="A325" s="43"/>
      <c r="B325" s="75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1.3964475895125745E-2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2.7663934428917188E-2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-1.0060362170204022E-3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6.5412096206097555E-3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4.6460176984300931E-2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1.0255882201531268E-2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-4.199999999837984E-2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2.9541120603781154E-2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-3.5601344497703221E-3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-5.7200154923604044E-2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2.0040080160159839E-2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0.62670801352003491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4.7821466525255846E-2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0" customFormat="1" x14ac:dyDescent="0.35">
      <c r="A326" s="43"/>
      <c r="B326" s="75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6.7427369943775552E-4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3.3985581864788748E-2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-6.0120240464096976E-3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1.1026808295397102E-2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6.494960805608084E-2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2.4408697990214414E-2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-1.536885245481687E-2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2.4082416089689623E-2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-2.8867768269116984E-2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-6.0229901215722331E-2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4.0899795500687605E-2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0.5775132147105585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3.9748953972662912E-2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6.0381355932203264E-2</v>
      </c>
    </row>
    <row r="327" spans="1:22" s="80" customFormat="1" x14ac:dyDescent="0.35">
      <c r="A327" s="43"/>
      <c r="B327" s="75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-5.6364148849827461E-3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8.1135902648232991E-3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7.0422535191432449E-3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1.7156120698355202E-3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6.1452513972127344E-2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2.2949844642511829E-2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3.4587995927988092E-2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7.1820738675752597E-3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-2.2724596726716145E-2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-7.0325578977740472E-2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8.9910089899099283E-3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0.10864095792867975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0" customFormat="1" x14ac:dyDescent="0.35">
      <c r="A328" s="43"/>
      <c r="B328" s="75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-1.4264525751839402E-2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2.4539877304063814E-2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1.8237082072011641E-2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3.1683983129307813E-2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6.1797752803516244E-2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3.9196104075144199E-2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5.1362683441627421E-2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1.6760132758032779E-2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-1.3128112267994636E-2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-6.9618366940792889E-2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-8.806818182052488E-2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0.15628986904359532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5.2631578952355457E-2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0" customFormat="1" x14ac:dyDescent="0.35">
      <c r="A329" s="43"/>
      <c r="B329" s="75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-2.0580380778207077E-2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3.083247687746981E-2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1.4170040481814455E-2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1.109877913429517E-2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6.5241844773696267E-2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4.6335482138650658E-2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2.9743589738771562E-2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8.262862984040319E-3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-2.1371448683104307E-2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-5.1046751790850622E-2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-3.0518819938869138E-2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0.58447771188682685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5.2356020936651017E-2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0" customFormat="1" x14ac:dyDescent="0.35">
      <c r="A330" s="43"/>
      <c r="B330" s="75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-1.6846148238674225E-2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2.8542303770601567E-2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6.9375619405923645E-3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-9.3877958653749895E-3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4.7830923247808493E-2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5.7173633839965092E-2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2.9258098222326914E-2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1.4933067599269444E-2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-3.6210129509263882E-2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-9.0930590369720357E-2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-2.0491803299075048E-3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0.40357549839234053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8.0797481642354105E-2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0" customFormat="1" x14ac:dyDescent="0.35">
      <c r="A331" s="43"/>
      <c r="B331" s="75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-1.7240153177046479E-2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3.4232365146132281E-2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2.3784901761714439E-2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1.800244100895047E-2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6.2992125985837755E-2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2.8530199962207136E-2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6.3655030796646805E-2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3.3564106217966891E-2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2.8378814790893065E-2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-8.9830435932200345E-2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4.8907388133671313E-2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0.40862789799023946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5.4393305441781815E-2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3.2426778242677916E-2</v>
      </c>
    </row>
    <row r="332" spans="1:22" s="80" customFormat="1" x14ac:dyDescent="0.35">
      <c r="A332" s="43"/>
      <c r="B332" s="75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-2.2888426811494098E-2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2.9774127305127955E-2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1.0090817353354462E-3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2.0272314674735156E-2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5.3631284917683417E-2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4.0335184041058396E-2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7.8616352211279342E-2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1.8570412817501339E-2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3.9314516129032168E-2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-0.11167086558677736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3.2887975335974741E-2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0.38455193005686827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3.086419752743428E-2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4.4559585492227952E-2</v>
      </c>
    </row>
    <row r="333" spans="1:22" s="80" customFormat="1" x14ac:dyDescent="0.35">
      <c r="A333" s="43"/>
      <c r="B333" s="75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-2.7380684155566919E-2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3.8105046340114308E-2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1.007049345133991E-2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3.7913720668101267E-2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5.4809843397794607E-2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3.8681622873973961E-2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6.7778936397794962E-2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9.4666711809256163E-2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3.2863849765258205E-2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-0.11426530173040289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-3.0000000029731591E-3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0.31168408108110379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5.7911065147916038E-2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5.1759834368530024E-2</v>
      </c>
    </row>
    <row r="334" spans="1:22" s="80" customFormat="1" x14ac:dyDescent="0.35">
      <c r="A334" s="43"/>
      <c r="B334" s="75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-4.0732922340007471E-2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3.2024793396936091E-2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-4.0241448680817518E-3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2.6658400495970225E-2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3.1007751944051629E-2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4.2157991345207174E-2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7.6519916149656184E-2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2.6112275165153746E-3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2.0377082635314236E-2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-0.12316763934409512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3.4205231392220724E-2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0.29802801749367142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2.5667351131703969E-2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5.4979253112033159E-2</v>
      </c>
    </row>
    <row r="335" spans="1:22" s="80" customFormat="1" x14ac:dyDescent="0.35">
      <c r="A335" s="43"/>
      <c r="B335" s="75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-4.5706232141905626E-2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2.0366598775660185E-2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-1.1869436198493474E-2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5.0175614651276623E-4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8.686210640819066E-3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3.7744048173129298E-2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1.4056224898993504E-2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3.4903733898375054E-2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-1.2751140084480028E-2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-0.11023684398645257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9.2975206610801095E-2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0.50481452894567669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2.018163469000678E-3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4.0774719673802244E-2</v>
      </c>
    </row>
    <row r="336" spans="1:22" s="80" customFormat="1" x14ac:dyDescent="0.35">
      <c r="A336" s="43"/>
      <c r="B336" s="75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-3.2971458590963516E-2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5.2254098366871032E-2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2.845528455520004E-2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1.9800985023620453E-2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7.478632472490694E-3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5.1530638581462673E-2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6.8637803585278059E-2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4.4498523300460523E-2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1.3306038894575201E-2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-0.10641036836128524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4.2813455648847983E-2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0.55847568988289165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4.5035823952263548E-2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3.4517766497461987E-2</v>
      </c>
    </row>
    <row r="337" spans="1:22" s="80" customFormat="1" x14ac:dyDescent="0.35">
      <c r="A337" s="43"/>
      <c r="B337" s="75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-3.1919996398825916E-2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7.9760717857694664E-3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1.9133937557545742E-2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8.0983803239352368E-3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-9.5137420684067112E-3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3.4032881129594739E-2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5.8455114820193194E-2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3.3508206650148024E-2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5.9880239520957515E-3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-0.10998819981409687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-3.24165029496499E-2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-0.10892857143297267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5.3752535498387405E-2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2.2177419354838739E-2</v>
      </c>
    </row>
    <row r="338" spans="1:22" s="80" customFormat="1" x14ac:dyDescent="0.35">
      <c r="A338" s="43"/>
      <c r="B338" s="75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-3.6040495953095247E-2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1.9920318752879142E-3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1.0080645158445251E-2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1.2007204322594012E-3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-6.3091482626711796E-3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3.5604075401984521E-2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5.2029136315774077E-2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4.9375224970642034E-2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2.5380710659898477E-2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-0.100192407052958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-1.8664047150146738E-2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-0.11351351351385447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3.4205231390718897E-2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3.9960039960040532E-3</v>
      </c>
    </row>
    <row r="339" spans="1:22" s="80" customFormat="1" x14ac:dyDescent="0.35">
      <c r="A339" s="43"/>
      <c r="B339" s="75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-2.7582153257038385E-2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2.2132796781230597E-2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8.9910089884941771E-3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1.8940157163006198E-2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2.6315789470551808E-2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2.8038694803983171E-2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1.9665683380360694E-2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6.2949337595564578E-2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3.0120481927711986E-3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-8.1872000258708305E-2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2.3762376231441201E-2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8.7004405289643247E-2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2.2908366538418802E-2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0" customFormat="1" x14ac:dyDescent="0.35">
      <c r="A340" s="43"/>
      <c r="B340" s="75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-2.524971812415849E-2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0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-1.49253731301703E-2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-6.7803370226344282E-3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1.4814814812672749E-2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-9.9502488197871094E-4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-5.7958666108353894E-3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-3.9880358878991839E-3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6.8032934709489595E-2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5.4026503567788091E-2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-7.1237071300128241E-2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5.0882658368491103E-2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4.4147843944887806E-2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9.0000000000100642E-3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0" customFormat="1" x14ac:dyDescent="0.35">
      <c r="A341" s="43"/>
      <c r="B341" s="75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-1.7682914085456074E-2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8.9730807552515241E-3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9.9800399173711127E-3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-8.9811396068255819E-3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1.0559662053721162E-3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-4.539116508912421E-3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-9.9601593565176606E-3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8.1035411236816221E-2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3.3966033966034023E-2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-7.1727316963650159E-2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7.0304302210699304E-2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4.7337278113395755E-2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3.9800995030668571E-2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3.6144578313253101E-2</v>
      </c>
    </row>
    <row r="342" spans="1:22" s="80" customFormat="1" x14ac:dyDescent="0.35">
      <c r="A342" s="43"/>
      <c r="B342" s="75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-2.2479477801349356E-2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2.9732408316920709E-3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-1.9685039364654246E-2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-5.0408307289038373E-4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6.3694267492348999E-3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2.9702970288696144E-3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-1.2423090491919097E-2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3.5532994917260939E-2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5.2157805544052138E-2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3.5282258064516125E-2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-4.8760709984196487E-2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5.85215605819027E-2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8.1999999998979764E-2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-1.1650485433706722E-2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0" customFormat="1" x14ac:dyDescent="0.35">
      <c r="A343" s="43"/>
      <c r="B343" s="75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-2.1312408185330221E-2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1.5045135402043263E-2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2.3232323225752926E-2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9.6912778499350476E-3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1.0582010544867002E-3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2.3579989579496637E-2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-4.7297297300297705E-2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7.9286422200197937E-3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3.4116114048957286E-2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-5.8881256133465013E-3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-7.2670885569831589E-2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2.3809523813307223E-2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-0.15624999999733619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3.2738095231480351E-2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5.2684903748733566E-2</v>
      </c>
    </row>
    <row r="344" spans="1:22" s="80" customFormat="1" x14ac:dyDescent="0.35">
      <c r="A344" s="43"/>
      <c r="B344" s="75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-1.9673385806276297E-2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1.0967098704186594E-2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1.8145161285201421E-2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-1.2554369315935114E-2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1.0604453933359998E-3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2.1042084172594115E-2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7.0960536915078767E-3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2.7210884352551399E-2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4.8962110348536328E-2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-1.2609117361784649E-2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-4.1394689076314543E-2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1.1940298509395438E-2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-9.8328416999905691E-3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2.8942115766341141E-2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3.4722222222222224E-2</v>
      </c>
    </row>
    <row r="345" spans="1:22" s="80" customFormat="1" x14ac:dyDescent="0.35">
      <c r="A345" s="43"/>
      <c r="B345" s="75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-1.4362312909933365E-2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2.0833333337467209E-2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1.4955134592036708E-2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-1.6783492941060348E-2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-1.3785790033424122E-2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1.6089736574457218E-2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-5.8593749983596134E-3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4.6603027238189466E-2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-7.9051383399209203E-3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-5.1614867989763398E-2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5.8174523568295083E-2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0.16235059760935333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1.56402737070645E-2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1.0826771653543392E-2</v>
      </c>
    </row>
    <row r="346" spans="1:22" s="80" customFormat="1" x14ac:dyDescent="0.35">
      <c r="A346" s="43"/>
      <c r="B346" s="75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-1.0880272718318772E-2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2.702702701945122E-2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2.4242424235568365E-2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2.9287439613526537E-2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7.5187969863169035E-3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2.6838966205342714E-2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2.7207228720510634E-2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-3.8948393432819729E-3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4.5629978743736546E-2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4.2786069651741268E-2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-2.5537771923789716E-2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2.0428015565017093E-2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3.3434650459530729E-2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4.6046046044933606E-2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3.0481809242871132E-2</v>
      </c>
    </row>
    <row r="347" spans="1:22" s="80" customFormat="1" x14ac:dyDescent="0.35">
      <c r="A347" s="43"/>
      <c r="B347" s="75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4.9667601128104677E-4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2.1956087824869318E-2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-4.0040040028817819E-3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1.0631895687061205E-2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2.4757804094820077E-2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6.3829787236845223E-2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2.9471879078075906E-2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1.089108910915601E-2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2.7065486941696828E-2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4.0080160320641281E-2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5.9176460308140956E-3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9.4517958411382899E-3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-1.0416666664594771E-2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0" customFormat="1" x14ac:dyDescent="0.35">
      <c r="A348" s="43"/>
      <c r="B348" s="75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-6.777079647229638E-3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-7.7896786768260002E-3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-2.9644268766502086E-3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-3.4496353242656646E-3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-3.181336160021924E-3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3.9331366819724406E-3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2.3456984075553758E-2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2.2727272734235283E-2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3.2209265118511625E-2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7.3737373737373713E-2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2.7177633928760379E-3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4.8875855337110433E-2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-0.16526138279385039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4.7012732612022615E-2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4.3179587831206977E-2</v>
      </c>
    </row>
    <row r="349" spans="1:22" s="80" customFormat="1" x14ac:dyDescent="0.35">
      <c r="A349" s="43"/>
      <c r="B349" s="75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-4.8212945901863263E-3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1.5825914937918472E-2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8.8932806299506263E-3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-7.3390855896062175E-3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-2.1344717208149791E-3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2.0078856574601435E-2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2.9585798818260445E-2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4.7734067178794672E-2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3.8690476190476247E-2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2.850863489166465E-2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0.10558375634870637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3.3066132268164197E-2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3.5611164580410887E-2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5.0295857988165618E-2</v>
      </c>
    </row>
    <row r="350" spans="1:22" s="80" customFormat="1" x14ac:dyDescent="0.35">
      <c r="A350" s="43"/>
      <c r="B350" s="75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9.5181809422782305E-3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1.7892644140208837E-2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1.3972055884319615E-2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1.3491904857085691E-2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-2.2222222223994961E-2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3.283582089632435E-2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9.1347844760471357E-3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4.1543026704617E-2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4.2839118908831353E-2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5.2475247524752446E-2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3.2200552165713861E-3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7.9079079077363765E-2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-3.0487804874763987E-2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4.9610894935255292E-2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8.3582089552238864E-2</v>
      </c>
    </row>
    <row r="351" spans="1:22" s="80" customFormat="1" x14ac:dyDescent="0.35">
      <c r="A351" s="43"/>
      <c r="B351" s="75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1.6438024968340112E-2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1.5748031498233159E-2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2.1782178221683823E-2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-8.8985564563974105E-4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-4.4102564102474977E-2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1.3712047012147392E-2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7.2938606723092943E-3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1.3500482159602841E-2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3.5727279974822362E-2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4.5045045045045043E-2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4.6212779870516071E-3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3.8684719574360346E-3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2.7355623100488804E-2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7.4975657248808919E-2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0" customFormat="1" x14ac:dyDescent="0.35">
      <c r="A352" s="43"/>
      <c r="B352" s="75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1.9645737281154121E-2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3.393213572571406E-2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4.444444444197547E-2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3.6944081919486067E-2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-2.6068821686247239E-2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3.8844621523289991E-2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4.1196225174210711E-2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6.1061061060630223E-2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2.4891277654669423E-2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2.030947775628621E-2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5.4256967014124366E-3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6.4229249006149167E-2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-6.6863323504862557E-2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0.11892963329712408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6.4642507345739564E-2</v>
      </c>
    </row>
    <row r="353" spans="1:22" s="80" customFormat="1" x14ac:dyDescent="0.35">
      <c r="A353" s="43"/>
      <c r="B353" s="75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1.660170698811447E-2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1.9762845857575321E-2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2.2727272730865614E-2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2.7388983989527729E-2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-1.5822784804307165E-2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6.4451158105357606E-2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3.8018318728351604E-2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7.2434607645834703E-2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-2.8306952653541365E-3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7.7294685990337893E-3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2.4502759229664651E-2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5.0000000000490694E-2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-0.19585687383134676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4.2105263149431901E-2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6.8798449612403043E-2</v>
      </c>
    </row>
    <row r="354" spans="1:22" s="80" customFormat="1" x14ac:dyDescent="0.35">
      <c r="A354" s="43"/>
      <c r="B354" s="75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1.3200508721058123E-2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3.5573122529800549E-2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4.6184738952880028E-2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3.4698406294129493E-2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-6.3291139217229227E-3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5.1332675224207903E-2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3.4037698411045009E-2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4.4117647066321243E-2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1.1543951292810231E-2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2.239532619279452E-2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2.0895279193674291E-2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2.327837050798948E-2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-5.0831792975047668E-2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5.9921414530734261E-2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0" customFormat="1" x14ac:dyDescent="0.35">
      <c r="A355" s="43"/>
      <c r="B355" s="75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9.6991599390511864E-3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4.2490118581928325E-2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5.0345508396745127E-2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1.7910152384721968E-2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-3.1712473561356174E-3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2.4446598321481394E-2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7.1935157045502809E-2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5.0147492625368675E-2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4.90094331884455E-2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3.6525172754195485E-2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4.1493741193579854E-2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5.620155038500263E-2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2.8058361382963991E-2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6.7243035545313176E-2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9.1434071222329161E-2</v>
      </c>
    </row>
    <row r="356" spans="1:22" s="80" customFormat="1" x14ac:dyDescent="0.35">
      <c r="A356" s="43"/>
      <c r="B356" s="75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1.1702476052322875E-2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3.4516765289614407E-2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4.3564356433467587E-2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3.7040744819301259E-2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1.6949152542711319E-2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3.2384690874214271E-2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3.3522732841842283E-2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1.8921475872961054E-2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4.5655976867598098E-2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3.4381139489194502E-2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3.5508400232277353E-2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2.4582104232874255E-2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-2.9791459778481605E-2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8.2444228900109565E-2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7.1907957813998086E-2</v>
      </c>
    </row>
    <row r="357" spans="1:22" s="80" customFormat="1" x14ac:dyDescent="0.35">
      <c r="A357" s="43"/>
      <c r="B357" s="75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2.3578550256576597E-2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2.9154518942220178E-2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1.9646365426816057E-2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4.5586906315895091E-2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3.4408602151496534E-2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3.3203124997215089E-2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4.147623288875639E-2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5.8939096260416109E-2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1.5369836695485193E-2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1.6998010932320232E-2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5.3784860557768835E-2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5.7896480551583633E-2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1.9905213270996581E-2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-1.97086546654455E-2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5.6785370543499393E-2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0.10029211295034077</v>
      </c>
    </row>
    <row r="358" spans="1:22" s="80" customFormat="1" x14ac:dyDescent="0.35">
      <c r="A358" s="43"/>
      <c r="B358" s="75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2.9761832094526916E-2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4.9707602345109576E-2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6.1143984223747005E-2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2.1511684756037968E-2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3.3049040516407419E-2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3.9690222654361687E-2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4.2568444714765508E-2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6.7448680352995546E-2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8.3181920231372386E-2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5.725190839694738E-3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5.2232119101367977E-2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1.3346043854989484E-2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0.15000000000049021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7.942583731853177E-2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6.774809160305352E-2</v>
      </c>
    </row>
    <row r="359" spans="1:22" s="80" customFormat="1" x14ac:dyDescent="0.35">
      <c r="A359" s="43"/>
      <c r="B359" s="75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2.5089402794996038E-2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5.5664062494182043E-2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7.5376884420999449E-2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4.8729654624851092E-2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2.1008403356811294E-2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5.428571428976902E-2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5.9512856521783397E-2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7.7375122423589932E-2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7.530763835397325E-2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-4.8169556840077076E-3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6.6513476512885486E-2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1.0299625469024846E-2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6.0287081339777046E-2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0" customFormat="1" x14ac:dyDescent="0.35">
      <c r="A360" s="43"/>
      <c r="B360" s="75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2.6435434682026061E-2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3.8272816485923428E-2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5.5500495544558381E-2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6.7253486302047954E-3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3.2978723408841108E-2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4.4074436824059787E-2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1.0850482078904161E-2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5.5072463762346306E-2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2.4621212121212203E-2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7.0761439345889854E-2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2.2403158667495079E-2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-1.0348071495766645E-2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3.1714930401688851E-2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4.6598322413177974E-3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3.3333333326598172E-2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0.11237016052950524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6.2675397573474401E-2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6.208842897460027E-2</v>
      </c>
    </row>
    <row r="361" spans="1:22" s="80" customFormat="1" x14ac:dyDescent="0.35">
      <c r="A361" s="43"/>
      <c r="B361" s="75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3.3418751483685817E-2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2.2395326189788813E-2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2.4485798240101699E-2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3.1871315815765786E-2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4.1711229951407046E-2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2.8155339801225088E-2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2.9694551008064889E-2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4.214559387079627E-2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6.8436079040248066E-2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4.065257881634491E-2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1.4326647564469913E-2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1.4202938648213816E-2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-7.3461891624716658E-3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-5.916585839238734E-2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8.8372093020573028E-2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3.1598513013381284E-2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7.0422535211267609E-2</v>
      </c>
    </row>
    <row r="362" spans="1:22" s="80" customFormat="1" x14ac:dyDescent="0.35">
      <c r="A362" s="43"/>
      <c r="B362" s="75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3.2359098276666838E-2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2.7343749998855478E-2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4.2322834643848055E-2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2.8399566117739965E-2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5.1948051949376434E-2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3.4682080924799838E-2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4.2811087122720005E-2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4.7483380816299291E-2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5.301972376005433E-2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4.995341132350984E-2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-1.5992474129821289E-2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4.6578220533707353E-2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9.2764378477975095E-3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-0.16876310272653181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4.1705282669481751E-2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3.7649219467401233E-2</v>
      </c>
    </row>
    <row r="363" spans="1:22" s="80" customFormat="1" x14ac:dyDescent="0.35">
      <c r="A363" s="43"/>
      <c r="B363" s="75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3.3776591753848895E-2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1.6472868215655214E-2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2.1317829451374466E-2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2.1870361207323188E-2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4.1845493567081143E-2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2.1256038647828372E-2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1.9419167476667984E-2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7.6117982884409529E-3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4.3586761554664691E-2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4.1759414076769155E-2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2.586206896551713E-2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4.7592277294871248E-2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3.1791907517098844E-2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-7.4950690331414743E-2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-1.8115942008962939E-3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0" customFormat="1" x14ac:dyDescent="0.35">
      <c r="A364" s="43"/>
      <c r="B364" s="75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2.3312595491682336E-2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2.5096525092797941E-2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3.5783365570234912E-2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-1.0649627263045875E-2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3.7473233404300435E-2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2.3010546494007366E-2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1.1303274215281059E-2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3.8679245284772304E-2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3.890363509950874E-2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2.7264495286378757E-2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2.3696682464454975E-2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-6.9637252903276436E-2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1.2070566390825214E-2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7.1654373029255786E-2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5.7013574662910495E-2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9.7431355162273334E-3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7.3597056117755286E-2</v>
      </c>
    </row>
    <row r="365" spans="1:22" s="80" customFormat="1" x14ac:dyDescent="0.35">
      <c r="A365" s="43"/>
      <c r="B365" s="75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2.9267864771261618E-2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2.7131782944572164E-2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3.3816425120959642E-2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1.8621973929236556E-2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5.6806002135861011E-2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1.4191106902355468E-2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3.8281542235768241E-4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3.6585365852857668E-2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7.569692393259557E-2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3.3419075254888665E-2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4.0268456375838951E-2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3.803278627849252E-2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1.5873015870048579E-2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0.14871194380586925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2.0683453243758868E-2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6.7952249778198998E-2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6.7996373526745243E-2</v>
      </c>
    </row>
    <row r="366" spans="1:22" s="80" customFormat="1" x14ac:dyDescent="0.35">
      <c r="A366" s="43"/>
      <c r="B366" s="75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3.3123031544627354E-2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0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4.7984644900274263E-3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1.0918307662312386E-2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3.8216560505412549E-2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-3.7558685498031408E-3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3.7225009897946882E-3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-6.5727699574602526E-3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6.2315183629580731E-2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3.9201645930963716E-2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3.1428571428571403E-2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3.0774662884247357E-2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3.6018957353391744E-2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-9.639727361256778E-2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4.7790802532766061E-2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7.3215940688483444E-2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0" customFormat="1" x14ac:dyDescent="0.35">
      <c r="A367" s="43"/>
      <c r="B367" s="75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4.5064691967305462E-2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6.6350710850426424E-3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-6.5789473759639032E-3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1.1179158160785374E-2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4.4538706260294429E-2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-1.2014787433477309E-2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7.4447141653683621E-3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2.5519848773642956E-2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4.8623535174271384E-2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5.3964229598741101E-2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3.9047619047618991E-2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2.1809151406640977E-2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3.66972476509793E-3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9.4978165943310794E-2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1.3111888108258325E-2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2.1602160219108782E-2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5.3791887125220407E-2</v>
      </c>
    </row>
    <row r="368" spans="1:22" s="80" customFormat="1" x14ac:dyDescent="0.35">
      <c r="A368" s="43"/>
      <c r="B368" s="75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4.3931375014764816E-2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3.8131553818376656E-3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-3.7950664126182088E-3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-6.5643401872768296E-3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2.8124999999325051E-2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-2.088931479884702E-4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8.3565459586748964E-3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2.8971962616822378E-2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5.1713477419205942E-2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4.5981682505969776E-2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7.5973409306742375E-3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-9.9675055390143884E-3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3.6468330132015121E-2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9.2118730809122307E-3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-3.1088082901599187E-2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2.5089605742958182E-2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5.4561717352415107E-2</v>
      </c>
    </row>
    <row r="369" spans="2:22" s="80" customFormat="1" x14ac:dyDescent="0.35">
      <c r="B369" s="75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2.9765409970719359E-2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2.8328611890258417E-3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1.1560693638388828E-2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-1.2484394506865981E-3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1.5592515596608871E-2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9.4517958448907102E-3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-1.5035191714332606E-3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3.5250463824560263E-2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4.3519394512771939E-2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8.2477387353457915E-2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5.4586637629662947E-2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1.795841209829873E-2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-6.4812040994035201E-3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3.7174721226598713E-3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-7.3426573432473233E-2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-5.5030094582006354E-2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2.9143898000670854E-2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4.9557522123893756E-2</v>
      </c>
    </row>
    <row r="370" spans="2:22" s="80" customFormat="1" x14ac:dyDescent="0.35">
      <c r="B370" s="75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2.7011834905151362E-2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-3.2497678740561184E-2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-4.2750929365404221E-2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-1.5219680290992662E-2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7.2239422122759387E-3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-2.3277467411250852E-2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-2.8072033893658935E-2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8.2417582486521736E-3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1.6195502112881157E-3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3.4014585992736088E-2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2.8462998102466524E-3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-1.151436615158646E-2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5.5503292566582034E-2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-0.18329070758885102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-6.2393162390342427E-2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1.2411347512841136E-2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5.1831992850759581E-2</v>
      </c>
    </row>
    <row r="371" spans="2:22" s="80" customFormat="1" x14ac:dyDescent="0.35">
      <c r="B371" s="75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2.4472372416111353E-2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-3.2377428301320441E-2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-2.8971962618045088E-2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-1.3154159174789444E-2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6.1728395038986783E-3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-4.6973803073265569E-2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-4.678244972563439E-2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1.3636363641694661E-2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2.3524256543814358E-2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2.2876154443685782E-2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5.8083252662149906E-3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-3.796202164340598E-2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2.2242817427065766E-2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-0.15433212996405377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-0.10158201498678932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3.5211267566571673E-3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3.1222896790980125E-2</v>
      </c>
    </row>
    <row r="372" spans="2:22" s="80" customFormat="1" x14ac:dyDescent="0.35">
      <c r="B372" s="75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1.897873599682608E-2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-1.8903591708687999E-3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-2.7230046950075814E-2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2.7507613714510236E-2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1.7507723992602215E-2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-3.752345220969898E-3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1.8877057119943738E-2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3.2051282054687109E-2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2.7726432532347505E-2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1.311557761552091E-2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1.5609006519098455E-2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1.9011406844106733E-3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-1.9128616125900659E-2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3.3395176248356424E-2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-4.6920821111416385E-2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-6.7911714771965476E-2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-4.401408454625869E-3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5.7573073516386179E-2</v>
      </c>
    </row>
    <row r="373" spans="2:22" s="80" customFormat="1" x14ac:dyDescent="0.35">
      <c r="B373" s="75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1.0902909152816503E-2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3.8095238148212816E-3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-9.5602294428564025E-3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1.3555383423702612E-2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2.0533880899100253E-2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5.6657223874953758E-3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6.944444475725333E-4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2.9411764700745607E-2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9.4606239106673662E-4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-1.5903997632952462E-3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-3.7664783427495289E-2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-1.3790131192710107E-2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1.9426456985002082E-2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3.1958762892582551E-2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-5.0427350424954082E-2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1.9819819815874572E-2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0" customFormat="1" x14ac:dyDescent="0.35">
      <c r="B374" s="75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6.076545894288749E-3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2.8517110258207161E-3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-1.4164305945129936E-2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1.8218429379614318E-3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3.1893004119634839E-2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-1.6759776540942822E-2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-1.2960366897816558E-2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-9.0661831041825435E-4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>
        <f>((((VLOOKUP(B374,Database!$A:$AS,MATCH($N$1,Database!$A$1:$AS$1,),))))-(((VLOOKUP(EDATE(B374,-12),Database!$A:$AS,MATCH($N$1,Database!$A$1:$AS$1,),)))))/(((VLOOKUP(EDATE(B374,-12),Database!$A:$AS,MATCH($N$1,Database!$A$1:$AS$1,),))))</f>
        <v>2.764615434197619E-2</v>
      </c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2.765863039143788E-3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-4.7801147227533461E-3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-2.921515994557226E-2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-7.3529411745762354E-3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0.26986128624529743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-2.3057216056761903E-2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9.7864768753256753E-3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7.5221238938053103E-2</v>
      </c>
    </row>
    <row r="375" spans="2:22" s="80" customFormat="1" x14ac:dyDescent="0.35">
      <c r="B375" s="75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-1.0164936098003764E-2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0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-2.4667931682017953E-2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1.5010652721286046E-2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9.2687950531944504E-3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-1.5137180702153388E-2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1.1385865950974679E-2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5.3824362610378915E-2</v>
      </c>
      <c r="L375" s="13"/>
      <c r="M375" s="13"/>
      <c r="N375" s="13">
        <f>((((VLOOKUP(B375,Database!$A:$AS,MATCH($N$1,Database!$A$1:$AS$1,),))))-(((VLOOKUP(EDATE(B375,-12),Database!$A:$AS,MATCH($N$1,Database!$A$1:$AS$1,),)))))/(((VLOOKUP(EDATE(B375,-12),Database!$A:$AS,MATCH($N$1,Database!$A$1:$AS$1,),))))</f>
        <v>3.0200840943946285E-2</v>
      </c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2.1866815021220998E-2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-9.3370681605975722E-3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-2.8640429527177953E-2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2.8011204481504726E-2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0.1002132196117031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-4.0506329111082429E-2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3.9927404719862863E-2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0" customFormat="1" x14ac:dyDescent="0.35">
      <c r="B376" s="75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9.963551520879891E-4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-8.4745762688721322E-3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-3.3613445378072898E-2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3.9632057931304407E-2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2.3735810117714116E-2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-3.7488284869415015E-3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1.0457677166964632E-2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1.9981834687076764E-2</v>
      </c>
      <c r="L376" s="13"/>
      <c r="M376" s="13"/>
      <c r="N376" s="13">
        <f>((((VLOOKUP(B376,Database!$A:$AS,MATCH($N$1,Database!$A$1:$AS$1,),))))-(((VLOOKUP(EDATE(B376,-12),Database!$A:$AS,MATCH($N$1,Database!$A$1:$AS$1,),)))))/(((VLOOKUP(EDATE(B376,-12),Database!$A:$AS,MATCH($N$1,Database!$A$1:$AS$1,),))))</f>
        <v>4.771412329597427E-2</v>
      </c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2.5943337989139545E-2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-1.9444444444444393E-2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8.9096724627044099E-2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-2.7522935807117259E-3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-3.0481809248334775E-2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-1.7979452058328023E-2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3.2456140350092248E-2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4.9700085689802886E-2</v>
      </c>
    </row>
    <row r="377" spans="2:22" s="80" customFormat="1" x14ac:dyDescent="0.35">
      <c r="B377" s="75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-6.3728319861949042E-3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-1.4150943401700351E-2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-4.1121495324919349E-2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-2.5979024343308977E-3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9.1277890528662416E-3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-1.0261194030120548E-2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1.4694486697401301E-2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1.3574660629716493E-2</v>
      </c>
      <c r="L377" s="13"/>
      <c r="M377" s="13"/>
      <c r="N377" s="13">
        <f>((((VLOOKUP(B377,Database!$A:$AS,MATCH($N$1,Database!$A$1:$AS$1,),))))-(((VLOOKUP(EDATE(B377,-12),Database!$A:$AS,MATCH($N$1,Database!$A$1:$AS$1,),)))))/(((VLOOKUP(EDATE(B377,-12),Database!$A:$AS,MATCH($N$1,Database!$A$1:$AS$1,),))))</f>
        <v>1.7568472045250395E-2</v>
      </c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1.077781756328362E-2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-1.9354838709677368E-2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-3.9372845262009792E-2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-4.5955882306597745E-3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1.1213047908030065E-2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-3.2599118948320752E-2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-3.009458297607745E-2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2.0373514431239439E-2</v>
      </c>
    </row>
    <row r="378" spans="2:22" s="80" customFormat="1" x14ac:dyDescent="0.35">
      <c r="B378" s="75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-1.2155563379292278E-2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-5.7251908381285438E-3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-2.5787965618453954E-2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3.9537126325939883E-3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2.1472392639810295E-2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9.4250706540044611E-4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6.2416960574102846E-3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6.0491493382724276E-2</v>
      </c>
      <c r="L378" s="13"/>
      <c r="M378" s="13"/>
      <c r="N378" s="13">
        <f>((((VLOOKUP(B378,Database!$A:$AS,MATCH($N$1,Database!$A$1:$AS$1,),))))-(((VLOOKUP(EDATE(B378,-12),Database!$A:$AS,MATCH($N$1,Database!$A$1:$AS$1,),)))))/(((VLOOKUP(EDATE(B378,-12),Database!$A:$AS,MATCH($N$1,Database!$A$1:$AS$1,),))))</f>
        <v>4.3798014873050142E-2</v>
      </c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-1.6891334516673344E-2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2.7700831024930488E-3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-4.2706734549847733E-2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-2.5617566338220661E-2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0.1023706896493073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-1.2048192779172462E-2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-2.7633851463409156E-2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0" customFormat="1" x14ac:dyDescent="0.35">
      <c r="B379" s="75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-1.2205774228952131E-2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-1.7890772120035484E-2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-3.3112582781832857E-2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-1.0478754085752636E-2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8.1218274113520079E-3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-1.4967259122756357E-2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5.9762656876690828E-3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4.0552995392656638E-2</v>
      </c>
      <c r="L379" s="13"/>
      <c r="M379" s="13"/>
      <c r="N379" s="13">
        <f>((((VLOOKUP(B379,Database!$A:$AS,MATCH($N$1,Database!$A$1:$AS$1,),))))-(((VLOOKUP(EDATE(B379,-12),Database!$A:$AS,MATCH($N$1,Database!$A$1:$AS$1,),)))))/(((VLOOKUP(EDATE(B379,-12),Database!$A:$AS,MATCH($N$1,Database!$A$1:$AS$1,),))))</f>
        <v>-1.1491844111914996E-2</v>
      </c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-1.710013963980743E-2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-2.2914757103574702E-2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-2.3913719509637603E-2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-1.8281535575721984E-3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1.6949152543556015E-2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-3.7100949089661397E-2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-3.524229079788842E-3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1.2552301255230125E-2</v>
      </c>
    </row>
    <row r="380" spans="2:22" s="80" customFormat="1" x14ac:dyDescent="0.35">
      <c r="B380" s="75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-1.5240024387249305E-2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-7.5973409317474996E-3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-3.4285714285768661E-2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9.4257117869983378E-3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2.127659573675858E-2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-1.9607843141099836E-2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2.0323852003070846E-3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3.5911602209232465E-2</v>
      </c>
      <c r="L380" s="13"/>
      <c r="M380" s="13"/>
      <c r="N380" s="13">
        <f>((((VLOOKUP(B380,Database!$A:$AS,MATCH($N$1,Database!$A$1:$AS$1,),))))-(((VLOOKUP(EDATE(B380,-12),Database!$A:$AS,MATCH($N$1,Database!$A$1:$AS$1,),)))))/(((VLOOKUP(EDATE(B380,-12),Database!$A:$AS,MATCH($N$1,Database!$A$1:$AS$1,),))))</f>
        <v>-4.5341703568612911E-2</v>
      </c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-1.7213580494374579E-2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1.7907634307257361E-2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3.0338797423788847E-3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1.2962962957281219E-2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9.5334685594406193E-2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3.2085561497373905E-2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-1.1363636368504468E-2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3.4775233248515641E-2</v>
      </c>
    </row>
    <row r="381" spans="2:22" s="80" customFormat="1" x14ac:dyDescent="0.35">
      <c r="B381" s="75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-2.1817898724591469E-2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-1.1299435025162799E-2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-4.095238095059426E-2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-2.9807692307692525E-3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4.0941658138092481E-2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-2.3408239700041369E-2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-9.5617229954596209E-3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-3.5842293956594947E-3</v>
      </c>
      <c r="L381" s="13"/>
      <c r="M381" s="13"/>
      <c r="N381" s="13">
        <f>((((VLOOKUP(B381,Database!$A:$AS,MATCH($N$1,Database!$A$1:$AS$1,),))))-(((VLOOKUP(EDATE(B381,-12),Database!$A:$AS,MATCH($N$1,Database!$A$1:$AS$1,),)))))/(((VLOOKUP(EDATE(B381,-12),Database!$A:$AS,MATCH($N$1,Database!$A$1:$AS$1,),))))</f>
        <v>-6.6748875071236682E-2</v>
      </c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-1.5284477953267182E-2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-7.4280408542246714E-3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1.2239361817786547E-2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-8.3333333323292284E-3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0.15943396226741782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3.9126478612072232E-2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-1.7699115024664793E-3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3.7099494097807807E-2</v>
      </c>
    </row>
    <row r="382" spans="2:22" s="80" customFormat="1" x14ac:dyDescent="0.35">
      <c r="B382" s="75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-1.7914530839230457E-2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-4.7984644932417379E-3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-2.1359223304665536E-2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3.5964230171073538E-3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3.8934426227846292E-2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-3.8131553913713831E-3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1.5115445284119169E-2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2.1798365116477699E-2</v>
      </c>
      <c r="L382" s="13"/>
      <c r="M382" s="13"/>
      <c r="N382" s="13">
        <f>((((VLOOKUP(B382,Database!$A:$AS,MATCH($N$1,Database!$A$1:$AS$1,),))))-(((VLOOKUP(EDATE(B382,-12),Database!$A:$AS,MATCH($N$1,Database!$A$1:$AS$1,),)))))/(((VLOOKUP(EDATE(B382,-12),Database!$A:$AS,MATCH($N$1,Database!$A$1:$AS$1,),))))</f>
        <v>2.3501853272906083E-2</v>
      </c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-1.5390108564262555E-2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1.7029328287606407E-2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-8.68423871613405E-3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-9.7147950096116528E-2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8.9770354911110753E-2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4.740200547154811E-2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-3.1523642732294417E-2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5.1826677994902245E-2</v>
      </c>
    </row>
    <row r="383" spans="2:22" s="80" customFormat="1" x14ac:dyDescent="0.35">
      <c r="B383" s="75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-2.0273613878642502E-2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-2.7724665396941999E-2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-5.1973051015329577E-2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-2.924817798235517E-2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3.7832310840652701E-2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-3.4123222748806088E-2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7.0769643850101746E-3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-6.2780269100448675E-3</v>
      </c>
      <c r="L383" s="13"/>
      <c r="M383" s="13"/>
      <c r="N383" s="13">
        <f>((((VLOOKUP(B383,Database!$A:$AS,MATCH($N$1,Database!$A$1:$AS$1,),))))-(((VLOOKUP(EDATE(B383,-12),Database!$A:$AS,MATCH($N$1,Database!$A$1:$AS$1,),)))))/(((VLOOKUP(EDATE(B383,-12),Database!$A:$AS,MATCH($N$1,Database!$A$1:$AS$1,),))))</f>
        <v>4.0254100479828652E-5</v>
      </c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-1.3606346674129915E-2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6.3522617901828629E-2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-1.9650663976838078E-2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-4.1704442434690542E-2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1.4941302021835827E-2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8.8044485631720293E-2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-3.1578947368605732E-2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1.5138772077375922E-2</v>
      </c>
    </row>
    <row r="384" spans="2:22" s="80" customFormat="1" x14ac:dyDescent="0.35">
      <c r="B384" s="75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-1.9031959437351188E-2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-1.3257575757091463E-2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-2.0270270274248384E-2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-3.1647385027249279E-2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4.9595141698010776E-2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-4.7080979208732341E-3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-1.5835312750457929E-2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-5.3238686764257208E-3</v>
      </c>
      <c r="L384" s="13"/>
      <c r="M384" s="13"/>
      <c r="N384" s="13">
        <f>((((VLOOKUP(B384,Database!$A:$AS,MATCH($N$1,Database!$A$1:$AS$1,),))))-(((VLOOKUP(EDATE(B384,-12),Database!$A:$AS,MATCH($N$1,Database!$A$1:$AS$1,),)))))/(((VLOOKUP(EDATE(B384,-12),Database!$A:$AS,MATCH($N$1,Database!$A$1:$AS$1,),))))</f>
        <v>2.0618395632649292E-2</v>
      </c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3.6431957572520546E-3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2.7514231499051151E-2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-1.0844635335953698E-3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8.9766606911797304E-4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8.0000000003692964E-2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7.1948998183135035E-2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-7.0733863847554741E-3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3.0150753768844171E-2</v>
      </c>
    </row>
    <row r="385" spans="2:22" s="80" customFormat="1" x14ac:dyDescent="0.35">
      <c r="B385" s="75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-1.0814496228201213E-2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-1.328273245673017E-2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-7.7220077198463339E-3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-1.155903706534207E-2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5.2313883305902704E-2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-3.0046948360863444E-2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-1.152540465357663E-2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-3.5714285674741078E-3</v>
      </c>
      <c r="L385" s="13"/>
      <c r="M385" s="13"/>
      <c r="N385" s="13">
        <f>((((VLOOKUP(B385,Database!$A:$AS,MATCH($N$1,Database!$A$1:$AS$1,),))))-(((VLOOKUP(EDATE(B385,-12),Database!$A:$AS,MATCH($N$1,Database!$A$1:$AS$1,),)))))/(((VLOOKUP(EDATE(B385,-12),Database!$A:$AS,MATCH($N$1,Database!$A$1:$AS$1,),))))</f>
        <v>1.7349399807550063E-2</v>
      </c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1.5100407216690735E-2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3.2289628180039109E-2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1.2183465771357419E-3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-2.813067150695394E-2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-3.5964035964115786E-2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7.7407740773712735E-2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3.5335689095265456E-3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2.8029678483099799E-2</v>
      </c>
    </row>
    <row r="386" spans="2:22" s="80" customFormat="1" x14ac:dyDescent="0.35">
      <c r="B386" s="75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-4.8837706502744875E-2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-0.1213270142158709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-0.12356321839479538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-0.17917304747320059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-9.9700897333554039E-3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-0.29829545453929324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-0.13958256911184047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-1.8148820351878308E-3</v>
      </c>
      <c r="L386" s="13"/>
      <c r="M386" s="13"/>
      <c r="N386" s="13">
        <f>((((VLOOKUP(B386,Database!$A:$AS,MATCH($N$1,Database!$A$1:$AS$1,),))))-(((VLOOKUP(EDATE(B386,-12),Database!$A:$AS,MATCH($N$1,Database!$A$1:$AS$1,),)))))/(((VLOOKUP(EDATE(B386,-12),Database!$A:$AS,MATCH($N$1,Database!$A$1:$AS$1,),))))</f>
        <v>-0.18984382629208119</v>
      </c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-6.203322664218499E-2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5.3794428434197974E-2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-7.5330572450692385E-2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0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0.3147964250253984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-1.3111888108258325E-2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-0.11982378854539362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-5.185185185185183E-2</v>
      </c>
    </row>
    <row r="387" spans="2:22" s="80" customFormat="1" x14ac:dyDescent="0.35">
      <c r="B387" s="75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-0.17018126127054928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-0.28503336510936472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-0.30836575875542205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-0.34968037401011359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-0.17142857143269236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-0.44092219020377782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-0.34112952442974681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-0.16577060932073892</v>
      </c>
      <c r="L387" s="13"/>
      <c r="M387" s="13"/>
      <c r="N387" s="13">
        <f>((((VLOOKUP(B387,Database!$A:$AS,MATCH($N$1,Database!$A$1:$AS$1,),))))-(((VLOOKUP(EDATE(B387,-12),Database!$A:$AS,MATCH($N$1,Database!$A$1:$AS$1,),)))))/(((VLOOKUP(EDATE(B387,-12),Database!$A:$AS,MATCH($N$1,Database!$A$1:$AS$1,),))))</f>
        <v>-0.57278604435203395</v>
      </c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-0.20179950134205157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-2.0735155513666247E-2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-0.25911126437079646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-0.10445049954936897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9.6899224805750708E-2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-0.30255057168559157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-0.34118673647180831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0" customFormat="1" x14ac:dyDescent="0.35">
      <c r="B388" s="75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-0.15833297586530848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-0.18993352326519702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-0.22898550724984912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-0.23437499999999994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-0.11995967742519621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-0.20507996237299445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-0.24045368974021872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-0.17008014246765338</v>
      </c>
      <c r="L388" s="13"/>
      <c r="M388" s="13"/>
      <c r="N388" s="13">
        <f>((((VLOOKUP(B388,Database!$A:$AS,MATCH($N$1,Database!$A$1:$AS$1,),))))-(((VLOOKUP(EDATE(B388,-12),Database!$A:$AS,MATCH($N$1,Database!$A$1:$AS$1,),)))))/(((VLOOKUP(EDATE(B388,-12),Database!$A:$AS,MATCH($N$1,Database!$A$1:$AS$1,),))))</f>
        <v>-0.32901743081252233</v>
      </c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-0.16668391475384908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-9.0651558073654465E-2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-0.20000873292252197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-7.911683532239297E-2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2.5354969576433427E-2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-0.17611159546721714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-0.24044180118727718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-0.15346938775510202</v>
      </c>
    </row>
    <row r="389" spans="2:22" s="80" customFormat="1" x14ac:dyDescent="0.35">
      <c r="B389" s="75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-0.10566530984648678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-0.10239234449184734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-0.1276803118937353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-0.1180783330117692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-2.0100502517702665E-2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-0.13666352497321246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-0.14986093433358544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-0.11160714285634554</v>
      </c>
      <c r="L389" s="13"/>
      <c r="M389" s="13"/>
      <c r="N389" s="13">
        <f>((((VLOOKUP(B389,Database!$A:$AS,MATCH($N$1,Database!$A$1:$AS$1,),))))-(((VLOOKUP(EDATE(B389,-12),Database!$A:$AS,MATCH($N$1,Database!$A$1:$AS$1,),)))))/(((VLOOKUP(EDATE(B389,-12),Database!$A:$AS,MATCH($N$1,Database!$A$1:$AS$1,),))))</f>
        <v>-0.16700429384348203</v>
      </c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-0.12422090509854475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-2.6315789473684317E-2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-0.11372238192277732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-4.8014773777818279E-2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0.19657258063888014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-2.7322404364119911E-3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-9.4858156029634433E-2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-4.1597337770382693E-2</v>
      </c>
    </row>
    <row r="390" spans="2:22" s="80" customFormat="1" x14ac:dyDescent="0.35">
      <c r="B390" s="75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-6.8074543153516548E-2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-5.5662188100489625E-2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-0.10196078431514785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-8.8368072231293851E-2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3.0030030028415346E-2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-7.7212806020974037E-2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-7.6041112547888548E-2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-8.2887700529683001E-2</v>
      </c>
      <c r="L390" s="13"/>
      <c r="M390" s="13"/>
      <c r="N390" s="13">
        <f>((((VLOOKUP(B390,Database!$A:$AS,MATCH($N$1,Database!$A$1:$AS$1,),))))-(((VLOOKUP(EDATE(B390,-12),Database!$A:$AS,MATCH($N$1,Database!$A$1:$AS$1,),)))))/(((VLOOKUP(EDATE(B390,-12),Database!$A:$AS,MATCH($N$1,Database!$A$1:$AS$1,),))))</f>
        <v>-0.10851488079222267</v>
      </c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-8.4550421768063141E-2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-2.8545119705340648E-2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-2.7409942656038928E-2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-1.8779342647718758E-3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0.31378299120765024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5.8362369345279198E-2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-4.7069271759470351E-2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1.0673234811165822E-2</v>
      </c>
    </row>
    <row r="391" spans="2:22" s="80" customFormat="1" x14ac:dyDescent="0.35">
      <c r="B391" s="75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-6.5993512691353839E-2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-5.9443911798558846E-2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-0.1125244618380561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-7.4128048188089088E-2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5.6394763344674838E-2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-8.547008544654509E-3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-5.540939395084836E-2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-1.4171833482886696E-2</v>
      </c>
      <c r="L391" s="13"/>
      <c r="M391" s="13"/>
      <c r="N391" s="13">
        <f>((((VLOOKUP(B391,Database!$A:$AS,MATCH($N$1,Database!$A$1:$AS$1,),))))-(((VLOOKUP(EDATE(B391,-12),Database!$A:$AS,MATCH($N$1,Database!$A$1:$AS$1,),)))))/(((VLOOKUP(EDATE(B391,-12),Database!$A:$AS,MATCH($N$1,Database!$A$1:$AS$1,),))))</f>
        <v>-6.9230377124833722E-2</v>
      </c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-8.9829544474097175E-2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-2.814258911819861E-3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-7.1904905479381331E-3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-3.3882783888828323E-2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2.4509803923827775E-2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0.10573476702857459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-2.210433245125553E-2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1.9834710743801699E-2</v>
      </c>
    </row>
    <row r="392" spans="2:22" s="80" customFormat="1" x14ac:dyDescent="0.35">
      <c r="B392" s="75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-6.3442809932638108E-2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-5.4545454540060524E-2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-7.6923076921559849E-2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-6.5941470927993781E-2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5.6547619055047814E-2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-4.571428571118346E-2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-3.425300210729925E-2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-2.1333333327454327E-2</v>
      </c>
      <c r="L392" s="13"/>
      <c r="M392" s="13"/>
      <c r="N392" s="13">
        <f>((((VLOOKUP(B392,Database!$A:$AS,MATCH($N$1,Database!$A$1:$AS$1,),))))-(((VLOOKUP(EDATE(B392,-12),Database!$A:$AS,MATCH($N$1,Database!$A$1:$AS$1,),)))))/(((VLOOKUP(EDATE(B392,-12),Database!$A:$AS,MATCH($N$1,Database!$A$1:$AS$1,),))))</f>
        <v>1.0664694709924523E-2</v>
      </c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-7.380101151995884E-2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1.4814814814814762E-2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2.0167489255530861E-2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-2.4680073123307E-2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-5.8333333324612727E-2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8.3765112262402228E-2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-1.3262599472521966E-2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3.6065573770491847E-2</v>
      </c>
    </row>
    <row r="393" spans="2:22" s="80" customFormat="1" x14ac:dyDescent="0.35">
      <c r="B393" s="75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-4.8660067308488077E-2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-3.3333333336825748E-2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-3.4756703078717095E-2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-3.9733821969331708E-2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5.8013765978486197E-2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-1.7257909880094017E-2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-1.7597704313563479E-2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-8.9928057499445661E-3</v>
      </c>
      <c r="L393" s="13"/>
      <c r="M393" s="13"/>
      <c r="N393" s="13">
        <f>((((VLOOKUP(B393,Database!$A:$AS,MATCH($N$1,Database!$A$1:$AS$1,),))))-(((VLOOKUP(EDATE(B393,-12),Database!$A:$AS,MATCH($N$1,Database!$A$1:$AS$1,),)))))/(((VLOOKUP(EDATE(B393,-12),Database!$A:$AS,MATCH($N$1,Database!$A$1:$AS$1,),))))</f>
        <v>4.6411807956977441E-2</v>
      </c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-7.48562917748853E-2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1.9644527595883948E-2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1.2273953872134808E-2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-3.3613445383413869E-2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-0.17819365337482204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0.1024518388860763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1.3297872334553672E-2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3.4146341463414658E-2</v>
      </c>
    </row>
    <row r="394" spans="2:22" s="80" customFormat="1" x14ac:dyDescent="0.35">
      <c r="B394" s="75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-4.8772795514946371E-2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1.1571841857976769E-2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-2.1825396829254665E-2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-4.6585956416464916E-2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7.790927021278328E-2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-4.2105263159103699E-2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-3.7522603978300172E-2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-1.6888888890161168E-2</v>
      </c>
      <c r="L394" s="13"/>
      <c r="M394" s="13"/>
      <c r="N394" s="13">
        <f>((((VLOOKUP(B394,Database!$A:$AS,MATCH($N$1,Database!$A$1:$AS$1,),))))-(((VLOOKUP(EDATE(B394,-12),Database!$A:$AS,MATCH($N$1,Database!$A$1:$AS$1,),)))))/(((VLOOKUP(EDATE(B394,-12),Database!$A:$AS,MATCH($N$1,Database!$A$1:$AS$1,),))))</f>
        <v>-1.6009568724499181E-2</v>
      </c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-4.6611327200109999E-2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1.7674418604651215E-2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4.0132400013598864E-2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8.6870681152761808E-2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0.66858237547360511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0.1079199303760945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1.9891500909343027E-2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2.6655896607431319E-2</v>
      </c>
    </row>
    <row r="395" spans="2:22" s="80" customFormat="1" x14ac:dyDescent="0.35">
      <c r="B395" s="75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-3.5623879748874605E-2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2.5565388403319143E-2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2.0304568522353881E-3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-3.269781685271167E-2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8.4729064039152799E-2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-1.1776251223418173E-2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-1.4787659491795868E-2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8.1227436800621437E-3</v>
      </c>
      <c r="L395" s="13"/>
      <c r="M395" s="13"/>
      <c r="N395" s="13">
        <f>((((VLOOKUP(B395,Database!$A:$AS,MATCH($N$1,Database!$A$1:$AS$1,),))))-(((VLOOKUP(EDATE(B395,-12),Database!$A:$AS,MATCH($N$1,Database!$A$1:$AS$1,),)))))/(((VLOOKUP(EDATE(B395,-12),Database!$A:$AS,MATCH($N$1,Database!$A$1:$AS$1,),))))</f>
        <v>1.7398092913896157E-2</v>
      </c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-2.8272026513550871E-2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7.2398190045248612E-3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5.1271445017959792E-2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4.3519394518165978E-2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0.63301787592569081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9.4548551958359595E-2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2.8985507250578371E-2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6.1309030654515255E-2</v>
      </c>
    </row>
    <row r="396" spans="2:22" s="80" customFormat="1" x14ac:dyDescent="0.35">
      <c r="B396" s="75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-2.0122799913688687E-2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1.5355086374534728E-2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-1.936799184652142E-2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-3.2512315271819164E-2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-5.6279620853081297E-3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4.435872709628344E-2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-1.4191106911816895E-2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-2.299938479008257E-2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-4.460303302351371E-3</v>
      </c>
      <c r="L396" s="13"/>
      <c r="M396" s="13"/>
      <c r="N396" s="13">
        <f>((((VLOOKUP(B396,Database!$A:$AS,MATCH($N$1,Database!$A$1:$AS$1,),))))-(((VLOOKUP(EDATE(B396,-12),Database!$A:$AS,MATCH($N$1,Database!$A$1:$AS$1,),)))))/(((VLOOKUP(EDATE(B396,-12),Database!$A:$AS,MATCH($N$1,Database!$A$1:$AS$1,),))))</f>
        <v>-2.8599833892171893E-3</v>
      </c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-2.9949740772719988E-2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3.2317636195752543E-2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4.8120437620934556E-2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3.5874439461722384E-2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0.50902184234989878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0.11384876805109805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-1.7809438983003413E-3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4.9593495934959306E-2</v>
      </c>
    </row>
    <row r="397" spans="2:22" s="80" customFormat="1" x14ac:dyDescent="0.35">
      <c r="B397" s="75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-5.3888841918389108E-2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1.9230769257583488E-3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-2.3373983736811117E-2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-5.6420233466573856E-2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-6.890886247221413E-2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3.9196940723993677E-2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-5.8083252646029815E-3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-2.2029315497262829E-2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1.2544802866885653E-2</v>
      </c>
      <c r="L397" s="13"/>
      <c r="M397" s="13"/>
      <c r="N397" s="13">
        <f>((((VLOOKUP(B397,Database!$A:$AS,MATCH($N$1,Database!$A$1:$AS$1,),))))-(((VLOOKUP(EDATE(B397,-12),Database!$A:$AS,MATCH($N$1,Database!$A$1:$AS$1,),)))))/(((VLOOKUP(EDATE(B397,-12),Database!$A:$AS,MATCH($N$1,Database!$A$1:$AS$1,),))))</f>
        <v>1.1393845884702979E-3</v>
      </c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-4.8137207396094644E-2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9.3838862559241759E-2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2.3140069050100694E-2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4.2016806717583552E-2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0.65803108807865929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0.12280701754341991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-2.2007042255520713E-2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4.0096230954290185E-2</v>
      </c>
    </row>
    <row r="398" spans="2:22" s="80" customFormat="1" x14ac:dyDescent="0.35">
      <c r="B398" s="75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1.0089440972957775E-2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0.13376483278520718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1.0384215985319242E-2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7.6502732241392646E-2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0.14354011194029836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0.10473313192582474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0.38866396760915023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0.13861407785902716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4.0000000001090961E-2</v>
      </c>
      <c r="L398" s="13"/>
      <c r="M398" s="13"/>
      <c r="N398" s="13">
        <f>((((VLOOKUP(B398,Database!$A:$AS,MATCH($N$1,Database!$A$1:$AS$1,),))))-(((VLOOKUP(EDATE(B398,-12),Database!$A:$AS,MATCH($N$1,Database!$A$1:$AS$1,),)))))/(((VLOOKUP(EDATE(B398,-12),Database!$A:$AS,MATCH($N$1,Database!$A$1:$AS$1,),))))</f>
        <v>0.23895640565881099</v>
      </c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2.0123287236506207E-2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4.6490428441203227E-2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8.4234461899976729E-2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5.6481481481884838E-2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0.12990936556671737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0.16651904340177354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0.14014014013457804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0.15624999999999986</v>
      </c>
    </row>
    <row r="399" spans="2:22" s="80" customFormat="1" x14ac:dyDescent="0.35">
      <c r="B399" s="75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0.16555750420675877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0.41466666666167085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0.13088404134216394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0.3783403656741664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0.44116784037558698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0.34359605911601593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0.78694158075158482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0.47918715174060872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0.22986036519620726</v>
      </c>
      <c r="L399" s="13"/>
      <c r="M399" s="13"/>
      <c r="N399" s="13">
        <f>((((VLOOKUP(B399,Database!$A:$AS,MATCH($N$1,Database!$A$1:$AS$1,),))))-(((VLOOKUP(EDATE(B399,-12),Database!$A:$AS,MATCH($N$1,Database!$A$1:$AS$1,),)))))/(((VLOOKUP(EDATE(B399,-12),Database!$A:$AS,MATCH($N$1,Database!$A$1:$AS$1,),))))</f>
        <v>1.3360297614718328</v>
      </c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0.15838174712040839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8.662175168431184E-2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0.3257948462234001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0.22109533469237394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0.4443462897566855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0.65069356873772644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0.53377483442599716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0" customFormat="1" x14ac:dyDescent="0.35">
      <c r="B400" s="75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0.15571990339880118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0.22039859320184341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0.18263090676009447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0.21553884712102903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0.20518809933611995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0.27033218785949431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0.21656804733664767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0.25667110585191222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0.21137339055544152</v>
      </c>
      <c r="L400" s="13"/>
      <c r="M400" s="13"/>
      <c r="N400" s="13">
        <f>((((VLOOKUP(B400,Database!$A:$AS,MATCH($N$1,Database!$A$1:$AS$1,),))))-(((VLOOKUP(EDATE(B400,-12),Database!$A:$AS,MATCH($N$1,Database!$A$1:$AS$1,),)))))/(((VLOOKUP(EDATE(B400,-12),Database!$A:$AS,MATCH($N$1,Database!$A$1:$AS$1,),))))</f>
        <v>0.2785445464365805</v>
      </c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0.10883848812714367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0.17030114226375914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0.24282910313399098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0.13986013985860121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0.39070227497765975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0.4126984127012685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0.24832214764447441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0.29893924783027953</v>
      </c>
    </row>
    <row r="401" spans="2:22" s="80" customFormat="1" x14ac:dyDescent="0.35">
      <c r="B401" s="75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9.1986794890289214E-2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0.10980810234301747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0.20219244823570087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7.5977653632408368E-2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7.0225333625027364E-2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0.11589743589675186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0.14628820960238609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0.11510480203831612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0.14974874372100722</v>
      </c>
      <c r="L401" s="13"/>
      <c r="M401" s="13"/>
      <c r="N401" s="13">
        <f>((((VLOOKUP(B401,Database!$A:$AS,MATCH($N$1,Database!$A$1:$AS$1,),))))-(((VLOOKUP(EDATE(B401,-12),Database!$A:$AS,MATCH($N$1,Database!$A$1:$AS$1,),)))))/(((VLOOKUP(EDATE(B401,-12),Database!$A:$AS,MATCH($N$1,Database!$A$1:$AS$1,),))))</f>
        <v>0.14043768165645545</v>
      </c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8.4520854572819853E-2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0.10328185328185331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0.12764477031227517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9.1173617839950913E-2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0.13058129738747959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0.23561643836467214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0.18229166666666655</v>
      </c>
    </row>
    <row r="402" spans="2:22" s="80" customFormat="1" x14ac:dyDescent="0.35">
      <c r="B402" s="75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5.9095648117769406E-2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8.4349593496503006E-2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0.12356979404979335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6.4410480353599295E-2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3.7719945211252749E-2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5.9280855201928086E-2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7.8571428573323665E-2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3.7505011977276521E-2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0.10787172011537141</v>
      </c>
      <c r="L402" s="13"/>
      <c r="M402" s="13"/>
      <c r="N402" s="13">
        <f>((((VLOOKUP(B402,Database!$A:$AS,MATCH($N$1,Database!$A$1:$AS$1,),))))-(((VLOOKUP(EDATE(B402,-12),Database!$A:$AS,MATCH($N$1,Database!$A$1:$AS$1,),)))))/(((VLOOKUP(EDATE(B402,-12),Database!$A:$AS,MATCH($N$1,Database!$A$1:$AS$1,),))))</f>
        <v>0.11506410859650182</v>
      </c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5.7701743126472034E-2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8.7203791469194339E-2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1.7222231800043397E-2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8.7488240820182459E-2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0.25967261904247507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0.10041152263308092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5.6849953394545419E-2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0.1210398050365557</v>
      </c>
    </row>
    <row r="403" spans="2:22" s="80" customFormat="1" x14ac:dyDescent="0.35">
      <c r="B403" s="75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4.9103543278169841E-2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4.9949031603649954E-2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6.56284760808757E-2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2.4255788317459451E-2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3.2004197271773317E-2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4.2897998086477228E-2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-2.8735632175924926E-3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1.2129258962154381E-2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1.527403414069921E-2</v>
      </c>
      <c r="L403" s="13"/>
      <c r="M403" s="13"/>
      <c r="N403" s="13">
        <f>((((VLOOKUP(B403,Database!$A:$AS,MATCH($N$1,Database!$A$1:$AS$1,),))))-(((VLOOKUP(EDATE(B403,-12),Database!$A:$AS,MATCH($N$1,Database!$A$1:$AS$1,),)))))/(((VLOOKUP(EDATE(B403,-12),Database!$A:$AS,MATCH($N$1,Database!$A$1:$AS$1,),))))</f>
        <v>0.1269264836905484</v>
      </c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6.4558800854611478E-2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8.8428974600188198E-2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-1.4576755680419013E-2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0.10710900474167501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0.31196172248624304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0.13371150728820599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-1.8083182620194447E-3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0.10858995137763375</v>
      </c>
    </row>
    <row r="404" spans="2:22" s="80" customFormat="1" x14ac:dyDescent="0.35">
      <c r="B404" s="75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3.9332327834128662E-2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3.6437246963480836E-2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-2.0652173914603094E-2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-9.6153846127138391E-3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2.26733999793877E-3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1.6901408444423168E-2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5.1896207586962007E-2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7.1936797601752896E-3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2.1798365116477699E-2</v>
      </c>
      <c r="L404" s="13"/>
      <c r="M404" s="13"/>
      <c r="N404" s="13">
        <f>((((VLOOKUP(B404,Database!$A:$AS,MATCH($N$1,Database!$A$1:$AS$1,),))))-(((VLOOKUP(EDATE(B404,-12),Database!$A:$AS,MATCH($N$1,Database!$A$1:$AS$1,),)))))/(((VLOOKUP(EDATE(B404,-12),Database!$A:$AS,MATCH($N$1,Database!$A$1:$AS$1,),))))</f>
        <v>4.5816312374716027E-2</v>
      </c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5.2071801466008101E-2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2.919708029197083E-2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-4.2336504008419117E-2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0.11059044048474487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0.22910521139735457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9.5617529877969967E-2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-3.8530465943195584E-2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8.9398734177215056E-2</v>
      </c>
    </row>
    <row r="405" spans="2:22" s="80" customFormat="1" x14ac:dyDescent="0.35">
      <c r="B405" s="75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4.6839142789752146E-2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4.9261083763258162E-3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-1.6008537882487628E-2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-1.3374485592993009E-2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-6.1263432760871699E-3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-9.293680352337459E-4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2.6341463417109075E-2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-2.9016626526852434E-4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4.2649727767925617E-2</v>
      </c>
      <c r="L405" s="13"/>
      <c r="M405" s="13"/>
      <c r="N405" s="13">
        <f>((((VLOOKUP(B405,Database!$A:$AS,MATCH($N$1,Database!$A$1:$AS$1,),))))-(((VLOOKUP(EDATE(B405,-12),Database!$A:$AS,MATCH($N$1,Database!$A$1:$AS$1,),)))))/(((VLOOKUP(EDATE(B405,-12),Database!$A:$AS,MATCH($N$1,Database!$A$1:$AS$1,),))))</f>
        <v>4.2748314064005699E-2</v>
      </c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6.0426079972233954E-2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3.8532110091743142E-2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-6.0882956859650512E-2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0.16811594203204136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-0.10396039604313356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9.6902303414689764E-2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-5.4243219590246888E-2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0.10298742138364786</v>
      </c>
    </row>
    <row r="406" spans="2:22" s="80" customFormat="1" x14ac:dyDescent="0.35">
      <c r="B406" s="75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4.9863928828121198E-2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-9.5328884688948758E-3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3.2978723412981692E-2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-2.0283975653675162E-2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-5.0792360828931333E-3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-1.5553522412522914E-2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6.6933066941430919E-2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3.2722718024241884E-2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3.8878842680717729E-2</v>
      </c>
      <c r="L406" s="13"/>
      <c r="M406" s="13"/>
      <c r="N406" s="13">
        <f>((((VLOOKUP(B406,Database!$A:$AS,MATCH($N$1,Database!$A$1:$AS$1,),))))-(((VLOOKUP(EDATE(B406,-12),Database!$A:$AS,MATCH($N$1,Database!$A$1:$AS$1,),)))))/(((VLOOKUP(EDATE(B406,-12),Database!$A:$AS,MATCH($N$1,Database!$A$1:$AS$1,),))))</f>
        <v>7.552658590256593E-3</v>
      </c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3.1776260943216852E-2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5.118829981718459E-2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-6.4765541368446977E-2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8.8101725700296604E-2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-0.28071182548692653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0.11783189316415794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1.6843971630270196E-2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0.14712824547600328</v>
      </c>
    </row>
    <row r="407" spans="2:22" s="80" customFormat="1" x14ac:dyDescent="0.35">
      <c r="B407" s="75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3.6893965632945926E-2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1.5340364326142147E-2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3.0818278422122647E-2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-9.1185410309405114E-3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-6.1274509803923888E-4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-2.17983651231522E-2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4.9652432968485573E-2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1.9184860871811711E-2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3.1333930173432979E-2</v>
      </c>
      <c r="L407" s="13"/>
      <c r="M407" s="13"/>
      <c r="N407" s="13">
        <f>((((VLOOKUP(B407,Database!$A:$AS,MATCH($N$1,Database!$A$1:$AS$1,),))))-(((VLOOKUP(EDATE(B407,-12),Database!$A:$AS,MATCH($N$1,Database!$A$1:$AS$1,),)))))/(((VLOOKUP(EDATE(B407,-12),Database!$A:$AS,MATCH($N$1,Database!$A$1:$AS$1,),))))</f>
        <v>9.542965339726938E-3</v>
      </c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1.9749179253176721E-2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6.8283917340521194E-2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-4.2412694868889454E-2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9.4288304617195354E-2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-0.11204121055846021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0.12529182879272033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-2.7288732399310844E-2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0.13817330210772846</v>
      </c>
    </row>
    <row r="408" spans="2:22" s="80" customFormat="1" x14ac:dyDescent="0.35">
      <c r="B408" s="75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2.902850465085419E-2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-6.6162570933141545E-3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-1.3513513506348766E-2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-1.0183299386201836E-3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-1.1220335617118415E-2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-1.0156971374996467E-2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-2.0153550858178566E-2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1.8173891980272614E-2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2.419354838933711E-2</v>
      </c>
      <c r="L408" s="13"/>
      <c r="M408" s="13"/>
      <c r="N408" s="13">
        <f>((((VLOOKUP(B408,Database!$A:$AS,MATCH($N$1,Database!$A$1:$AS$1,),))))-(((VLOOKUP(EDATE(B408,-12),Database!$A:$AS,MATCH($N$1,Database!$A$1:$AS$1,),)))))/(((VLOOKUP(EDATE(B408,-12),Database!$A:$AS,MATCH($N$1,Database!$A$1:$AS$1,),))))</f>
        <v>1.9290762717441134E-2</v>
      </c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1.133859878132913E-2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6.7978533094812249E-2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-6.8649775829227641E-2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0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-0.17998741346961775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7.7803203662846085E-2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1.8733273859741436E-2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0.1564678543764525</v>
      </c>
    </row>
    <row r="409" spans="2:22" s="80" customFormat="1" x14ac:dyDescent="0.35">
      <c r="B409" s="75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6.9376272442768269E-2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1.3435700575318343E-2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1.0405827267317537E-2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1.2371134017175404E-2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1.9514220469171634E-2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-1.6559337629039005E-2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3.213242453825594E-2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3.0480292576384401E-2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8.8495575255700693E-3</v>
      </c>
      <c r="L409" s="13"/>
      <c r="M409" s="13"/>
      <c r="N409" s="13">
        <f>((((VLOOKUP(B409,Database!$A:$AS,MATCH($N$1,Database!$A$1:$AS$1,),))))-(((VLOOKUP(EDATE(B409,-12),Database!$A:$AS,MATCH($N$1,Database!$A$1:$AS$1,),)))))/(((VLOOKUP(EDATE(B409,-12),Database!$A:$AS,MATCH($N$1,Database!$A$1:$AS$1,),))))</f>
        <v>1.1832247277909195E-2</v>
      </c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2.9434412764062796E-2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3.8128249566724358E-2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-4.408574567761505E-2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6.0035842299862877E-2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-0.15125000000143005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9.5238095236677922E-2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-6.3006300650320802E-3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0.17347725520431767</v>
      </c>
    </row>
    <row r="410" spans="2:22" s="80" customFormat="1" x14ac:dyDescent="0.35">
      <c r="B410" s="75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4.7638073636460505E-2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-1.0466222645416813E-2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-6.1664953734382267E-3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-5.0761421316035171E-2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-2.8551034975016513E-3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-2.5524156796064582E-2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3.1098153541607835E-2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-1.1809095932045332E-3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1.3111888108258325E-2</v>
      </c>
      <c r="L410" s="13"/>
      <c r="M410" s="13"/>
      <c r="N410" s="13">
        <f>((((VLOOKUP(B410,Database!$A:$AS,MATCH($N$1,Database!$A$1:$AS$1,),))))-(((VLOOKUP(EDATE(B410,-12),Database!$A:$AS,MATCH($N$1,Database!$A$1:$AS$1,),)))))/(((VLOOKUP(EDATE(B410,-12),Database!$A:$AS,MATCH($N$1,Database!$A$1:$AS$1,),))))</f>
        <v>2.1772539413045536E-2</v>
      </c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3.4008519476299029E-2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5.5749128919860676E-2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-1.3915724092056575E-2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8.9395267310269783E-2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-8.088235294501081E-2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9.643128321259406E-2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-1.053555750370911E-2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0.14939939939939945</v>
      </c>
    </row>
    <row r="411" spans="2:22" s="80" customFormat="1" x14ac:dyDescent="0.35">
      <c r="B411" s="75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5.2979764633331677E-2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-2.1677662579617649E-2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-3.1472081226355364E-2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-3.1632653062713269E-2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-7.8387458006719968E-3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-2.1998166820025488E-2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3.2692307699427457E-2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2.5154384918649107E-2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-5.2401746710549098E-3</v>
      </c>
      <c r="L411" s="13"/>
      <c r="M411" s="13"/>
      <c r="N411" s="13">
        <f>((((VLOOKUP(B411,Database!$A:$AS,MATCH($N$1,Database!$A$1:$AS$1,),))))-(((VLOOKUP(EDATE(B411,-12),Database!$A:$AS,MATCH($N$1,Database!$A$1:$AS$1,),)))))/(((VLOOKUP(EDATE(B411,-12),Database!$A:$AS,MATCH($N$1,Database!$A$1:$AS$1,),))))</f>
        <v>6.8981508298465291E-2</v>
      </c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6.291164700937224E-2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3.8972542072630567E-2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4.3679199101930126E-3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-4.4850498341674129E-2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-0.28746177370011877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0.10236822001206872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-3.9723661484588675E-2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0.14920874152223068</v>
      </c>
    </row>
    <row r="412" spans="2:22" s="80" customFormat="1" x14ac:dyDescent="0.35">
      <c r="B412" s="75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>4.3958367779446922E-2</v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>1.152737751840229E-2</v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>-4.2116630668823332E-2</v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>-1.5463917521469072E-2</v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>-4.284402733857E-3</v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>-3.426510369573716E-2</v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>3.2101167316055272E-2</v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>4.3312301907148867E-2</v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>1.417183347402853E-2</v>
      </c>
      <c r="L412" s="13"/>
      <c r="M412" s="13"/>
      <c r="N412" s="13">
        <f>((((VLOOKUP(B412,Database!$A:$AS,MATCH($N$1,Database!$A$1:$AS$1,),))))-(((VLOOKUP(EDATE(B412,-12),Database!$A:$AS,MATCH($N$1,Database!$A$1:$AS$1,),)))))/(((VLOOKUP(EDATE(B412,-12),Database!$A:$AS,MATCH($N$1,Database!$A$1:$AS$1,),))))</f>
        <v>0.19538304061070849</v>
      </c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>5.7713345072624073E-2</v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>4.347826086956514E-2</v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>-2.9377157329401301E-3</v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>4.1191936894428655E-2</v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>2.1337126597946943E-2</v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>8.5393258425770877E-2</v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>1.6129032258209053E-2</v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>0.12472160356347448</v>
      </c>
    </row>
    <row r="413" spans="2:22" s="80" customFormat="1" x14ac:dyDescent="0.35">
      <c r="B413" s="75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>3.7468947208426195E-2</v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>2.209414024680673E-2</v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>-2.2289766971274969E-2</v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>5.1921079943907204E-3</v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>1.0425183973834792E-2</v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>-1.838235293732348E-2</v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>-9.5238095275287024E-3</v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>6.8842057103056201E-2</v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>1.8356643360303623E-2</v>
      </c>
      <c r="L413" s="13"/>
      <c r="M413" s="13"/>
      <c r="N413" s="13">
        <f>((((VLOOKUP(B413,Database!$A:$AS,MATCH($N$1,Database!$A$1:$AS$1,),))))-(((VLOOKUP(EDATE(B413,-12),Database!$A:$AS,MATCH($N$1,Database!$A$1:$AS$1,),)))))/(((VLOOKUP(EDATE(B413,-12),Database!$A:$AS,MATCH($N$1,Database!$A$1:$AS$1,),))))</f>
        <v>0.12808428287800475</v>
      </c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>4.2992597438555387E-2</v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>4.7244094488189024E-2</v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>-4.2687279174760629E-3</v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>9.4222222227142202E-2</v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>0.15126676602542935</v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>8.5735402801739177E-2</v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>2.8495102408429899E-2</v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>0.11013215859030838</v>
      </c>
    </row>
    <row r="414" spans="2:22" s="80" customFormat="1" x14ac:dyDescent="0.35">
      <c r="B414" s="75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>3.5815545189227381E-2</v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>-2.3430178069160087E-2</v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>-1.0183299392922257E-2</v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>-1.3333333329641348E-2</v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>-1.330084272514964E-2</v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>-2.6605504588869216E-2</v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>-1.2298959321682347E-2</v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>5.3381558735811747E-2</v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>0.10175438595681681</v>
      </c>
      <c r="L414" s="13"/>
      <c r="M414" s="13"/>
      <c r="N414" s="13">
        <f>((((VLOOKUP(B414,Database!$A:$AS,MATCH($N$1,Database!$A$1:$AS$1,),))))-(((VLOOKUP(EDATE(B414,-12),Database!$A:$AS,MATCH($N$1,Database!$A$1:$AS$1,),)))))/(((VLOOKUP(EDATE(B414,-12),Database!$A:$AS,MATCH($N$1,Database!$A$1:$AS$1,),))))</f>
        <v>2.3187581668541683E-2</v>
      </c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>4.6002762873150818E-2</v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>3.051438535309503E-2</v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>1.8385966742794156E-2</v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>7.4394463672629391E-2</v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>-0.23803898404894638</v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>3.1413612564152642E-2</v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>1.3227513230569849E-2</v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>0.10072463768115947</v>
      </c>
    </row>
    <row r="415" spans="2:22" s="80" customFormat="1" x14ac:dyDescent="0.35">
      <c r="B415" s="75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>3.5468131737672721E-2</v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>2.9126213593835666E-2</v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>4.0709812107665957E-2</v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>3.121636168125257E-2</v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>1.3014743263853596E-2</v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>-4.3875685550201445E-2</v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>2.4975984626407266E-2</v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>5.0125263843298955E-2</v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>3.2743362828678582E-2</v>
      </c>
      <c r="L415" s="13"/>
      <c r="M415" s="13"/>
      <c r="N415" s="13">
        <f>((((VLOOKUP(B415,Database!$A:$AS,MATCH($N$1,Database!$A$1:$AS$1,),))))-(((VLOOKUP(EDATE(B415,-12),Database!$A:$AS,MATCH($N$1,Database!$A$1:$AS$1,),)))))/(((VLOOKUP(EDATE(B415,-12),Database!$A:$AS,MATCH($N$1,Database!$A$1:$AS$1,),))))</f>
        <v>-9.7219296650980971E-3</v>
      </c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>3.7636457887216986E-2</v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>7.7787381158166934E-3</v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>1.2484138414529835E-2</v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>5.3082191782172043E-2</v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>7.5127644052374515E-2</v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>9.2923516819683714E-3</v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>5.0724637679452539E-2</v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>0.11330409356725145</v>
      </c>
    </row>
    <row r="416" spans="2:22" s="80" customFormat="1" x14ac:dyDescent="0.35">
      <c r="B416" s="75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>4.9705657896732723E-2</v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>4.2968750000991866E-2</v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>9.2119866815327911E-2</v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>4.7464940666299096E-2</v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>1.5629820051413841E-2</v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>-3.1394275155915939E-2</v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>-4.7438330189052283E-3</v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>3.6335113229451141E-2</v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>5.5111111116666077E-2</v>
      </c>
      <c r="L416" s="13"/>
      <c r="M416" s="13"/>
      <c r="N416" s="13">
        <f>((((VLOOKUP(B416,Database!$A:$AS,MATCH($N$1,Database!$A$1:$AS$1,),))))-(((VLOOKUP(EDATE(B416,-12),Database!$A:$AS,MATCH($N$1,Database!$A$1:$AS$1,),)))))/(((VLOOKUP(EDATE(B416,-12),Database!$A:$AS,MATCH($N$1,Database!$A$1:$AS$1,),))))</f>
        <v>3.5938740108956653E-2</v>
      </c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>3.9321782920217818E-2</v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>1.3297872340425532E-2</v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>6.7639746646633537E-3</v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>-1.2658227843823869E-2</v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>0.26320000000542815</v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>1.0181818188726649E-2</v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>8.1081081075034811E-2</v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>0.10384894698620198</v>
      </c>
    </row>
    <row r="417" spans="2:22" s="80" customFormat="1" x14ac:dyDescent="0.35">
      <c r="B417" s="75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>3.3417455759921569E-2</v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>2.7450980391157145E-2</v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>3.3622559650799133E-2</v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>6.2565172036610911E-3</v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>-2.7384801940177787E-2</v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>-2.4186046505716034E-2</v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>-1.3307984790332321E-2</v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>2.4593891191423765E-2</v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>1.9147084421705568E-2</v>
      </c>
      <c r="L417" s="13"/>
      <c r="M417" s="13"/>
      <c r="N417" s="13">
        <f>((((VLOOKUP(B417,Database!$A:$AS,MATCH($N$1,Database!$A$1:$AS$1,),))))-(((VLOOKUP(EDATE(B417,-12),Database!$A:$AS,MATCH($N$1,Database!$A$1:$AS$1,),)))))/(((VLOOKUP(EDATE(B417,-12),Database!$A:$AS,MATCH($N$1,Database!$A$1:$AS$1,),))))</f>
        <v>-4.039942629277659E-2</v>
      </c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>1.9465202524235104E-2</v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>-2.5618374558303937E-2</v>
      </c>
      <c r="Q417" s="13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>1.5739377776144672E-2</v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>-2.8122415222291971E-2</v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>0.55801104972595506</v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>3.4033309196360516E-2</v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>3.4227567066537269E-2</v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>7.6265146115466767E-2</v>
      </c>
    </row>
    <row r="418" spans="2:22" s="80" customFormat="1" x14ac:dyDescent="0.35">
      <c r="B418" s="75">
        <v>44866</v>
      </c>
      <c r="C418" s="13">
        <f>IF(VLOOKUP(B418,Database!$A:$AU,MATCH($C$1,Database!$A$1:$AU$1,),)=0,"#N/A",((((VLOOKUP(B418,Database!$A:$AU,MATCH($C$1,Database!$A$1:$AU$1,),))))-(((VLOOKUP(EDATE(B418,-12),Database!$A:$AU,MATCH($C$1,Database!$A$1:$AU$1,),)))))/(((VLOOKUP(EDATE(B418,-12),Database!$A:$AU,MATCH($C$1,Database!$A$1:$AU$1,),)))))</f>
        <v>2.5073312351475134E-2</v>
      </c>
      <c r="D418" s="13">
        <f>IF(VLOOKUP(B418,Database!$A:$AV,MATCH($D$1,Database!$A$1:$AV$1,),)=0,"#N/A",((((VLOOKUP(B418,Database!$A:$AS,MATCH($D$1,Database!$A$1:$AS$1,),))))-(((VLOOKUP(EDATE(B418,-12),Database!$A:$AS,MATCH($D$1,Database!$A$1:$AS$1,),)))))/(((VLOOKUP(EDATE(B418,-12),Database!$A:$AS,MATCH($D$1,Database!$A$1:$AS$1,),)))))</f>
        <v>1.9249278149966399E-2</v>
      </c>
      <c r="E418" s="13">
        <f>IF(VLOOKUP(B418,Database!$A:$AV,MATCH($E$1,Database!$A$1:$AV$1,),)=0,"#N/A",((((VLOOKUP(B418,Database!$A:$AS,MATCH($E$1,Database!$A$1:$AS$1,),))))-(((VLOOKUP(EDATE(B418,-12),Database!$A:$AS,MATCH($E$1,Database!$A$1:$AS$1,),)))))/(((VLOOKUP(EDATE(B418,-12),Database!$A:$AS,MATCH($E$1,Database!$A$1:$AS$1,),)))))</f>
        <v>-1.5447991767021661E-2</v>
      </c>
      <c r="F418" s="13">
        <f>IF(VLOOKUP(B418,Database!$A:$AV,MATCH($F$1,Database!$A$1:$AV$1,),)=0,"#N/A",((((VLOOKUP(B418,Database!$A:$AS,MATCH($F$1,Database!$A$1:$AS$1,),))))-(((VLOOKUP(EDATE(B418,-12),Database!$A:$AS,MATCH($F$1,Database!$A$1:$AS$1,),)))))/(((VLOOKUP(EDATE(B418,-12),Database!$A:$AS,MATCH($F$1,Database!$A$1:$AS$1,),)))))</f>
        <v>4.1407867483250604E-3</v>
      </c>
      <c r="G418" s="13" t="str">
        <f>IF(VLOOKUP(B418,Database!$A:$AV,MATCH($G$1,Database!$A$1:$AV$1,),)=0,"#N/A",((((VLOOKUP(B418,Database!$A:$AS,MATCH($G$1,Database!$A$1:$AS$1,),))))-(((VLOOKUP(EDATE(B418,-12),Database!$A:$AS,MATCH($G$1,Database!$A$1:$AS$1,),)))))/(((VLOOKUP(EDATE(B418,-12),Database!$A:$AS,MATCH($G$1,Database!$A$1:$AS$1,),)))))</f>
        <v>#N/A</v>
      </c>
      <c r="H418" s="13" t="str">
        <f>IF(VLOOKUP(B418,Database!$A:$AV,MATCH($H$1,Database!$A$1:$AV$1,),)=0,"#N/A",((((VLOOKUP(B418,Database!$A:$AS,MATCH($H$1,Database!$A$1:$AS$1,),))))-(((VLOOKUP(EDATE(B418,-12),Database!$A:$AS,MATCH($H$1,Database!$A$1:$AS$1,),)))))/(((VLOOKUP(EDATE(B418,-12),Database!$A:$AS,MATCH($H$1,Database!$A$1:$AS$1,),)))))</f>
        <v>#N/A</v>
      </c>
      <c r="I418" s="13" t="str">
        <f>IF(VLOOKUP(B418,Database!$A:$AV,MATCH($I$1,Database!$A$1:$AV$1,),)=0,"#N/A",((((VLOOKUP(B418,Database!$A:$AS,MATCH($I$1,Database!$A$1:$AS$1,),))))-(((VLOOKUP(EDATE(B418,-12),Database!$A:$AS,MATCH($I$1,Database!$A$1:$AS$1,),)))))/(((VLOOKUP(EDATE(B418,-12),Database!$A:$AS,MATCH($I$1,Database!$A$1:$AS$1,),)))))</f>
        <v>#N/A</v>
      </c>
      <c r="J418" s="13" t="str">
        <f>IF(VLOOKUP(B418,Database!$A:$AV,MATCH($J$1,Database!$A$1:$AV$1,),)=0,"#N/A",((((VLOOKUP(B418,Database!$A:$AS,MATCH($J$1,Database!$A$1:$AS$1,),))))-(((VLOOKUP(EDATE(B418,-12),Database!$A:$AS,MATCH($J$1,Database!$A$1:$AS$1,),)))))/(((VLOOKUP(EDATE(B418,-12),Database!$A:$AS,MATCH($J$1,Database!$A$1:$AS$1,),)))))</f>
        <v>#N/A</v>
      </c>
      <c r="K418" s="13" t="str">
        <f>IF(VLOOKUP(B418,Database!$A:$AV,MATCH($K$1,Database!$A$1:$AV$1,),)=0,"#N/A",((((VLOOKUP(B418,Database!$A:$AS,MATCH($K$1,Database!$A$1:$AS$1,),))))-(((VLOOKUP(EDATE(B418,-12),Database!$A:$AS,MATCH($K$1,Database!$A$1:$AS$1,),)))))/(((VLOOKUP(EDATE(B418,-12),Database!$A:$AS,MATCH($K$1,Database!$A$1:$AS$1,),)))))</f>
        <v>#N/A</v>
      </c>
      <c r="L418" s="13"/>
      <c r="M418" s="13"/>
      <c r="N418" s="13"/>
      <c r="O418" s="13" t="str">
        <f>IF(VLOOKUP(B418,Database!$A:$AV,MATCH($O$1,Database!$A$1:$AV$1,),)=0,"#N/A",((((VLOOKUP(B418,Database!$A:$AS,MATCH($O$1,Database!$A$1:$AS$1,),))))-(((VLOOKUP(EDATE(B418,-12),Database!$A:$AS,MATCH($O$1,Database!$A$1:$AS$1,),)))))/(((VLOOKUP(EDATE(B418,-12),Database!$A:$AS,MATCH($O$1,Database!$A$1:$AS$1,),)))))</f>
        <v>#N/A</v>
      </c>
      <c r="P418" s="13">
        <f>IF(VLOOKUP(B418,Database!$A:$AV,MATCH($P$1,Database!$A$1:$AV$1,),)=0,"#N/A",((((VLOOKUP(B418,Database!$A:$AS,MATCH($P$1,Database!$A$1:$AS$1,),))))-(((VLOOKUP(EDATE(B418,-12),Database!$A:$AS,MATCH($P$1,Database!$A$1:$AS$1,),)))))/(((VLOOKUP(EDATE(B418,-12),Database!$A:$AS,MATCH($P$1,Database!$A$1:$AS$1,),)))))</f>
        <v>-3.739130434782606E-2</v>
      </c>
      <c r="Q418" s="13">
        <f>IF(VLOOKUP(B418,Database!$A:$AV,MATCH($Q$1,Database!$A$1:$AV$1,),)=0,"#N/A",((((VLOOKUP(B418,Database!$A:$AS,MATCH($Q$1,Database!$A$1:$AS$1,),))))-(((VLOOKUP(EDATE(B418,-12),Database!$A:$AS,MATCH($Q$1,Database!$A$1:$AS$1,),)))))/(((VLOOKUP(EDATE(B418,-12),Database!$A:$AS,MATCH($Q$1,Database!$A$1:$AS$1,),)))))</f>
        <v>1.3603072178466893E-2</v>
      </c>
      <c r="R418" s="13">
        <f>IF(VLOOKUP(B418,Database!$A:$AV,MATCH($R$1,Database!$A$1:$AV$1,),)=0,"#N/A",((((VLOOKUP(B418,Database!$A:$AS,MATCH($R$1,Database!$A$1:$AS$1,),))))-(((VLOOKUP(EDATE(B418,-12),Database!$A:$AS,MATCH($R$1,Database!$A$1:$AS$1,),)))))/(((VLOOKUP(EDATE(B418,-12),Database!$A:$AS,MATCH($R$1,Database!$A$1:$AS$1,),)))))</f>
        <v>-8.347245408959229E-3</v>
      </c>
      <c r="S418" s="13" t="str">
        <f>IF(VLOOKUP(B418,Database!$A:$AV,MATCH($S$1,Database!$A$1:$AV$1,),)=0,"#N/A",((((VLOOKUP(B418,Database!$A:$AS,MATCH($S$1,Database!$A$1:$AS$1,),))))-(((VLOOKUP(EDATE(B418,-12),Database!$A:$AS,MATCH($S$1,Database!$A$1:$AS$1,),)))))/(((VLOOKUP(EDATE(B418,-12),Database!$A:$AS,MATCH($S$1,Database!$A$1:$AS$1,),)))))</f>
        <v>#N/A</v>
      </c>
      <c r="T418" s="13">
        <f>IF(VLOOKUP(B418,Database!$A:$AV,MATCH($T$1,Database!$A$1:$AV$1,),)=0,"#N/A",((((VLOOKUP(B418,Database!$A:$AS,MATCH($T$1,Database!$A$1:$AS$1,),))))-(((VLOOKUP(EDATE(B418,-12),Database!$A:$AS,MATCH($T$1,Database!$A$1:$AS$1,),)))))/(((VLOOKUP(EDATE(B418,-12),Database!$A:$AS,MATCH($T$1,Database!$A$1:$AS$1,),)))))</f>
        <v>-7.7301475757323183E-3</v>
      </c>
      <c r="U418" s="13">
        <f>IF(VLOOKUP(B418,Database!$A:$AV,MATCH($U$1,Database!$A$1:$AV$1,),)=0,"#N/A",((((VLOOKUP(B418,Database!$A:$AS,MATCH($U$1,Database!$A$1:$AS$1,),))))-(((VLOOKUP(EDATE(B418,-12),Database!$A:$AS,MATCH($U$1,Database!$A$1:$AS$1,),)))))/(((VLOOKUP(EDATE(B418,-12),Database!$A:$AS,MATCH($U$1,Database!$A$1:$AS$1,),)))))</f>
        <v>4.3591979027575237E-3</v>
      </c>
      <c r="V418" s="13">
        <f>IF(VLOOKUP(B418,Database!$A:$AV,MATCH($V$1,Database!$A$1:$AV$1,),)=0,"#N/A",((((VLOOKUP(B418,Database!$A:$AS,MATCH($V$1,Database!$A$1:$AS$1,),))))-(((VLOOKUP(EDATE(B418,-12),Database!$A:$AS,MATCH($V$1,Database!$A$1:$AS$1,),)))))/(((VLOOKUP(EDATE(B418,-12),Database!$A:$AS,MATCH($V$1,Database!$A$1:$AS$1,),)))))</f>
        <v>4.8696844993141246E-2</v>
      </c>
    </row>
    <row r="419" spans="2:22" s="80" customFormat="1" x14ac:dyDescent="0.35"/>
    <row r="420" spans="2:22" s="80" customFormat="1" x14ac:dyDescent="0.35"/>
    <row r="421" spans="2:22" s="80" customFormat="1" x14ac:dyDescent="0.35"/>
    <row r="422" spans="2:22" s="80" customFormat="1" x14ac:dyDescent="0.35"/>
    <row r="423" spans="2:22" s="80" customFormat="1" x14ac:dyDescent="0.35"/>
    <row r="424" spans="2:22" s="80" customFormat="1" x14ac:dyDescent="0.35"/>
    <row r="425" spans="2:22" s="80" customFormat="1" x14ac:dyDescent="0.35"/>
    <row r="426" spans="2:22" s="80" customFormat="1" x14ac:dyDescent="0.35"/>
    <row r="427" spans="2:22" s="80" customFormat="1" x14ac:dyDescent="0.35"/>
    <row r="428" spans="2:22" s="80" customFormat="1" x14ac:dyDescent="0.35"/>
    <row r="429" spans="2:22" s="80" customFormat="1" x14ac:dyDescent="0.35"/>
    <row r="430" spans="2:22" s="80" customFormat="1" x14ac:dyDescent="0.35"/>
    <row r="431" spans="2:22" s="80" customFormat="1" x14ac:dyDescent="0.35"/>
    <row r="432" spans="2:22" s="80" customFormat="1" x14ac:dyDescent="0.35"/>
    <row r="433" s="80" customFormat="1" x14ac:dyDescent="0.35"/>
    <row r="434" s="80" customFormat="1" x14ac:dyDescent="0.35"/>
    <row r="435" s="80" customFormat="1" x14ac:dyDescent="0.35"/>
    <row r="436" s="80" customFormat="1" x14ac:dyDescent="0.35"/>
    <row r="437" s="80" customFormat="1" x14ac:dyDescent="0.35"/>
    <row r="438" s="80" customFormat="1" x14ac:dyDescent="0.35"/>
    <row r="439" s="80" customFormat="1" x14ac:dyDescent="0.35"/>
    <row r="440" s="80" customFormat="1" x14ac:dyDescent="0.35"/>
    <row r="441" s="80" customFormat="1" x14ac:dyDescent="0.35"/>
    <row r="442" s="80" customFormat="1" x14ac:dyDescent="0.35"/>
    <row r="443" s="80" customFormat="1" x14ac:dyDescent="0.35"/>
    <row r="444" s="80" customFormat="1" x14ac:dyDescent="0.35"/>
    <row r="445" s="80" customFormat="1" x14ac:dyDescent="0.35"/>
    <row r="446" s="80" customFormat="1" x14ac:dyDescent="0.35"/>
    <row r="447" s="80" customFormat="1" x14ac:dyDescent="0.35"/>
    <row r="448" s="80" customFormat="1" x14ac:dyDescent="0.35"/>
    <row r="449" s="80" customFormat="1" x14ac:dyDescent="0.35"/>
    <row r="450" s="80" customFormat="1" x14ac:dyDescent="0.35"/>
    <row r="451" s="80" customFormat="1" x14ac:dyDescent="0.35"/>
    <row r="452" s="80" customFormat="1" x14ac:dyDescent="0.35"/>
    <row r="453" s="80" customFormat="1" x14ac:dyDescent="0.35"/>
    <row r="454" s="80" customFormat="1" x14ac:dyDescent="0.35"/>
    <row r="455" s="80" customFormat="1" x14ac:dyDescent="0.35"/>
    <row r="456" s="80" customFormat="1" x14ac:dyDescent="0.35"/>
    <row r="457" s="80" customFormat="1" x14ac:dyDescent="0.35"/>
    <row r="458" s="80" customFormat="1" x14ac:dyDescent="0.35"/>
    <row r="459" s="80" customFormat="1" x14ac:dyDescent="0.35"/>
    <row r="460" s="80" customFormat="1" x14ac:dyDescent="0.35"/>
    <row r="461" s="80" customFormat="1" x14ac:dyDescent="0.35"/>
    <row r="462" s="80" customFormat="1" x14ac:dyDescent="0.35"/>
    <row r="463" s="80" customFormat="1" x14ac:dyDescent="0.35"/>
    <row r="464" s="80" customFormat="1" x14ac:dyDescent="0.35"/>
    <row r="465" s="80" customFormat="1" x14ac:dyDescent="0.35"/>
    <row r="466" s="80" customFormat="1" x14ac:dyDescent="0.35"/>
    <row r="467" s="80" customFormat="1" x14ac:dyDescent="0.35"/>
    <row r="468" s="80" customFormat="1" x14ac:dyDescent="0.35"/>
    <row r="469" s="80" customFormat="1" x14ac:dyDescent="0.35"/>
    <row r="470" s="80" customFormat="1" x14ac:dyDescent="0.35"/>
    <row r="471" s="80" customFormat="1" x14ac:dyDescent="0.35"/>
    <row r="472" s="80" customFormat="1" x14ac:dyDescent="0.35"/>
    <row r="473" s="80" customFormat="1" x14ac:dyDescent="0.35"/>
    <row r="474" s="80" customFormat="1" x14ac:dyDescent="0.35"/>
    <row r="475" s="80" customFormat="1" x14ac:dyDescent="0.35"/>
    <row r="476" s="80" customFormat="1" x14ac:dyDescent="0.35"/>
    <row r="477" s="80" customFormat="1" x14ac:dyDescent="0.35"/>
    <row r="478" s="80" customFormat="1" x14ac:dyDescent="0.35"/>
    <row r="479" s="80" customFormat="1" x14ac:dyDescent="0.35"/>
    <row r="480" s="80" customFormat="1" x14ac:dyDescent="0.35"/>
    <row r="481" s="80" customFormat="1" x14ac:dyDescent="0.35"/>
    <row r="482" s="80" customFormat="1" x14ac:dyDescent="0.35"/>
    <row r="483" s="80" customFormat="1" x14ac:dyDescent="0.35"/>
    <row r="484" s="80" customFormat="1" x14ac:dyDescent="0.35"/>
    <row r="485" s="80" customFormat="1" x14ac:dyDescent="0.35"/>
    <row r="486" s="80" customFormat="1" x14ac:dyDescent="0.35"/>
    <row r="487" s="80" customFormat="1" x14ac:dyDescent="0.35"/>
    <row r="488" s="80" customFormat="1" x14ac:dyDescent="0.35"/>
    <row r="489" s="80" customFormat="1" x14ac:dyDescent="0.35"/>
    <row r="490" s="80" customFormat="1" x14ac:dyDescent="0.35"/>
    <row r="491" s="80" customFormat="1" x14ac:dyDescent="0.35"/>
    <row r="492" s="80" customFormat="1" x14ac:dyDescent="0.35"/>
    <row r="493" s="80" customFormat="1" x14ac:dyDescent="0.35"/>
    <row r="494" s="80" customFormat="1" x14ac:dyDescent="0.35"/>
    <row r="495" s="80" customFormat="1" x14ac:dyDescent="0.35"/>
    <row r="496" s="80" customFormat="1" x14ac:dyDescent="0.35"/>
    <row r="497" s="80" customFormat="1" x14ac:dyDescent="0.35"/>
    <row r="498" s="80" customFormat="1" x14ac:dyDescent="0.35"/>
    <row r="499" s="80" customFormat="1" x14ac:dyDescent="0.35"/>
    <row r="500" s="80" customFormat="1" x14ac:dyDescent="0.35"/>
    <row r="501" s="80" customFormat="1" x14ac:dyDescent="0.35"/>
    <row r="502" s="80" customFormat="1" x14ac:dyDescent="0.35"/>
    <row r="503" s="80" customFormat="1" x14ac:dyDescent="0.35"/>
    <row r="504" s="80" customFormat="1" x14ac:dyDescent="0.35"/>
    <row r="505" s="80" customFormat="1" x14ac:dyDescent="0.35"/>
    <row r="506" s="80" customFormat="1" x14ac:dyDescent="0.35"/>
    <row r="507" s="80" customFormat="1" x14ac:dyDescent="0.35"/>
    <row r="508" s="80" customFormat="1" x14ac:dyDescent="0.35"/>
    <row r="509" s="80" customFormat="1" x14ac:dyDescent="0.35"/>
    <row r="510" s="80" customFormat="1" x14ac:dyDescent="0.35"/>
    <row r="511" s="80" customFormat="1" x14ac:dyDescent="0.35"/>
    <row r="512" s="80" customFormat="1" x14ac:dyDescent="0.35"/>
    <row r="513" s="80" customFormat="1" x14ac:dyDescent="0.35"/>
    <row r="514" s="80" customFormat="1" x14ac:dyDescent="0.35"/>
    <row r="515" s="80" customFormat="1" x14ac:dyDescent="0.35"/>
    <row r="516" s="80" customFormat="1" x14ac:dyDescent="0.35"/>
    <row r="517" s="80" customFormat="1" x14ac:dyDescent="0.35"/>
    <row r="518" s="80" customFormat="1" x14ac:dyDescent="0.35"/>
    <row r="519" s="80" customFormat="1" x14ac:dyDescent="0.35"/>
    <row r="520" s="80" customFormat="1" x14ac:dyDescent="0.35"/>
    <row r="521" s="80" customFormat="1" x14ac:dyDescent="0.35"/>
    <row r="522" s="80" customFormat="1" x14ac:dyDescent="0.35"/>
    <row r="523" s="80" customFormat="1" x14ac:dyDescent="0.35"/>
    <row r="524" s="80" customFormat="1" x14ac:dyDescent="0.35"/>
    <row r="525" s="80" customFormat="1" x14ac:dyDescent="0.35"/>
    <row r="526" s="80" customFormat="1" x14ac:dyDescent="0.35"/>
    <row r="527" s="80" customFormat="1" x14ac:dyDescent="0.35"/>
    <row r="528" s="80" customFormat="1" x14ac:dyDescent="0.35"/>
    <row r="529" s="80" customFormat="1" x14ac:dyDescent="0.35"/>
    <row r="530" s="80" customFormat="1" x14ac:dyDescent="0.35"/>
    <row r="531" s="80" customFormat="1" x14ac:dyDescent="0.35"/>
    <row r="532" s="80" customFormat="1" x14ac:dyDescent="0.35"/>
    <row r="533" s="80" customFormat="1" x14ac:dyDescent="0.35"/>
    <row r="534" s="80" customFormat="1" x14ac:dyDescent="0.35"/>
    <row r="535" s="80" customFormat="1" x14ac:dyDescent="0.35"/>
    <row r="536" s="80" customFormat="1" x14ac:dyDescent="0.35"/>
    <row r="537" s="80" customFormat="1" x14ac:dyDescent="0.35"/>
    <row r="538" s="80" customFormat="1" x14ac:dyDescent="0.35"/>
    <row r="539" s="80" customFormat="1" x14ac:dyDescent="0.35"/>
    <row r="540" s="80" customFormat="1" x14ac:dyDescent="0.35"/>
    <row r="541" s="80" customFormat="1" x14ac:dyDescent="0.35"/>
    <row r="542" s="80" customFormat="1" x14ac:dyDescent="0.35"/>
    <row r="543" s="80" customFormat="1" x14ac:dyDescent="0.35"/>
    <row r="544" s="80" customFormat="1" x14ac:dyDescent="0.35"/>
    <row r="545" s="80" customFormat="1" x14ac:dyDescent="0.35"/>
    <row r="546" s="80" customFormat="1" x14ac:dyDescent="0.35"/>
    <row r="547" s="80" customFormat="1" x14ac:dyDescent="0.35"/>
    <row r="548" s="80" customFormat="1" x14ac:dyDescent="0.35"/>
    <row r="549" s="80" customFormat="1" x14ac:dyDescent="0.35"/>
    <row r="550" s="80" customFormat="1" x14ac:dyDescent="0.35"/>
    <row r="551" s="80" customFormat="1" x14ac:dyDescent="0.35"/>
    <row r="552" s="80" customFormat="1" x14ac:dyDescent="0.35"/>
    <row r="553" s="80" customFormat="1" x14ac:dyDescent="0.35"/>
    <row r="554" s="80" customFormat="1" x14ac:dyDescent="0.35"/>
    <row r="555" s="80" customFormat="1" x14ac:dyDescent="0.35"/>
    <row r="556" s="80" customFormat="1" x14ac:dyDescent="0.35"/>
    <row r="557" s="80" customFormat="1" x14ac:dyDescent="0.35"/>
    <row r="558" s="80" customFormat="1" x14ac:dyDescent="0.35"/>
    <row r="559" s="80" customFormat="1" x14ac:dyDescent="0.35"/>
    <row r="560" s="80" customFormat="1" x14ac:dyDescent="0.35"/>
    <row r="561" s="80" customFormat="1" x14ac:dyDescent="0.35"/>
    <row r="562" s="80" customFormat="1" x14ac:dyDescent="0.35"/>
    <row r="563" s="80" customFormat="1" x14ac:dyDescent="0.35"/>
    <row r="564" s="80" customFormat="1" x14ac:dyDescent="0.35"/>
    <row r="565" s="80" customFormat="1" x14ac:dyDescent="0.35"/>
    <row r="566" s="80" customFormat="1" x14ac:dyDescent="0.35"/>
    <row r="567" s="80" customFormat="1" x14ac:dyDescent="0.35"/>
    <row r="568" s="80" customFormat="1" x14ac:dyDescent="0.35"/>
    <row r="569" s="80" customFormat="1" x14ac:dyDescent="0.35"/>
    <row r="570" s="80" customFormat="1" x14ac:dyDescent="0.35"/>
    <row r="571" s="80" customFormat="1" x14ac:dyDescent="0.35"/>
    <row r="572" s="80" customFormat="1" x14ac:dyDescent="0.35"/>
    <row r="573" s="80" customFormat="1" x14ac:dyDescent="0.35"/>
    <row r="574" s="80" customFormat="1" x14ac:dyDescent="0.35"/>
    <row r="575" s="80" customFormat="1" x14ac:dyDescent="0.35"/>
    <row r="576" s="80" customFormat="1" x14ac:dyDescent="0.35"/>
    <row r="577" s="80" customFormat="1" x14ac:dyDescent="0.35"/>
    <row r="578" s="80" customFormat="1" x14ac:dyDescent="0.35"/>
    <row r="579" s="80" customFormat="1" x14ac:dyDescent="0.35"/>
    <row r="580" s="80" customFormat="1" x14ac:dyDescent="0.35"/>
    <row r="581" s="80" customFormat="1" x14ac:dyDescent="0.35"/>
    <row r="582" s="80" customFormat="1" x14ac:dyDescent="0.35"/>
    <row r="583" s="80" customFormat="1" x14ac:dyDescent="0.35"/>
    <row r="584" s="80" customFormat="1" x14ac:dyDescent="0.35"/>
    <row r="585" s="80" customFormat="1" x14ac:dyDescent="0.35"/>
    <row r="586" s="80" customFormat="1" x14ac:dyDescent="0.35"/>
    <row r="587" s="80" customFormat="1" x14ac:dyDescent="0.35"/>
    <row r="588" s="80" customFormat="1" x14ac:dyDescent="0.35"/>
    <row r="589" s="80" customFormat="1" x14ac:dyDescent="0.35"/>
    <row r="590" s="80" customFormat="1" x14ac:dyDescent="0.35"/>
    <row r="591" s="80" customFormat="1" x14ac:dyDescent="0.35"/>
    <row r="592" s="80" customFormat="1" x14ac:dyDescent="0.35"/>
    <row r="593" s="80" customFormat="1" x14ac:dyDescent="0.35"/>
    <row r="594" s="80" customFormat="1" x14ac:dyDescent="0.35"/>
    <row r="595" s="80" customFormat="1" x14ac:dyDescent="0.35"/>
    <row r="596" s="80" customFormat="1" x14ac:dyDescent="0.35"/>
    <row r="597" s="80" customFormat="1" x14ac:dyDescent="0.35"/>
    <row r="598" s="80" customFormat="1" x14ac:dyDescent="0.35"/>
    <row r="599" s="80" customFormat="1" x14ac:dyDescent="0.35"/>
    <row r="600" s="80" customFormat="1" x14ac:dyDescent="0.35"/>
    <row r="601" s="80" customFormat="1" x14ac:dyDescent="0.35"/>
    <row r="602" s="80" customFormat="1" x14ac:dyDescent="0.35"/>
    <row r="603" s="80" customFormat="1" x14ac:dyDescent="0.35"/>
    <row r="604" s="80" customFormat="1" x14ac:dyDescent="0.35"/>
    <row r="605" s="80" customFormat="1" x14ac:dyDescent="0.35"/>
    <row r="606" s="80" customFormat="1" x14ac:dyDescent="0.35"/>
    <row r="607" s="80" customFormat="1" x14ac:dyDescent="0.35"/>
    <row r="608" s="80" customFormat="1" x14ac:dyDescent="0.35"/>
    <row r="609" s="80" customFormat="1" x14ac:dyDescent="0.35"/>
    <row r="610" s="80" customFormat="1" x14ac:dyDescent="0.35"/>
    <row r="611" s="80" customFormat="1" x14ac:dyDescent="0.35"/>
    <row r="612" s="80" customFormat="1" x14ac:dyDescent="0.35"/>
    <row r="613" s="80" customFormat="1" x14ac:dyDescent="0.35"/>
    <row r="614" s="80" customFormat="1" x14ac:dyDescent="0.35"/>
    <row r="615" s="80" customFormat="1" x14ac:dyDescent="0.35"/>
    <row r="616" s="80" customFormat="1" x14ac:dyDescent="0.35"/>
    <row r="617" s="80" customFormat="1" x14ac:dyDescent="0.35"/>
    <row r="618" s="80" customFormat="1" x14ac:dyDescent="0.35"/>
    <row r="619" s="80" customFormat="1" x14ac:dyDescent="0.35"/>
    <row r="620" s="80" customFormat="1" x14ac:dyDescent="0.35"/>
    <row r="621" s="80" customFormat="1" x14ac:dyDescent="0.35"/>
    <row r="622" s="80" customFormat="1" x14ac:dyDescent="0.35"/>
    <row r="623" s="80" customFormat="1" x14ac:dyDescent="0.35"/>
    <row r="624" s="80" customFormat="1" x14ac:dyDescent="0.35"/>
    <row r="625" s="80" customFormat="1" x14ac:dyDescent="0.35"/>
    <row r="626" s="80" customFormat="1" x14ac:dyDescent="0.35"/>
    <row r="627" s="80" customFormat="1" x14ac:dyDescent="0.35"/>
    <row r="628" s="80" customFormat="1" x14ac:dyDescent="0.35"/>
    <row r="629" s="80" customFormat="1" x14ac:dyDescent="0.35"/>
    <row r="630" s="80" customFormat="1" x14ac:dyDescent="0.35"/>
    <row r="631" s="80" customFormat="1" x14ac:dyDescent="0.35"/>
    <row r="632" s="80" customFormat="1" x14ac:dyDescent="0.35"/>
    <row r="633" s="80" customFormat="1" x14ac:dyDescent="0.35"/>
    <row r="634" s="80" customFormat="1" x14ac:dyDescent="0.35"/>
    <row r="635" s="80" customFormat="1" x14ac:dyDescent="0.35"/>
    <row r="636" s="80" customFormat="1" x14ac:dyDescent="0.35"/>
    <row r="637" s="80" customFormat="1" x14ac:dyDescent="0.35"/>
    <row r="638" s="80" customFormat="1" x14ac:dyDescent="0.35"/>
    <row r="639" s="80" customFormat="1" x14ac:dyDescent="0.35"/>
    <row r="640" s="80" customFormat="1" x14ac:dyDescent="0.35"/>
    <row r="641" s="80" customFormat="1" x14ac:dyDescent="0.35"/>
    <row r="642" s="80" customFormat="1" x14ac:dyDescent="0.35"/>
    <row r="643" s="80" customFormat="1" x14ac:dyDescent="0.35"/>
    <row r="644" s="80" customFormat="1" x14ac:dyDescent="0.35"/>
    <row r="645" s="80" customFormat="1" x14ac:dyDescent="0.35"/>
    <row r="646" s="80" customFormat="1" x14ac:dyDescent="0.35"/>
    <row r="647" s="80" customFormat="1" x14ac:dyDescent="0.35"/>
    <row r="648" s="80" customFormat="1" x14ac:dyDescent="0.35"/>
    <row r="649" s="80" customFormat="1" x14ac:dyDescent="0.35"/>
    <row r="650" s="80" customFormat="1" x14ac:dyDescent="0.35"/>
    <row r="651" s="80" customFormat="1" x14ac:dyDescent="0.35"/>
    <row r="652" s="80" customFormat="1" x14ac:dyDescent="0.35"/>
    <row r="653" s="80" customFormat="1" x14ac:dyDescent="0.35"/>
    <row r="654" s="80" customFormat="1" x14ac:dyDescent="0.35"/>
    <row r="655" s="80" customFormat="1" x14ac:dyDescent="0.35"/>
    <row r="656" s="80" customFormat="1" x14ac:dyDescent="0.35"/>
    <row r="657" s="80" customFormat="1" x14ac:dyDescent="0.35"/>
    <row r="658" s="80" customFormat="1" x14ac:dyDescent="0.35"/>
    <row r="659" s="80" customFormat="1" x14ac:dyDescent="0.35"/>
    <row r="660" s="80" customFormat="1" x14ac:dyDescent="0.35"/>
    <row r="661" s="80" customFormat="1" x14ac:dyDescent="0.35"/>
    <row r="662" s="80" customFormat="1" x14ac:dyDescent="0.35"/>
    <row r="663" s="80" customFormat="1" x14ac:dyDescent="0.35"/>
    <row r="664" s="80" customFormat="1" x14ac:dyDescent="0.35"/>
    <row r="665" s="80" customFormat="1" x14ac:dyDescent="0.35"/>
    <row r="666" s="80" customFormat="1" x14ac:dyDescent="0.35"/>
    <row r="667" s="80" customFormat="1" x14ac:dyDescent="0.35"/>
    <row r="668" s="80" customFormat="1" x14ac:dyDescent="0.35"/>
    <row r="669" s="80" customFormat="1" x14ac:dyDescent="0.35"/>
    <row r="670" s="80" customFormat="1" x14ac:dyDescent="0.35"/>
    <row r="671" s="80" customFormat="1" x14ac:dyDescent="0.35"/>
    <row r="672" s="80" customFormat="1" x14ac:dyDescent="0.35"/>
    <row r="673" s="80" customFormat="1" x14ac:dyDescent="0.35"/>
    <row r="674" s="80" customFormat="1" x14ac:dyDescent="0.35"/>
    <row r="675" s="80" customFormat="1" x14ac:dyDescent="0.35"/>
    <row r="676" s="80" customFormat="1" x14ac:dyDescent="0.35"/>
    <row r="677" s="80" customFormat="1" x14ac:dyDescent="0.35"/>
    <row r="678" s="80" customFormat="1" x14ac:dyDescent="0.35"/>
    <row r="679" s="80" customFormat="1" x14ac:dyDescent="0.35"/>
    <row r="680" s="80" customFormat="1" x14ac:dyDescent="0.35"/>
    <row r="681" s="80" customFormat="1" x14ac:dyDescent="0.35"/>
    <row r="682" s="80" customFormat="1" x14ac:dyDescent="0.35"/>
    <row r="683" s="80" customFormat="1" x14ac:dyDescent="0.35"/>
    <row r="684" s="80" customFormat="1" x14ac:dyDescent="0.35"/>
    <row r="685" s="80" customFormat="1" x14ac:dyDescent="0.35"/>
    <row r="686" s="80" customFormat="1" x14ac:dyDescent="0.35"/>
    <row r="687" s="80" customFormat="1" x14ac:dyDescent="0.35"/>
    <row r="688" s="80" customFormat="1" x14ac:dyDescent="0.35"/>
    <row r="689" s="80" customFormat="1" x14ac:dyDescent="0.35"/>
    <row r="690" s="80" customFormat="1" x14ac:dyDescent="0.35"/>
    <row r="691" s="80" customFormat="1" x14ac:dyDescent="0.35"/>
    <row r="692" s="80" customFormat="1" x14ac:dyDescent="0.35"/>
    <row r="693" s="80" customFormat="1" x14ac:dyDescent="0.35"/>
    <row r="694" s="80" customFormat="1" x14ac:dyDescent="0.35"/>
    <row r="695" s="80" customFormat="1" x14ac:dyDescent="0.35"/>
    <row r="696" s="80" customFormat="1" x14ac:dyDescent="0.35"/>
    <row r="697" s="80" customFormat="1" x14ac:dyDescent="0.35"/>
    <row r="698" s="80" customFormat="1" x14ac:dyDescent="0.35"/>
    <row r="699" s="80" customFormat="1" x14ac:dyDescent="0.35"/>
    <row r="700" s="80" customFormat="1" x14ac:dyDescent="0.35"/>
    <row r="701" s="80" customFormat="1" x14ac:dyDescent="0.35"/>
    <row r="702" s="80" customFormat="1" x14ac:dyDescent="0.35"/>
    <row r="703" s="80" customFormat="1" x14ac:dyDescent="0.35"/>
    <row r="704" s="80" customFormat="1" x14ac:dyDescent="0.35"/>
    <row r="705" s="80" customFormat="1" x14ac:dyDescent="0.35"/>
    <row r="706" s="80" customFormat="1" x14ac:dyDescent="0.35"/>
    <row r="707" s="80" customFormat="1" x14ac:dyDescent="0.35"/>
    <row r="708" s="80" customFormat="1" x14ac:dyDescent="0.35"/>
    <row r="709" s="80" customFormat="1" x14ac:dyDescent="0.35"/>
    <row r="710" s="80" customFormat="1" x14ac:dyDescent="0.35"/>
    <row r="711" s="80" customFormat="1" x14ac:dyDescent="0.35"/>
    <row r="712" s="80" customFormat="1" x14ac:dyDescent="0.35"/>
    <row r="713" s="80" customFormat="1" x14ac:dyDescent="0.35"/>
    <row r="714" s="80" customFormat="1" x14ac:dyDescent="0.35"/>
    <row r="715" s="80" customFormat="1" x14ac:dyDescent="0.35"/>
    <row r="716" s="80" customFormat="1" x14ac:dyDescent="0.35"/>
    <row r="717" s="80" customFormat="1" x14ac:dyDescent="0.35"/>
    <row r="718" s="80" customFormat="1" x14ac:dyDescent="0.35"/>
    <row r="719" s="80" customFormat="1" x14ac:dyDescent="0.35"/>
    <row r="720" s="80" customFormat="1" x14ac:dyDescent="0.35"/>
    <row r="721" s="80" customFormat="1" x14ac:dyDescent="0.35"/>
    <row r="722" s="80" customFormat="1" x14ac:dyDescent="0.35"/>
    <row r="723" s="80" customFormat="1" x14ac:dyDescent="0.35"/>
    <row r="724" s="80" customFormat="1" x14ac:dyDescent="0.35"/>
    <row r="725" s="80" customFormat="1" x14ac:dyDescent="0.35"/>
    <row r="726" s="80" customFormat="1" x14ac:dyDescent="0.35"/>
    <row r="727" s="80" customFormat="1" x14ac:dyDescent="0.35"/>
    <row r="728" s="80" customFormat="1" x14ac:dyDescent="0.35"/>
    <row r="729" s="80" customFormat="1" x14ac:dyDescent="0.35"/>
    <row r="730" s="80" customFormat="1" x14ac:dyDescent="0.35"/>
    <row r="731" s="80" customFormat="1" x14ac:dyDescent="0.35"/>
    <row r="732" s="80" customFormat="1" x14ac:dyDescent="0.35"/>
    <row r="733" s="80" customFormat="1" x14ac:dyDescent="0.35"/>
    <row r="734" s="80" customFormat="1" x14ac:dyDescent="0.35"/>
    <row r="735" s="80" customFormat="1" x14ac:dyDescent="0.35"/>
    <row r="736" s="80" customFormat="1" x14ac:dyDescent="0.35"/>
    <row r="737" s="80" customFormat="1" x14ac:dyDescent="0.35"/>
    <row r="738" s="80" customFormat="1" x14ac:dyDescent="0.35"/>
    <row r="739" s="80" customFormat="1" x14ac:dyDescent="0.35"/>
    <row r="740" s="80" customFormat="1" x14ac:dyDescent="0.35"/>
    <row r="741" s="80" customFormat="1" x14ac:dyDescent="0.35"/>
    <row r="742" s="80" customFormat="1" x14ac:dyDescent="0.35"/>
    <row r="743" s="80" customFormat="1" x14ac:dyDescent="0.35"/>
    <row r="744" s="80" customFormat="1" x14ac:dyDescent="0.35"/>
    <row r="745" s="80" customFormat="1" x14ac:dyDescent="0.35"/>
    <row r="746" s="80" customFormat="1" x14ac:dyDescent="0.35"/>
    <row r="747" s="80" customFormat="1" x14ac:dyDescent="0.35"/>
    <row r="748" s="80" customFormat="1" x14ac:dyDescent="0.35"/>
    <row r="749" s="80" customFormat="1" x14ac:dyDescent="0.35"/>
    <row r="750" s="80" customFormat="1" x14ac:dyDescent="0.35"/>
    <row r="751" s="80" customFormat="1" x14ac:dyDescent="0.35"/>
    <row r="752" s="80" customFormat="1" x14ac:dyDescent="0.35"/>
    <row r="753" s="80" customFormat="1" x14ac:dyDescent="0.35"/>
    <row r="754" s="80" customFormat="1" x14ac:dyDescent="0.35"/>
    <row r="755" s="80" customFormat="1" x14ac:dyDescent="0.35"/>
    <row r="756" s="80" customFormat="1" x14ac:dyDescent="0.35"/>
    <row r="757" s="80" customFormat="1" x14ac:dyDescent="0.35"/>
    <row r="758" s="80" customFormat="1" x14ac:dyDescent="0.35"/>
    <row r="759" s="80" customFormat="1" x14ac:dyDescent="0.35"/>
    <row r="760" s="80" customFormat="1" x14ac:dyDescent="0.35"/>
    <row r="761" s="80" customFormat="1" x14ac:dyDescent="0.35"/>
    <row r="762" s="80" customFormat="1" x14ac:dyDescent="0.35"/>
    <row r="763" s="80" customFormat="1" x14ac:dyDescent="0.35"/>
    <row r="764" s="80" customFormat="1" x14ac:dyDescent="0.35"/>
    <row r="765" s="80" customFormat="1" x14ac:dyDescent="0.35"/>
    <row r="766" s="80" customFormat="1" x14ac:dyDescent="0.35"/>
    <row r="767" s="80" customFormat="1" x14ac:dyDescent="0.35"/>
    <row r="768" s="80" customFormat="1" x14ac:dyDescent="0.35"/>
    <row r="769" s="80" customFormat="1" x14ac:dyDescent="0.35"/>
    <row r="770" s="80" customFormat="1" x14ac:dyDescent="0.35"/>
    <row r="771" s="80" customFormat="1" x14ac:dyDescent="0.35"/>
    <row r="772" s="80" customFormat="1" x14ac:dyDescent="0.35"/>
    <row r="773" s="80" customFormat="1" x14ac:dyDescent="0.35"/>
    <row r="774" s="80" customFormat="1" x14ac:dyDescent="0.35"/>
    <row r="775" s="80" customFormat="1" x14ac:dyDescent="0.35"/>
    <row r="776" s="80" customFormat="1" x14ac:dyDescent="0.35"/>
    <row r="777" s="80" customFormat="1" x14ac:dyDescent="0.35"/>
    <row r="778" s="80" customFormat="1" x14ac:dyDescent="0.35"/>
    <row r="779" s="80" customFormat="1" x14ac:dyDescent="0.35"/>
    <row r="780" s="80" customFormat="1" x14ac:dyDescent="0.35"/>
    <row r="781" s="80" customFormat="1" x14ac:dyDescent="0.35"/>
    <row r="782" s="80" customFormat="1" x14ac:dyDescent="0.35"/>
    <row r="783" s="80" customFormat="1" x14ac:dyDescent="0.35"/>
    <row r="784" s="80" customFormat="1" x14ac:dyDescent="0.35"/>
    <row r="785" s="80" customFormat="1" x14ac:dyDescent="0.35"/>
    <row r="786" s="80" customFormat="1" x14ac:dyDescent="0.35"/>
    <row r="787" s="80" customFormat="1" x14ac:dyDescent="0.35"/>
    <row r="788" s="80" customFormat="1" x14ac:dyDescent="0.35"/>
    <row r="789" s="80" customFormat="1" x14ac:dyDescent="0.35"/>
    <row r="790" s="80" customFormat="1" x14ac:dyDescent="0.35"/>
    <row r="791" s="80" customFormat="1" x14ac:dyDescent="0.35"/>
    <row r="792" s="80" customFormat="1" x14ac:dyDescent="0.35"/>
    <row r="793" s="80" customFormat="1" x14ac:dyDescent="0.35"/>
    <row r="794" s="80" customFormat="1" x14ac:dyDescent="0.35"/>
    <row r="795" s="80" customFormat="1" x14ac:dyDescent="0.35"/>
    <row r="796" s="80" customFormat="1" x14ac:dyDescent="0.35"/>
    <row r="797" s="80" customFormat="1" x14ac:dyDescent="0.35"/>
    <row r="798" s="80" customFormat="1" x14ac:dyDescent="0.35"/>
    <row r="799" s="80" customFormat="1" x14ac:dyDescent="0.35"/>
    <row r="800" s="80" customFormat="1" x14ac:dyDescent="0.35"/>
    <row r="801" s="80" customFormat="1" x14ac:dyDescent="0.35"/>
    <row r="802" s="80" customFormat="1" x14ac:dyDescent="0.35"/>
    <row r="803" s="80" customFormat="1" x14ac:dyDescent="0.35"/>
    <row r="804" s="80" customFormat="1" x14ac:dyDescent="0.35"/>
    <row r="805" s="80" customFormat="1" x14ac:dyDescent="0.35"/>
    <row r="806" s="80" customFormat="1" x14ac:dyDescent="0.35"/>
    <row r="807" s="80" customFormat="1" x14ac:dyDescent="0.35"/>
    <row r="808" s="80" customFormat="1" x14ac:dyDescent="0.35"/>
    <row r="809" s="80" customFormat="1" x14ac:dyDescent="0.35"/>
    <row r="810" s="80" customFormat="1" x14ac:dyDescent="0.35"/>
    <row r="811" s="80" customFormat="1" x14ac:dyDescent="0.35"/>
    <row r="812" s="80" customFormat="1" x14ac:dyDescent="0.35"/>
    <row r="813" s="80" customFormat="1" x14ac:dyDescent="0.35"/>
    <row r="814" s="80" customFormat="1" x14ac:dyDescent="0.35"/>
    <row r="815" s="80" customFormat="1" x14ac:dyDescent="0.35"/>
    <row r="816" s="80" customFormat="1" x14ac:dyDescent="0.35"/>
    <row r="817" s="80" customFormat="1" x14ac:dyDescent="0.35"/>
    <row r="818" s="80" customFormat="1" x14ac:dyDescent="0.35"/>
    <row r="819" s="80" customFormat="1" x14ac:dyDescent="0.35"/>
    <row r="820" s="80" customFormat="1" x14ac:dyDescent="0.35"/>
    <row r="821" s="80" customFormat="1" x14ac:dyDescent="0.35"/>
    <row r="822" s="80" customFormat="1" x14ac:dyDescent="0.35"/>
    <row r="823" s="80" customFormat="1" x14ac:dyDescent="0.35"/>
    <row r="824" s="80" customFormat="1" x14ac:dyDescent="0.35"/>
    <row r="825" s="80" customFormat="1" x14ac:dyDescent="0.35"/>
  </sheetData>
  <conditionalFormatting sqref="D264:D41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64:N4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73"/>
  <sheetViews>
    <sheetView zoomScale="80" zoomScaleNormal="80" workbookViewId="0">
      <pane ySplit="1" topLeftCell="A340" activePane="bottomLeft" state="frozen"/>
      <selection pane="bottomLeft" activeCell="Q401" sqref="Q401"/>
    </sheetView>
  </sheetViews>
  <sheetFormatPr defaultColWidth="8.81640625" defaultRowHeight="14.5" x14ac:dyDescent="0.35"/>
  <cols>
    <col min="1" max="1" width="9.1796875" style="1" customWidth="1"/>
    <col min="2" max="2" width="12.6328125" bestFit="1" customWidth="1"/>
    <col min="3" max="3" width="11.6328125" style="7" customWidth="1"/>
    <col min="4" max="4" width="11.6328125" style="6" customWidth="1"/>
    <col min="18" max="18" width="12.81640625" customWidth="1"/>
    <col min="19" max="19" width="10.6328125" bestFit="1" customWidth="1"/>
    <col min="20" max="20" width="14.6328125" customWidth="1"/>
    <col min="21" max="21" width="31.36328125" customWidth="1"/>
  </cols>
  <sheetData>
    <row r="1" spans="1:23" x14ac:dyDescent="0.35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525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0" customFormat="1" x14ac:dyDescent="0.35">
      <c r="A2" s="21">
        <v>32874</v>
      </c>
      <c r="B2" s="76">
        <f>IF(VLOOKUP(A2,Database!$A:$AS,MATCH($B$1,Database!$A$1:$AS$1,0),FALSE)=0,#N/A,VLOOKUP(A2,Database!$A:$AS,MATCH($B$1,Database!$A$1:$AS$1,0),FALSE))</f>
        <v>110.190817432</v>
      </c>
      <c r="C2" s="76">
        <f>IF(VLOOKUP(A2,Database!$A:$AS,MATCH($C$1,Database!$A$1:$AS$1,0),FALSE)=0,#N/A,VLOOKUP(A2,Database!$A:$AS,MATCH($C$1,Database!$A$1:$AS$1,0),FALSE))</f>
        <v>91.17</v>
      </c>
      <c r="D2" s="76">
        <f>IF(VLOOKUP(A2,Database!$A:$AS,MATCH($D$1,Database!$A$1:$AS$1,0),FALSE)=0,#N/A,VLOOKUP(A2,Database!$A:$AS,MATCH($D$1,Database!$A$1:$AS$1,0),FALSE))</f>
        <v>70.987004686000006</v>
      </c>
      <c r="E2" s="76">
        <f>IF(VLOOKUP(A2,Database!$A:$AS,MATCH($E$1,Database!$A$1:$AS$1,0),FALSE)=0,#N/A,VLOOKUP(A2,Database!$A:$AS,MATCH($E$1,Database!$A$1:$AS$1,0),FALSE))</f>
        <v>100.964144394</v>
      </c>
      <c r="F2" s="76">
        <f>IF(VLOOKUP(A2,Database!$A:$AS,MATCH($F$1,Database!$A$1:$AS$1,0),FALSE)=0,#N/A,VLOOKUP(A2,Database!$A:$AS,MATCH($F$1,Database!$A$1:$AS$1,0),FALSE))</f>
        <v>78.87785495</v>
      </c>
      <c r="G2" s="76">
        <f>IF(VLOOKUP(A2,Database!$A:$AS,MATCH($G$1,Database!$A$1:$AS$1,0),FALSE)=0,#N/A,VLOOKUP(A2,Database!$A:$AS,MATCH($G$1,Database!$A$1:$AS$1,0),FALSE))</f>
        <v>81.712062256999999</v>
      </c>
      <c r="H2" s="76">
        <f>(((Table134567891011121314151617343[[#This Row],[ITA]]-VLOOKUP($U$1,A:B,2,))/VLOOKUP($U$1,A:B,2,))*100)+100</f>
        <v>90.625000000128509</v>
      </c>
      <c r="I2" s="76">
        <f>(((Table134567891011121314151617343[[#This Row],[FRA]]-VLOOKUP($U$1,A:C,3,))/VLOOKUP($U$1,A:C,3,))*100)+100</f>
        <v>88.963700234192032</v>
      </c>
      <c r="J2" s="76">
        <f>(((Table134567891011121314151617343[[#This Row],[DEU]]-VLOOKUP($U$1,A:D,4,))/VLOOKUP($U$1,A:D,4,))*100)+100</f>
        <v>94.38974614655902</v>
      </c>
      <c r="K2" s="76">
        <f>(((Table134567891011121314151617343[[#This Row],[ESP]]-VLOOKUP($U$1,A:E,5,))/VLOOKUP($U$1,A:E,5,))*100)+100</f>
        <v>85.350110958770202</v>
      </c>
      <c r="L2" s="76">
        <f>(((Table134567891011121314151617343[[#This Row],[EA19]]-VLOOKUP($U$1,A:F,6,))/VLOOKUP($U$1,A:F,6,))*100)+100</f>
        <v>88.139025815312749</v>
      </c>
      <c r="M2" s="76">
        <f>(((Table134567891011121314151617343[[#This Row],[GBR]]-VLOOKUP($U$1,A:G,7,))/VLOOKUP($U$1,A:G,7,))*100)+100</f>
        <v>85.08287292845867</v>
      </c>
      <c r="N2" s="76">
        <f>IF(VLOOKUP(A2,Database!$A:$AU,MATCH($N$1,Database!$A$1:$AU$1,0),FALSE)=0,#N/A,VLOOKUP(A2,Database!$A:$AU,MATCH($N$1,Database!$A$1:$AU$1,0),FALSE))</f>
        <v>61.258211766000002</v>
      </c>
      <c r="O2" s="76">
        <f>(((Table134567891011121314151617343[[#This Row],[USA]]-VLOOKUP($U$1,A:N,14,))/VLOOKUP($U$1,A:N,14,))*100)+100</f>
        <v>70.663950439810066</v>
      </c>
      <c r="P2" s="76">
        <f>IF(VLOOKUP(A2,Database!$A:$AS,MATCH($P$1,Database!$A$1:$AS$1,0),FALSE)=0,#N/A,VLOOKUP(A2,Database!$A:$AS,MATCH($P$1,Database!$A$1:$AS$1,0),FALSE))</f>
        <v>100.90315133599999</v>
      </c>
      <c r="Q2" s="76">
        <f>(((Table134567891011121314151617343[[#This Row],[JPN]]-VLOOKUP($U$1,A:Q,16,))/VLOOKUP($U$1,A:Q,16,))*100)+100</f>
        <v>101.30469359386611</v>
      </c>
      <c r="W2" s="80" t="s">
        <v>50</v>
      </c>
    </row>
    <row r="3" spans="1:23" s="80" customFormat="1" x14ac:dyDescent="0.35">
      <c r="A3" s="21">
        <v>32905</v>
      </c>
      <c r="B3" s="76">
        <f>IF(VLOOKUP(A3,Database!$A:$AS,MATCH($B$1,Database!$A$1:$AS$1,0),FALSE)=0,#N/A,VLOOKUP(A3,Database!$A:$AS,MATCH($B$1,Database!$A$1:$AS$1,0),FALSE))</f>
        <v>110.790767436</v>
      </c>
      <c r="C3" s="76">
        <f>IF(VLOOKUP(A3,Database!$A:$AS,MATCH($C$1,Database!$A$1:$AS$1,0),FALSE)=0,#N/A,VLOOKUP(A3,Database!$A:$AS,MATCH($C$1,Database!$A$1:$AS$1,0),FALSE))</f>
        <v>92.63</v>
      </c>
      <c r="D3" s="76">
        <f>IF(VLOOKUP(A3,Database!$A:$AS,MATCH($D$1,Database!$A$1:$AS$1,0),FALSE)=0,#N/A,VLOOKUP(A3,Database!$A:$AS,MATCH($D$1,Database!$A$1:$AS$1,0),FALSE))</f>
        <v>70.678365534999998</v>
      </c>
      <c r="E3" s="76">
        <f>IF(VLOOKUP(A3,Database!$A:$AS,MATCH($E$1,Database!$A$1:$AS$1,0),FALSE)=0,#N/A,VLOOKUP(A3,Database!$A:$AS,MATCH($E$1,Database!$A$1:$AS$1,0),FALSE))</f>
        <v>98.438628737000002</v>
      </c>
      <c r="F3" s="76">
        <f>IF(VLOOKUP(A3,Database!$A:$AS,MATCH($F$1,Database!$A$1:$AS$1,0),FALSE)=0,#N/A,VLOOKUP(A3,Database!$A:$AS,MATCH($F$1,Database!$A$1:$AS$1,0),FALSE))</f>
        <v>79.801795528</v>
      </c>
      <c r="G3" s="76">
        <f>IF(VLOOKUP(A3,Database!$A:$AS,MATCH($G$1,Database!$A$1:$AS$1,0),FALSE)=0,#N/A,VLOOKUP(A3,Database!$A:$AS,MATCH($G$1,Database!$A$1:$AS$1,0),FALSE))</f>
        <v>81.605942694999996</v>
      </c>
      <c r="H3" s="76">
        <f>(((Table134567891011121314151617343[[#This Row],[ITA]]-VLOOKUP($U$1,A:B,2,))/VLOOKUP($U$1,A:B,2,))*100)+100</f>
        <v>91.118421052623461</v>
      </c>
      <c r="I3" s="76">
        <f>(((Table134567891011121314151617343[[#This Row],[FRA]]-VLOOKUP($U$1,A:C,3,))/VLOOKUP($U$1,A:C,3,))*100)+100</f>
        <v>90.388368462138942</v>
      </c>
      <c r="J3" s="76">
        <f>(((Table134567891011121314151617343[[#This Row],[DEU]]-VLOOKUP($U$1,A:D,4,))/VLOOKUP($U$1,A:D,4,))*100)+100</f>
        <v>93.979355945667422</v>
      </c>
      <c r="K3" s="76">
        <f>(((Table134567891011121314151617343[[#This Row],[ESP]]-VLOOKUP($U$1,A:E,5,))/VLOOKUP($U$1,A:E,5,))*100)+100</f>
        <v>83.215164509742777</v>
      </c>
      <c r="L3" s="76">
        <f>(((Table134567891011121314151617343[[#This Row],[EA19]]-VLOOKUP($U$1,A:F,6,))/VLOOKUP($U$1,A:F,6,))*100)+100</f>
        <v>89.171447684641961</v>
      </c>
      <c r="M3" s="76">
        <f>(((Table134567891011121314151617343[[#This Row],[GBR]]-VLOOKUP($U$1,A:G,7,))/VLOOKUP($U$1,A:G,7,))*100)+100</f>
        <v>84.972375690236092</v>
      </c>
      <c r="N3" s="76">
        <f>IF(VLOOKUP(A3,Database!$A:$AU,MATCH($N$1,Database!$A$1:$AU$1,0),FALSE)=0,#N/A,VLOOKUP(A3,Database!$A:$AU,MATCH($N$1,Database!$A$1:$AU$1,0),FALSE))</f>
        <v>61.817961265999998</v>
      </c>
      <c r="O3" s="76">
        <f>(((Table134567891011121314151617343[[#This Row],[USA]]-VLOOKUP($U$1,A:N,14,))/VLOOKUP($U$1,A:N,14,))*100)+100</f>
        <v>71.309645274615235</v>
      </c>
      <c r="P3" s="76">
        <f>IF(VLOOKUP(A3,Database!$A:$AS,MATCH($P$1,Database!$A$1:$AS$1,0),FALSE)=0,#N/A,VLOOKUP(A3,Database!$A:$AS,MATCH($P$1,Database!$A$1:$AS$1,0),FALSE))</f>
        <v>101.410202348</v>
      </c>
      <c r="Q3" s="76">
        <f>(((Table134567891011121314151617343[[#This Row],[JPN]]-VLOOKUP($U$1,A:Q,16,))/VLOOKUP($U$1,A:Q,16,))*100)+100</f>
        <v>101.81376240615793</v>
      </c>
      <c r="W3" s="80" t="s">
        <v>54</v>
      </c>
    </row>
    <row r="4" spans="1:23" s="80" customFormat="1" x14ac:dyDescent="0.35">
      <c r="A4" s="21">
        <v>32933</v>
      </c>
      <c r="B4" s="76">
        <f>IF(VLOOKUP(A4,Database!$A:$AS,MATCH($B$1,Database!$A$1:$AS$1,0),FALSE)=0,#N/A,VLOOKUP(A4,Database!$A:$AS,MATCH($B$1,Database!$A$1:$AS$1,0),FALSE))</f>
        <v>111.190734105</v>
      </c>
      <c r="C4" s="76">
        <f>IF(VLOOKUP(A4,Database!$A:$AS,MATCH($C$1,Database!$A$1:$AS$1,0),FALSE)=0,#N/A,VLOOKUP(A4,Database!$A:$AS,MATCH($C$1,Database!$A$1:$AS$1,0),FALSE))</f>
        <v>92.22</v>
      </c>
      <c r="D4" s="76">
        <f>IF(VLOOKUP(A4,Database!$A:$AS,MATCH($D$1,Database!$A$1:$AS$1,0),FALSE)=0,#N/A,VLOOKUP(A4,Database!$A:$AS,MATCH($D$1,Database!$A$1:$AS$1,0),FALSE))</f>
        <v>71.357371666999995</v>
      </c>
      <c r="E4" s="76">
        <f>IF(VLOOKUP(A4,Database!$A:$AS,MATCH($E$1,Database!$A$1:$AS$1,0),FALSE)=0,#N/A,VLOOKUP(A4,Database!$A:$AS,MATCH($E$1,Database!$A$1:$AS$1,0),FALSE))</f>
        <v>99.464705621999997</v>
      </c>
      <c r="F4" s="76">
        <f>IF(VLOOKUP(A4,Database!$A:$AS,MATCH($F$1,Database!$A$1:$AS$1,0),FALSE)=0,#N/A,VLOOKUP(A4,Database!$A:$AS,MATCH($F$1,Database!$A$1:$AS$1,0),FALSE))</f>
        <v>79.573191674</v>
      </c>
      <c r="G4" s="76">
        <f>IF(VLOOKUP(A4,Database!$A:$AS,MATCH($G$1,Database!$A$1:$AS$1,0),FALSE)=0,#N/A,VLOOKUP(A4,Database!$A:$AS,MATCH($G$1,Database!$A$1:$AS$1,0),FALSE))</f>
        <v>82.136540502000003</v>
      </c>
      <c r="H4" s="76">
        <f>(((Table134567891011121314151617343[[#This Row],[ITA]]-VLOOKUP($U$1,A:B,2,))/VLOOKUP($U$1,A:B,2,))*100)+100</f>
        <v>91.447368420679297</v>
      </c>
      <c r="I4" s="76">
        <f>(((Table134567891011121314151617343[[#This Row],[FRA]]-VLOOKUP($U$1,A:C,3,))/VLOOKUP($U$1,A:C,3,))*100)+100</f>
        <v>89.988290398126452</v>
      </c>
      <c r="J4" s="76">
        <f>(((Table134567891011121314151617343[[#This Row],[DEU]]-VLOOKUP($U$1,A:D,4,))/VLOOKUP($U$1,A:D,4,))*100)+100</f>
        <v>94.882214387362964</v>
      </c>
      <c r="K4" s="76">
        <f>(((Table134567891011121314151617343[[#This Row],[ESP]]-VLOOKUP($U$1,A:E,5,))/VLOOKUP($U$1,A:E,5,))*100)+100</f>
        <v>84.082559331068907</v>
      </c>
      <c r="L4" s="76">
        <f>(((Table134567891011121314151617343[[#This Row],[EA19]]-VLOOKUP($U$1,A:F,6,))/VLOOKUP($U$1,A:F,6,))*100)+100</f>
        <v>88.916003098807849</v>
      </c>
      <c r="M4" s="76">
        <f>(((Table134567891011121314151617343[[#This Row],[GBR]]-VLOOKUP($U$1,A:G,7,))/VLOOKUP($U$1,A:G,7,))*100)+100</f>
        <v>85.524861878225224</v>
      </c>
      <c r="N4" s="76">
        <f>IF(VLOOKUP(A4,Database!$A:$AU,MATCH($N$1,Database!$A$1:$AU$1,0),FALSE)=0,#N/A,VLOOKUP(A4,Database!$A:$AU,MATCH($N$1,Database!$A$1:$AU$1,0),FALSE))</f>
        <v>62.117419810999998</v>
      </c>
      <c r="O4" s="76">
        <f>(((Table134567891011121314151617343[[#This Row],[USA]]-VLOOKUP($U$1,A:N,14,))/VLOOKUP($U$1,A:N,14,))*100)+100</f>
        <v>71.6550834317637</v>
      </c>
      <c r="P4" s="76">
        <f>IF(VLOOKUP(A4,Database!$A:$AS,MATCH($P$1,Database!$A$1:$AS$1,0),FALSE)=0,#N/A,VLOOKUP(A4,Database!$A:$AS,MATCH($P$1,Database!$A$1:$AS$1,0),FALSE))</f>
        <v>103.23558599</v>
      </c>
      <c r="Q4" s="76">
        <f>(((Table134567891011121314151617343[[#This Row],[JPN]]-VLOOKUP($U$1,A:Q,16,))/VLOOKUP($U$1,A:Q,16,))*100)+100</f>
        <v>103.64641012920373</v>
      </c>
      <c r="W4" s="80" t="s">
        <v>86</v>
      </c>
    </row>
    <row r="5" spans="1:23" s="80" customFormat="1" x14ac:dyDescent="0.35">
      <c r="A5" s="21">
        <v>32964</v>
      </c>
      <c r="B5" s="76">
        <f>IF(VLOOKUP(A5,Database!$A:$AS,MATCH($B$1,Database!$A$1:$AS$1,0),FALSE)=0,#N/A,VLOOKUP(A5,Database!$A:$AS,MATCH($B$1,Database!$A$1:$AS$1,0),FALSE))</f>
        <v>112.090659112</v>
      </c>
      <c r="C5" s="76">
        <f>IF(VLOOKUP(A5,Database!$A:$AS,MATCH($C$1,Database!$A$1:$AS$1,0),FALSE)=0,#N/A,VLOOKUP(A5,Database!$A:$AS,MATCH($C$1,Database!$A$1:$AS$1,0),FALSE))</f>
        <v>92.67</v>
      </c>
      <c r="D5" s="76">
        <f>IF(VLOOKUP(A5,Database!$A:$AS,MATCH($D$1,Database!$A$1:$AS$1,0),FALSE)=0,#N/A,VLOOKUP(A5,Database!$A:$AS,MATCH($D$1,Database!$A$1:$AS$1,0),FALSE))</f>
        <v>70.122815063999994</v>
      </c>
      <c r="E5" s="76">
        <f>IF(VLOOKUP(A5,Database!$A:$AS,MATCH($E$1,Database!$A$1:$AS$1,0),FALSE)=0,#N/A,VLOOKUP(A5,Database!$A:$AS,MATCH($E$1,Database!$A$1:$AS$1,0),FALSE))</f>
        <v>100.817339434</v>
      </c>
      <c r="F5" s="76">
        <f>IF(VLOOKUP(A5,Database!$A:$AS,MATCH($F$1,Database!$A$1:$AS$1,0),FALSE)=0,#N/A,VLOOKUP(A5,Database!$A:$AS,MATCH($F$1,Database!$A$1:$AS$1,0),FALSE))</f>
        <v>79.897047134000005</v>
      </c>
      <c r="G5" s="76">
        <f>IF(VLOOKUP(A5,Database!$A:$AS,MATCH($G$1,Database!$A$1:$AS$1,0),FALSE)=0,#N/A,VLOOKUP(A5,Database!$A:$AS,MATCH($G$1,Database!$A$1:$AS$1,0),FALSE))</f>
        <v>82.879377431999998</v>
      </c>
      <c r="H5" s="76">
        <f>(((Table134567891011121314151617343[[#This Row],[ITA]]-VLOOKUP($U$1,A:B,2,))/VLOOKUP($U$1,A:B,2,))*100)+100</f>
        <v>92.187500000244157</v>
      </c>
      <c r="I5" s="76">
        <f>(((Table134567891011121314151617343[[#This Row],[FRA]]-VLOOKUP($U$1,A:C,3,))/VLOOKUP($U$1,A:C,3,))*100)+100</f>
        <v>90.427400468384079</v>
      </c>
      <c r="J5" s="76">
        <f>(((Table134567891011121314151617343[[#This Row],[DEU]]-VLOOKUP($U$1,A:D,4,))/VLOOKUP($U$1,A:D,4,))*100)+100</f>
        <v>93.240653585126296</v>
      </c>
      <c r="K5" s="76">
        <f>(((Table134567891011121314151617343[[#This Row],[ESP]]-VLOOKUP($U$1,A:E,5,))/VLOOKUP($U$1,A:E,5,))*100)+100</f>
        <v>85.226009281877836</v>
      </c>
      <c r="L5" s="76">
        <f>(((Table134567891011121314151617343[[#This Row],[EA19]]-VLOOKUP($U$1,A:F,6,))/VLOOKUP($U$1,A:F,6,))*100)+100</f>
        <v>89.277882928925749</v>
      </c>
      <c r="M5" s="76">
        <f>(((Table134567891011121314151617343[[#This Row],[GBR]]-VLOOKUP($U$1,A:G,7,))/VLOOKUP($U$1,A:G,7,))*100)+100</f>
        <v>86.29834254161824</v>
      </c>
      <c r="N5" s="76">
        <f>IF(VLOOKUP(A5,Database!$A:$AU,MATCH($N$1,Database!$A$1:$AU$1,0),FALSE)=0,#N/A,VLOOKUP(A5,Database!$A:$AU,MATCH($N$1,Database!$A$1:$AU$1,0),FALSE))</f>
        <v>61.984349158999997</v>
      </c>
      <c r="O5" s="76">
        <f>(((Table134567891011121314151617343[[#This Row],[USA]]-VLOOKUP($U$1,A:N,14,))/VLOOKUP($U$1,A:N,14,))*100)+100</f>
        <v>71.501580779844303</v>
      </c>
      <c r="P5" s="76">
        <f>IF(VLOOKUP(A5,Database!$A:$AS,MATCH($P$1,Database!$A$1:$AS$1,0),FALSE)=0,#N/A,VLOOKUP(A5,Database!$A:$AS,MATCH($P$1,Database!$A$1:$AS$1,0),FALSE))</f>
        <v>103.438406395</v>
      </c>
      <c r="Q5" s="76">
        <f>(((Table134567891011121314151617343[[#This Row],[JPN]]-VLOOKUP($U$1,A:Q,16,))/VLOOKUP($U$1,A:Q,16,))*100)+100</f>
        <v>103.85003765432126</v>
      </c>
      <c r="W5" s="80" t="s">
        <v>92</v>
      </c>
    </row>
    <row r="6" spans="1:23" s="80" customFormat="1" x14ac:dyDescent="0.35">
      <c r="A6" s="21">
        <v>32994</v>
      </c>
      <c r="B6" s="76">
        <f>IF(VLOOKUP(A6,Database!$A:$AS,MATCH($B$1,Database!$A$1:$AS$1,0),FALSE)=0,#N/A,VLOOKUP(A6,Database!$A:$AS,MATCH($B$1,Database!$A$1:$AS$1,0),FALSE))</f>
        <v>110.790767436</v>
      </c>
      <c r="C6" s="76">
        <f>IF(VLOOKUP(A6,Database!$A:$AS,MATCH($C$1,Database!$A$1:$AS$1,0),FALSE)=0,#N/A,VLOOKUP(A6,Database!$A:$AS,MATCH($C$1,Database!$A$1:$AS$1,0),FALSE))</f>
        <v>92.91</v>
      </c>
      <c r="D6" s="76">
        <f>IF(VLOOKUP(A6,Database!$A:$AS,MATCH($D$1,Database!$A$1:$AS$1,0),FALSE)=0,#N/A,VLOOKUP(A6,Database!$A:$AS,MATCH($D$1,Database!$A$1:$AS$1,0),FALSE))</f>
        <v>71.912922137999999</v>
      </c>
      <c r="E6" s="76">
        <f>IF(VLOOKUP(A6,Database!$A:$AS,MATCH($E$1,Database!$A$1:$AS$1,0),FALSE)=0,#N/A,VLOOKUP(A6,Database!$A:$AS,MATCH($E$1,Database!$A$1:$AS$1,0),FALSE))</f>
        <v>99.753871614000005</v>
      </c>
      <c r="F6" s="76">
        <f>IF(VLOOKUP(A6,Database!$A:$AS,MATCH($F$1,Database!$A$1:$AS$1,0),FALSE)=0,#N/A,VLOOKUP(A6,Database!$A:$AS,MATCH($F$1,Database!$A$1:$AS$1,0),FALSE))</f>
        <v>79.877996812999996</v>
      </c>
      <c r="G6" s="76">
        <f>IF(VLOOKUP(A6,Database!$A:$AS,MATCH($G$1,Database!$A$1:$AS$1,0),FALSE)=0,#N/A,VLOOKUP(A6,Database!$A:$AS,MATCH($G$1,Database!$A$1:$AS$1,0),FALSE))</f>
        <v>83.303855677000001</v>
      </c>
      <c r="H6" s="76">
        <f>(((Table134567891011121314151617343[[#This Row],[ITA]]-VLOOKUP($U$1,A:B,2,))/VLOOKUP($U$1,A:B,2,))*100)+100</f>
        <v>91.118421052623461</v>
      </c>
      <c r="I6" s="76">
        <f>(((Table134567891011121314151617343[[#This Row],[FRA]]-VLOOKUP($U$1,A:C,3,))/VLOOKUP($U$1,A:C,3,))*100)+100</f>
        <v>90.661592505854799</v>
      </c>
      <c r="J6" s="76">
        <f>(((Table134567891011121314151617343[[#This Row],[DEU]]-VLOOKUP($U$1,A:D,4,))/VLOOKUP($U$1,A:D,4,))*100)+100</f>
        <v>95.62091674790409</v>
      </c>
      <c r="K6" s="76">
        <f>(((Table134567891011121314151617343[[#This Row],[ESP]]-VLOOKUP($U$1,A:E,5,))/VLOOKUP($U$1,A:E,5,))*100)+100</f>
        <v>84.327006007171974</v>
      </c>
      <c r="L6" s="76">
        <f>(((Table134567891011121314151617343[[#This Row],[EA19]]-VLOOKUP($U$1,A:F,6,))/VLOOKUP($U$1,A:F,6,))*100)+100</f>
        <v>89.256595880292465</v>
      </c>
      <c r="M6" s="76">
        <f>(((Table134567891011121314151617343[[#This Row],[GBR]]-VLOOKUP($U$1,A:G,7,))/VLOOKUP($U$1,A:G,7,))*100)+100</f>
        <v>86.740331491384794</v>
      </c>
      <c r="N6" s="76">
        <f>IF(VLOOKUP(A6,Database!$A:$AU,MATCH($N$1,Database!$A$1:$AU$1,0),FALSE)=0,#N/A,VLOOKUP(A6,Database!$A:$AU,MATCH($N$1,Database!$A$1:$AU$1,0),FALSE))</f>
        <v>62.162239434</v>
      </c>
      <c r="O6" s="76">
        <f>(((Table134567891011121314151617343[[#This Row],[USA]]-VLOOKUP($U$1,A:N,14,))/VLOOKUP($U$1,A:N,14,))*100)+100</f>
        <v>71.706784771504104</v>
      </c>
      <c r="P6" s="76">
        <f>IF(VLOOKUP(A6,Database!$A:$AS,MATCH($P$1,Database!$A$1:$AS$1,0),FALSE)=0,#N/A,VLOOKUP(A6,Database!$A:$AS,MATCH($P$1,Database!$A$1:$AS$1,0),FALSE))</f>
        <v>104.148277811</v>
      </c>
      <c r="Q6" s="76">
        <f>(((Table134567891011121314151617343[[#This Row],[JPN]]-VLOOKUP($U$1,A:Q,16,))/VLOOKUP($U$1,A:Q,16,))*100)+100</f>
        <v>104.56273399072663</v>
      </c>
      <c r="W6" s="80" t="s">
        <v>524</v>
      </c>
    </row>
    <row r="7" spans="1:23" s="80" customFormat="1" x14ac:dyDescent="0.35">
      <c r="A7" s="21">
        <v>33025</v>
      </c>
      <c r="B7" s="76">
        <f>IF(VLOOKUP(A7,Database!$A:$AS,MATCH($B$1,Database!$A$1:$AS$1,0),FALSE)=0,#N/A,VLOOKUP(A7,Database!$A:$AS,MATCH($B$1,Database!$A$1:$AS$1,0),FALSE))</f>
        <v>109.69085909499999</v>
      </c>
      <c r="C7" s="76">
        <f>IF(VLOOKUP(A7,Database!$A:$AS,MATCH($C$1,Database!$A$1:$AS$1,0),FALSE)=0,#N/A,VLOOKUP(A7,Database!$A:$AS,MATCH($C$1,Database!$A$1:$AS$1,0),FALSE))</f>
        <v>91.55</v>
      </c>
      <c r="D7" s="76">
        <f>IF(VLOOKUP(A7,Database!$A:$AS,MATCH($D$1,Database!$A$1:$AS$1,0),FALSE)=0,#N/A,VLOOKUP(A7,Database!$A:$AS,MATCH($D$1,Database!$A$1:$AS$1,0),FALSE))</f>
        <v>71.912922137999999</v>
      </c>
      <c r="E7" s="76">
        <f>IF(VLOOKUP(A7,Database!$A:$AS,MATCH($E$1,Database!$A$1:$AS$1,0),FALSE)=0,#N/A,VLOOKUP(A7,Database!$A:$AS,MATCH($E$1,Database!$A$1:$AS$1,0),FALSE))</f>
        <v>102.360661104</v>
      </c>
      <c r="F7" s="76">
        <f>IF(VLOOKUP(A7,Database!$A:$AS,MATCH($F$1,Database!$A$1:$AS$1,0),FALSE)=0,#N/A,VLOOKUP(A7,Database!$A:$AS,MATCH($F$1,Database!$A$1:$AS$1,0),FALSE))</f>
        <v>79.363638140000006</v>
      </c>
      <c r="G7" s="76">
        <f>IF(VLOOKUP(A7,Database!$A:$AS,MATCH($G$1,Database!$A$1:$AS$1,0),FALSE)=0,#N/A,VLOOKUP(A7,Database!$A:$AS,MATCH($G$1,Database!$A$1:$AS$1,0),FALSE))</f>
        <v>82.985496992999998</v>
      </c>
      <c r="H7" s="76">
        <f>(((Table134567891011121314151617343[[#This Row],[ITA]]-VLOOKUP($U$1,A:B,2,))/VLOOKUP($U$1,A:B,2,))*100)+100</f>
        <v>90.213815789441895</v>
      </c>
      <c r="I7" s="76">
        <f>(((Table134567891011121314151617343[[#This Row],[FRA]]-VLOOKUP($U$1,A:C,3,))/VLOOKUP($U$1,A:C,3,))*100)+100</f>
        <v>89.334504293520681</v>
      </c>
      <c r="J7" s="76">
        <f>(((Table134567891011121314151617343[[#This Row],[DEU]]-VLOOKUP($U$1,A:D,4,))/VLOOKUP($U$1,A:D,4,))*100)+100</f>
        <v>95.62091674790409</v>
      </c>
      <c r="K7" s="76">
        <f>(((Table134567891011121314151617343[[#This Row],[ESP]]-VLOOKUP($U$1,A:E,5,))/VLOOKUP($U$1,A:E,5,))*100)+100</f>
        <v>86.53065734847803</v>
      </c>
      <c r="L7" s="76">
        <f>(((Table134567891011121314151617343[[#This Row],[EA19]]-VLOOKUP($U$1,A:F,6,))/VLOOKUP($U$1,A:F,6,))*100)+100</f>
        <v>88.681845560489606</v>
      </c>
      <c r="M7" s="76">
        <f>(((Table134567891011121314151617343[[#This Row],[GBR]]-VLOOKUP($U$1,A:G,7,))/VLOOKUP($U$1,A:G,7,))*100)+100</f>
        <v>86.408839778799575</v>
      </c>
      <c r="N7" s="76">
        <f>IF(VLOOKUP(A7,Database!$A:$AU,MATCH($N$1,Database!$A$1:$AU$1,0),FALSE)=0,#N/A,VLOOKUP(A7,Database!$A:$AU,MATCH($N$1,Database!$A$1:$AU$1,0),FALSE))</f>
        <v>62.363035312999997</v>
      </c>
      <c r="O7" s="76">
        <f>(((Table134567891011121314151617343[[#This Row],[USA]]-VLOOKUP($U$1,A:N,14,))/VLOOKUP($U$1,A:N,14,))*100)+100</f>
        <v>71.938411350751537</v>
      </c>
      <c r="P7" s="76">
        <f>IF(VLOOKUP(A7,Database!$A:$AS,MATCH($P$1,Database!$A$1:$AS$1,0),FALSE)=0,#N/A,VLOOKUP(A7,Database!$A:$AS,MATCH($P$1,Database!$A$1:$AS$1,0),FALSE))</f>
        <v>104.45250841799999</v>
      </c>
      <c r="Q7" s="76">
        <f>(((Table134567891011121314151617343[[#This Row],[JPN]]-VLOOKUP($U$1,A:Q,16,))/VLOOKUP($U$1,A:Q,16,))*100)+100</f>
        <v>104.86817527790092</v>
      </c>
      <c r="W7" s="80" t="s">
        <v>126</v>
      </c>
    </row>
    <row r="8" spans="1:23" s="80" customFormat="1" x14ac:dyDescent="0.35">
      <c r="A8" s="21">
        <v>33055</v>
      </c>
      <c r="B8" s="76">
        <f>IF(VLOOKUP(A8,Database!$A:$AS,MATCH($B$1,Database!$A$1:$AS$1,0),FALSE)=0,#N/A,VLOOKUP(A8,Database!$A:$AS,MATCH($B$1,Database!$A$1:$AS$1,0),FALSE))</f>
        <v>109.990834097</v>
      </c>
      <c r="C8" s="76">
        <f>IF(VLOOKUP(A8,Database!$A:$AS,MATCH($C$1,Database!$A$1:$AS$1,0),FALSE)=0,#N/A,VLOOKUP(A8,Database!$A:$AS,MATCH($C$1,Database!$A$1:$AS$1,0),FALSE))</f>
        <v>91.58</v>
      </c>
      <c r="D8" s="76">
        <f>IF(VLOOKUP(A8,Database!$A:$AS,MATCH($D$1,Database!$A$1:$AS$1,0),FALSE)=0,#N/A,VLOOKUP(A8,Database!$A:$AS,MATCH($D$1,Database!$A$1:$AS$1,0),FALSE))</f>
        <v>72.591928269999997</v>
      </c>
      <c r="E8" s="76">
        <f>IF(VLOOKUP(A8,Database!$A:$AS,MATCH($E$1,Database!$A$1:$AS$1,0),FALSE)=0,#N/A,VLOOKUP(A8,Database!$A:$AS,MATCH($E$1,Database!$A$1:$AS$1,0),FALSE))</f>
        <v>99.310130557999997</v>
      </c>
      <c r="F8" s="76">
        <f>IF(VLOOKUP(A8,Database!$A:$AS,MATCH($F$1,Database!$A$1:$AS$1,0),FALSE)=0,#N/A,VLOOKUP(A8,Database!$A:$AS,MATCH($F$1,Database!$A$1:$AS$1,0),FALSE))</f>
        <v>79.668443280000005</v>
      </c>
      <c r="G8" s="76">
        <f>IF(VLOOKUP(A8,Database!$A:$AS,MATCH($G$1,Database!$A$1:$AS$1,0),FALSE)=0,#N/A,VLOOKUP(A8,Database!$A:$AS,MATCH($G$1,Database!$A$1:$AS$1,0),FALSE))</f>
        <v>82.242660064000006</v>
      </c>
      <c r="H8" s="76">
        <f>(((Table134567891011121314151617343[[#This Row],[ITA]]-VLOOKUP($U$1,A:B,2,))/VLOOKUP($U$1,A:B,2,))*100)+100</f>
        <v>90.460526315689378</v>
      </c>
      <c r="I8" s="76">
        <f>(((Table134567891011121314151617343[[#This Row],[FRA]]-VLOOKUP($U$1,A:C,3,))/VLOOKUP($U$1,A:C,3,))*100)+100</f>
        <v>89.363778298204522</v>
      </c>
      <c r="J8" s="76">
        <f>(((Table134567891011121314151617343[[#This Row],[DEU]]-VLOOKUP($U$1,A:D,4,))/VLOOKUP($U$1,A:D,4,))*100)+100</f>
        <v>96.523775189599633</v>
      </c>
      <c r="K8" s="76">
        <f>(((Table134567891011121314151617343[[#This Row],[ESP]]-VLOOKUP($U$1,A:E,5,))/VLOOKUP($U$1,A:E,5,))*100)+100</f>
        <v>83.951889191257948</v>
      </c>
      <c r="L8" s="76">
        <f>(((Table134567891011121314151617343[[#This Row],[EA19]]-VLOOKUP($U$1,A:F,6,))/VLOOKUP($U$1,A:F,6,))*100)+100</f>
        <v>89.022438343091636</v>
      </c>
      <c r="M8" s="76">
        <f>(((Table134567891011121314151617343[[#This Row],[GBR]]-VLOOKUP($U$1,A:G,7,))/VLOOKUP($U$1,A:G,7,))*100)+100</f>
        <v>85.635359116447802</v>
      </c>
      <c r="N8" s="76">
        <f>IF(VLOOKUP(A8,Database!$A:$AU,MATCH($N$1,Database!$A$1:$AU$1,0),FALSE)=0,#N/A,VLOOKUP(A8,Database!$A:$AU,MATCH($N$1,Database!$A$1:$AU$1,0),FALSE))</f>
        <v>62.264868438999997</v>
      </c>
      <c r="O8" s="76">
        <f>(((Table134567891011121314151617343[[#This Row],[USA]]-VLOOKUP($U$1,A:N,14,))/VLOOKUP($U$1,A:N,14,))*100)+100</f>
        <v>71.825171689991194</v>
      </c>
      <c r="P8" s="76">
        <f>IF(VLOOKUP(A8,Database!$A:$AS,MATCH($P$1,Database!$A$1:$AS$1,0),FALSE)=0,#N/A,VLOOKUP(A8,Database!$A:$AS,MATCH($P$1,Database!$A$1:$AS$1,0),FALSE))</f>
        <v>105.365200239</v>
      </c>
      <c r="Q8" s="76">
        <f>(((Table134567891011121314151617343[[#This Row],[JPN]]-VLOOKUP($U$1,A:Q,16,))/VLOOKUP($U$1,A:Q,16,))*100)+100</f>
        <v>105.78449913942381</v>
      </c>
      <c r="W8" s="80" t="s">
        <v>132</v>
      </c>
    </row>
    <row r="9" spans="1:23" s="80" customFormat="1" x14ac:dyDescent="0.35">
      <c r="A9" s="21">
        <v>33086</v>
      </c>
      <c r="B9" s="76">
        <f>IF(VLOOKUP(A9,Database!$A:$AS,MATCH($B$1,Database!$A$1:$AS$1,0),FALSE)=0,#N/A,VLOOKUP(A9,Database!$A:$AS,MATCH($B$1,Database!$A$1:$AS$1,0),FALSE))</f>
        <v>111.190734105</v>
      </c>
      <c r="C9" s="76">
        <f>IF(VLOOKUP(A9,Database!$A:$AS,MATCH($C$1,Database!$A$1:$AS$1,0),FALSE)=0,#N/A,VLOOKUP(A9,Database!$A:$AS,MATCH($C$1,Database!$A$1:$AS$1,0),FALSE))</f>
        <v>91.01</v>
      </c>
      <c r="D9" s="76">
        <f>IF(VLOOKUP(A9,Database!$A:$AS,MATCH($D$1,Database!$A$1:$AS$1,0),FALSE)=0,#N/A,VLOOKUP(A9,Database!$A:$AS,MATCH($D$1,Database!$A$1:$AS$1,0),FALSE))</f>
        <v>73.024023080999996</v>
      </c>
      <c r="E9" s="76">
        <f>IF(VLOOKUP(A9,Database!$A:$AS,MATCH($E$1,Database!$A$1:$AS$1,0),FALSE)=0,#N/A,VLOOKUP(A9,Database!$A:$AS,MATCH($E$1,Database!$A$1:$AS$1,0),FALSE))</f>
        <v>98.018038602999994</v>
      </c>
      <c r="F9" s="76">
        <f>IF(VLOOKUP(A9,Database!$A:$AS,MATCH($F$1,Database!$A$1:$AS$1,0),FALSE)=0,#N/A,VLOOKUP(A9,Database!$A:$AS,MATCH($F$1,Database!$A$1:$AS$1,0),FALSE))</f>
        <v>80.201852273</v>
      </c>
      <c r="G9" s="76">
        <f>IF(VLOOKUP(A9,Database!$A:$AS,MATCH($G$1,Database!$A$1:$AS$1,0),FALSE)=0,#N/A,VLOOKUP(A9,Database!$A:$AS,MATCH($G$1,Database!$A$1:$AS$1,0),FALSE))</f>
        <v>81.499823133999996</v>
      </c>
      <c r="H9" s="76">
        <f>(((Table134567891011121314151617343[[#This Row],[ITA]]-VLOOKUP($U$1,A:B,2,))/VLOOKUP($U$1,A:B,2,))*100)+100</f>
        <v>91.447368420679297</v>
      </c>
      <c r="I9" s="76">
        <f>(((Table134567891011121314151617343[[#This Row],[FRA]]-VLOOKUP($U$1,A:C,3,))/VLOOKUP($U$1,A:C,3,))*100)+100</f>
        <v>88.807572209211557</v>
      </c>
      <c r="J9" s="76">
        <f>(((Table134567891011121314151617343[[#This Row],[DEU]]-VLOOKUP($U$1,A:D,4,))/VLOOKUP($U$1,A:D,4,))*100)+100</f>
        <v>97.09832147031598</v>
      </c>
      <c r="K9" s="76">
        <f>(((Table134567891011121314151617343[[#This Row],[ESP]]-VLOOKUP($U$1,A:E,5,))/VLOOKUP($U$1,A:E,5,))*100)+100</f>
        <v>82.859618342135207</v>
      </c>
      <c r="L9" s="76">
        <f>(((Table134567891011121314151617343[[#This Row],[EA19]]-VLOOKUP($U$1,A:F,6,))/VLOOKUP($U$1,A:F,6,))*100)+100</f>
        <v>89.618475710410365</v>
      </c>
      <c r="M9" s="76">
        <f>(((Table134567891011121314151617343[[#This Row],[GBR]]-VLOOKUP($U$1,A:G,7,))/VLOOKUP($U$1,A:G,7,))*100)+100</f>
        <v>84.861878453054771</v>
      </c>
      <c r="N9" s="76">
        <f>IF(VLOOKUP(A9,Database!$A:$AU,MATCH($N$1,Database!$A$1:$AU$1,0),FALSE)=0,#N/A,VLOOKUP(A9,Database!$A:$AU,MATCH($N$1,Database!$A$1:$AU$1,0),FALSE))</f>
        <v>62.493726162000002</v>
      </c>
      <c r="O9" s="76">
        <f>(((Table134567891011121314151617343[[#This Row],[USA]]-VLOOKUP($U$1,A:N,14,))/VLOOKUP($U$1,A:N,14,))*100)+100</f>
        <v>72.089168798780719</v>
      </c>
      <c r="P9" s="76">
        <f>IF(VLOOKUP(A9,Database!$A:$AS,MATCH($P$1,Database!$A$1:$AS$1,0),FALSE)=0,#N/A,VLOOKUP(A9,Database!$A:$AS,MATCH($P$1,Database!$A$1:$AS$1,0),FALSE))</f>
        <v>106.277892061</v>
      </c>
      <c r="Q9" s="76">
        <f>(((Table134567891011121314151617343[[#This Row],[JPN]]-VLOOKUP($U$1,A:Q,16,))/VLOOKUP($U$1,A:Q,16,))*100)+100</f>
        <v>106.7008230019507</v>
      </c>
      <c r="W9" s="80" t="s">
        <v>146</v>
      </c>
    </row>
    <row r="10" spans="1:23" s="80" customFormat="1" x14ac:dyDescent="0.35">
      <c r="A10" s="21">
        <v>33117</v>
      </c>
      <c r="B10" s="76">
        <f>IF(VLOOKUP(A10,Database!$A:$AS,MATCH($B$1,Database!$A$1:$AS$1,0),FALSE)=0,#N/A,VLOOKUP(A10,Database!$A:$AS,MATCH($B$1,Database!$A$1:$AS$1,0),FALSE))</f>
        <v>110.89075910299999</v>
      </c>
      <c r="C10" s="76">
        <f>IF(VLOOKUP(A10,Database!$A:$AS,MATCH($C$1,Database!$A$1:$AS$1,0),FALSE)=0,#N/A,VLOOKUP(A10,Database!$A:$AS,MATCH($C$1,Database!$A$1:$AS$1,0),FALSE))</f>
        <v>91.84</v>
      </c>
      <c r="D10" s="76">
        <f>IF(VLOOKUP(A10,Database!$A:$AS,MATCH($D$1,Database!$A$1:$AS$1,0),FALSE)=0,#N/A,VLOOKUP(A10,Database!$A:$AS,MATCH($D$1,Database!$A$1:$AS$1,0),FALSE))</f>
        <v>73.703029212999994</v>
      </c>
      <c r="E10" s="76">
        <f>IF(VLOOKUP(A10,Database!$A:$AS,MATCH($E$1,Database!$A$1:$AS$1,0),FALSE)=0,#N/A,VLOOKUP(A10,Database!$A:$AS,MATCH($E$1,Database!$A$1:$AS$1,0),FALSE))</f>
        <v>101.42562807500001</v>
      </c>
      <c r="F10" s="76">
        <f>IF(VLOOKUP(A10,Database!$A:$AS,MATCH($F$1,Database!$A$1:$AS$1,0),FALSE)=0,#N/A,VLOOKUP(A10,Database!$A:$AS,MATCH($F$1,Database!$A$1:$AS$1,0),FALSE))</f>
        <v>80.601909019000004</v>
      </c>
      <c r="G10" s="76">
        <f>IF(VLOOKUP(A10,Database!$A:$AS,MATCH($G$1,Database!$A$1:$AS$1,0),FALSE)=0,#N/A,VLOOKUP(A10,Database!$A:$AS,MATCH($G$1,Database!$A$1:$AS$1,0),FALSE))</f>
        <v>81.075344888999993</v>
      </c>
      <c r="H10" s="76">
        <f>(((Table134567891011121314151617343[[#This Row],[ITA]]-VLOOKUP($U$1,A:B,2,))/VLOOKUP($U$1,A:B,2,))*100)+100</f>
        <v>91.200657894431814</v>
      </c>
      <c r="I10" s="76">
        <f>(((Table134567891011121314151617343[[#This Row],[FRA]]-VLOOKUP($U$1,A:C,3,))/VLOOKUP($U$1,A:C,3,))*100)+100</f>
        <v>89.617486338797818</v>
      </c>
      <c r="J10" s="76">
        <f>(((Table134567891011121314151617343[[#This Row],[DEU]]-VLOOKUP($U$1,A:D,4,))/VLOOKUP($U$1,A:D,4,))*100)+100</f>
        <v>98.001179912011537</v>
      </c>
      <c r="K10" s="76">
        <f>(((Table134567891011121314151617343[[#This Row],[ESP]]-VLOOKUP($U$1,A:E,5,))/VLOOKUP($U$1,A:E,5,))*100)+100</f>
        <v>85.740226515291994</v>
      </c>
      <c r="L10" s="76">
        <f>(((Table134567891011121314151617343[[#This Row],[EA19]]-VLOOKUP($U$1,A:F,6,))/VLOOKUP($U$1,A:F,6,))*100)+100</f>
        <v>90.065503737296183</v>
      </c>
      <c r="M10" s="76">
        <f>(((Table134567891011121314151617343[[#This Row],[GBR]]-VLOOKUP($U$1,A:G,7,))/VLOOKUP($U$1,A:G,7,))*100)+100</f>
        <v>84.419889503288218</v>
      </c>
      <c r="N10" s="76">
        <f>IF(VLOOKUP(A10,Database!$A:$AU,MATCH($N$1,Database!$A$1:$AU$1,0),FALSE)=0,#N/A,VLOOKUP(A10,Database!$A:$AU,MATCH($N$1,Database!$A$1:$AU$1,0),FALSE))</f>
        <v>62.502352948000002</v>
      </c>
      <c r="O10" s="76">
        <f>(((Table134567891011121314151617343[[#This Row],[USA]]-VLOOKUP($U$1,A:N,14,))/VLOOKUP($U$1,A:N,14,))*100)+100</f>
        <v>72.099120163026996</v>
      </c>
      <c r="P10" s="76">
        <f>IF(VLOOKUP(A10,Database!$A:$AS,MATCH($P$1,Database!$A$1:$AS$1,0),FALSE)=0,#N/A,VLOOKUP(A10,Database!$A:$AS,MATCH($P$1,Database!$A$1:$AS$1,0),FALSE))</f>
        <v>105.365200239</v>
      </c>
      <c r="Q10" s="76">
        <f>(((Table134567891011121314151617343[[#This Row],[JPN]]-VLOOKUP($U$1,A:Q,16,))/VLOOKUP($U$1,A:Q,16,))*100)+100</f>
        <v>105.78449913942381</v>
      </c>
      <c r="W10" s="80" t="s">
        <v>526</v>
      </c>
    </row>
    <row r="11" spans="1:23" s="80" customFormat="1" x14ac:dyDescent="0.35">
      <c r="A11" s="21">
        <v>33147</v>
      </c>
      <c r="B11" s="76">
        <f>IF(VLOOKUP(A11,Database!$A:$AS,MATCH($B$1,Database!$A$1:$AS$1,0),FALSE)=0,#N/A,VLOOKUP(A11,Database!$A:$AS,MATCH($B$1,Database!$A$1:$AS$1,0),FALSE))</f>
        <v>110.290809099</v>
      </c>
      <c r="C11" s="76">
        <f>IF(VLOOKUP(A11,Database!$A:$AS,MATCH($C$1,Database!$A$1:$AS$1,0),FALSE)=0,#N/A,VLOOKUP(A11,Database!$A:$AS,MATCH($C$1,Database!$A$1:$AS$1,0),FALSE))</f>
        <v>91.52</v>
      </c>
      <c r="D11" s="76">
        <f>IF(VLOOKUP(A11,Database!$A:$AS,MATCH($D$1,Database!$A$1:$AS$1,0),FALSE)=0,#N/A,VLOOKUP(A11,Database!$A:$AS,MATCH($D$1,Database!$A$1:$AS$1,0),FALSE))</f>
        <v>73.826484872999998</v>
      </c>
      <c r="E11" s="76">
        <f>IF(VLOOKUP(A11,Database!$A:$AS,MATCH($E$1,Database!$A$1:$AS$1,0),FALSE)=0,#N/A,VLOOKUP(A11,Database!$A:$AS,MATCH($E$1,Database!$A$1:$AS$1,0),FALSE))</f>
        <v>97.369652372000004</v>
      </c>
      <c r="F11" s="76">
        <f>IF(VLOOKUP(A11,Database!$A:$AS,MATCH($F$1,Database!$A$1:$AS$1,0),FALSE)=0,#N/A,VLOOKUP(A11,Database!$A:$AS,MATCH($F$1,Database!$A$1:$AS$1,0),FALSE))</f>
        <v>80.763836749000006</v>
      </c>
      <c r="G11" s="76">
        <f>IF(VLOOKUP(A11,Database!$A:$AS,MATCH($G$1,Database!$A$1:$AS$1,0),FALSE)=0,#N/A,VLOOKUP(A11,Database!$A:$AS,MATCH($G$1,Database!$A$1:$AS$1,0),FALSE))</f>
        <v>80.969225327000004</v>
      </c>
      <c r="H11" s="76">
        <f>(((Table134567891011121314151617343[[#This Row],[ITA]]-VLOOKUP($U$1,A:B,2,))/VLOOKUP($U$1,A:B,2,))*100)+100</f>
        <v>90.707236841936862</v>
      </c>
      <c r="I11" s="76">
        <f>(((Table134567891011121314151617343[[#This Row],[FRA]]-VLOOKUP($U$1,A:C,3,))/VLOOKUP($U$1,A:C,3,))*100)+100</f>
        <v>89.305230288836839</v>
      </c>
      <c r="J11" s="76">
        <f>(((Table134567891011121314151617343[[#This Row],[DEU]]-VLOOKUP($U$1,A:D,4,))/VLOOKUP($U$1,A:D,4,))*100)+100</f>
        <v>98.165335991836301</v>
      </c>
      <c r="K11" s="76">
        <f>(((Table134567891011121314151617343[[#This Row],[ESP]]-VLOOKUP($U$1,A:E,5,))/VLOOKUP($U$1,A:E,5,))*100)+100</f>
        <v>82.311504582620429</v>
      </c>
      <c r="L11" s="76">
        <f>(((Table134567891011121314151617343[[#This Row],[EA19]]-VLOOKUP($U$1,A:F,6,))/VLOOKUP($U$1,A:F,6,))*100)+100</f>
        <v>90.24644365235514</v>
      </c>
      <c r="M11" s="76">
        <f>(((Table134567891011121314151617343[[#This Row],[GBR]]-VLOOKUP($U$1,A:G,7,))/VLOOKUP($U$1,A:G,7,))*100)+100</f>
        <v>84.309392265065654</v>
      </c>
      <c r="N11" s="76">
        <f>IF(VLOOKUP(A11,Database!$A:$AU,MATCH($N$1,Database!$A$1:$AU$1,0),FALSE)=0,#N/A,VLOOKUP(A11,Database!$A:$AU,MATCH($N$1,Database!$A$1:$AU$1,0),FALSE))</f>
        <v>62.119402979999997</v>
      </c>
      <c r="O11" s="76">
        <f>(((Table134567891011121314151617343[[#This Row],[USA]]-VLOOKUP($U$1,A:N,14,))/VLOOKUP($U$1,A:N,14,))*100)+100</f>
        <v>71.657371101479967</v>
      </c>
      <c r="P11" s="76">
        <f>IF(VLOOKUP(A11,Database!$A:$AS,MATCH($P$1,Database!$A$1:$AS$1,0),FALSE)=0,#N/A,VLOOKUP(A11,Database!$A:$AS,MATCH($P$1,Database!$A$1:$AS$1,0),FALSE))</f>
        <v>107.49481448900001</v>
      </c>
      <c r="Q11" s="76">
        <f>(((Table134567891011121314151617343[[#This Row],[JPN]]-VLOOKUP($U$1,A:Q,16,))/VLOOKUP($U$1,A:Q,16,))*100)+100</f>
        <v>107.9225881506479</v>
      </c>
      <c r="W11" s="80" t="s">
        <v>152</v>
      </c>
    </row>
    <row r="12" spans="1:23" s="80" customFormat="1" x14ac:dyDescent="0.35">
      <c r="A12" s="21">
        <v>33178</v>
      </c>
      <c r="B12" s="76">
        <f>IF(VLOOKUP(A12,Database!$A:$AS,MATCH($B$1,Database!$A$1:$AS$1,0),FALSE)=0,#N/A,VLOOKUP(A12,Database!$A:$AS,MATCH($B$1,Database!$A$1:$AS$1,0),FALSE))</f>
        <v>108.690942421</v>
      </c>
      <c r="C12" s="76">
        <f>IF(VLOOKUP(A12,Database!$A:$AS,MATCH($C$1,Database!$A$1:$AS$1,0),FALSE)=0,#N/A,VLOOKUP(A12,Database!$A:$AS,MATCH($C$1,Database!$A$1:$AS$1,0),FALSE))</f>
        <v>90.48</v>
      </c>
      <c r="D12" s="76">
        <f>IF(VLOOKUP(A12,Database!$A:$AS,MATCH($D$1,Database!$A$1:$AS$1,0),FALSE)=0,#N/A,VLOOKUP(A12,Database!$A:$AS,MATCH($D$1,Database!$A$1:$AS$1,0),FALSE))</f>
        <v>73.826484872999998</v>
      </c>
      <c r="E12" s="76">
        <f>IF(VLOOKUP(A12,Database!$A:$AS,MATCH($E$1,Database!$A$1:$AS$1,0),FALSE)=0,#N/A,VLOOKUP(A12,Database!$A:$AS,MATCH($E$1,Database!$A$1:$AS$1,0),FALSE))</f>
        <v>100.525980049</v>
      </c>
      <c r="F12" s="76">
        <f>IF(VLOOKUP(A12,Database!$A:$AS,MATCH($F$1,Database!$A$1:$AS$1,0),FALSE)=0,#N/A,VLOOKUP(A12,Database!$A:$AS,MATCH($F$1,Database!$A$1:$AS$1,0),FALSE))</f>
        <v>80.001823900999995</v>
      </c>
      <c r="G12" s="76">
        <f>IF(VLOOKUP(A12,Database!$A:$AS,MATCH($G$1,Database!$A$1:$AS$1,0),FALSE)=0,#N/A,VLOOKUP(A12,Database!$A:$AS,MATCH($G$1,Database!$A$1:$AS$1,0),FALSE))</f>
        <v>80.863105766000004</v>
      </c>
      <c r="H12" s="76">
        <f>(((Table134567891011121314151617343[[#This Row],[ITA]]-VLOOKUP($U$1,A:B,2,))/VLOOKUP($U$1,A:B,2,))*100)+100</f>
        <v>89.391447368068683</v>
      </c>
      <c r="I12" s="76">
        <f>(((Table134567891011121314151617343[[#This Row],[FRA]]-VLOOKUP($U$1,A:C,3,))/VLOOKUP($U$1,A:C,3,))*100)+100</f>
        <v>88.2903981264637</v>
      </c>
      <c r="J12" s="76">
        <f>(((Table134567891011121314151617343[[#This Row],[DEU]]-VLOOKUP($U$1,A:D,4,))/VLOOKUP($U$1,A:D,4,))*100)+100</f>
        <v>98.165335991836301</v>
      </c>
      <c r="K12" s="76">
        <f>(((Table134567891011121314151617343[[#This Row],[ESP]]-VLOOKUP($U$1,A:E,5,))/VLOOKUP($U$1,A:E,5,))*100)+100</f>
        <v>84.979708419449025</v>
      </c>
      <c r="L12" s="76">
        <f>(((Table134567891011121314151617343[[#This Row],[EA19]]-VLOOKUP($U$1,A:F,6,))/VLOOKUP($U$1,A:F,6,))*100)+100</f>
        <v>89.39496169808487</v>
      </c>
      <c r="M12" s="76">
        <f>(((Table134567891011121314151617343[[#This Row],[GBR]]-VLOOKUP($U$1,A:G,7,))/VLOOKUP($U$1,A:G,7,))*100)+100</f>
        <v>84.198895027884333</v>
      </c>
      <c r="N12" s="76">
        <f>IF(VLOOKUP(A12,Database!$A:$AU,MATCH($N$1,Database!$A$1:$AU$1,0),FALSE)=0,#N/A,VLOOKUP(A12,Database!$A:$AU,MATCH($N$1,Database!$A$1:$AU$1,0),FALSE))</f>
        <v>61.347454378999998</v>
      </c>
      <c r="O12" s="76">
        <f>(((Table134567891011121314151617343[[#This Row],[USA]]-VLOOKUP($U$1,A:N,14,))/VLOOKUP($U$1,A:N,14,))*100)+100</f>
        <v>70.766895586270422</v>
      </c>
      <c r="P12" s="76">
        <f>IF(VLOOKUP(A12,Database!$A:$AS,MATCH($P$1,Database!$A$1:$AS$1,0),FALSE)=0,#N/A,VLOOKUP(A12,Database!$A:$AS,MATCH($P$1,Database!$A$1:$AS$1,0),FALSE))</f>
        <v>106.784943072</v>
      </c>
      <c r="Q12" s="76">
        <f>(((Table134567891011121314151617343[[#This Row],[JPN]]-VLOOKUP($U$1,A:Q,16,))/VLOOKUP($U$1,A:Q,16,))*100)+100</f>
        <v>107.20989181323854</v>
      </c>
      <c r="W12" s="80" t="s">
        <v>158</v>
      </c>
    </row>
    <row r="13" spans="1:23" s="80" customFormat="1" x14ac:dyDescent="0.35">
      <c r="A13" s="21">
        <v>33208</v>
      </c>
      <c r="B13" s="76">
        <f>IF(VLOOKUP(A13,Database!$A:$AS,MATCH($B$1,Database!$A$1:$AS$1,0),FALSE)=0,#N/A,VLOOKUP(A13,Database!$A:$AS,MATCH($B$1,Database!$A$1:$AS$1,0),FALSE))</f>
        <v>110.490792434</v>
      </c>
      <c r="C13" s="76">
        <f>IF(VLOOKUP(A13,Database!$A:$AS,MATCH($C$1,Database!$A$1:$AS$1,0),FALSE)=0,#N/A,VLOOKUP(A13,Database!$A:$AS,MATCH($C$1,Database!$A$1:$AS$1,0),FALSE))</f>
        <v>91.6</v>
      </c>
      <c r="D13" s="76">
        <f>IF(VLOOKUP(A13,Database!$A:$AS,MATCH($D$1,Database!$A$1:$AS$1,0),FALSE)=0,#N/A,VLOOKUP(A13,Database!$A:$AS,MATCH($D$1,Database!$A$1:$AS$1,0),FALSE))</f>
        <v>74.135124024000007</v>
      </c>
      <c r="E13" s="76">
        <f>IF(VLOOKUP(A13,Database!$A:$AS,MATCH($E$1,Database!$A$1:$AS$1,0),FALSE)=0,#N/A,VLOOKUP(A13,Database!$A:$AS,MATCH($E$1,Database!$A$1:$AS$1,0),FALSE))</f>
        <v>100.03543792000001</v>
      </c>
      <c r="F13" s="76">
        <f>IF(VLOOKUP(A13,Database!$A:$AS,MATCH($F$1,Database!$A$1:$AS$1,0),FALSE)=0,#N/A,VLOOKUP(A13,Database!$A:$AS,MATCH($F$1,Database!$A$1:$AS$1,0),FALSE))</f>
        <v>80.840038034000003</v>
      </c>
      <c r="G13" s="76">
        <f>IF(VLOOKUP(A13,Database!$A:$AS,MATCH($G$1,Database!$A$1:$AS$1,0),FALSE)=0,#N/A,VLOOKUP(A13,Database!$A:$AS,MATCH($G$1,Database!$A$1:$AS$1,0),FALSE))</f>
        <v>80.650866643000001</v>
      </c>
      <c r="H13" s="76">
        <f>(((Table134567891011121314151617343[[#This Row],[ITA]]-VLOOKUP($U$1,A:B,2,))/VLOOKUP($U$1,A:B,2,))*100)+100</f>
        <v>90.871710526375992</v>
      </c>
      <c r="I13" s="76">
        <f>(((Table134567891011121314151617343[[#This Row],[FRA]]-VLOOKUP($U$1,A:C,3,))/VLOOKUP($U$1,A:C,3,))*100)+100</f>
        <v>89.383294301327084</v>
      </c>
      <c r="J13" s="76">
        <f>(((Table134567891011121314151617343[[#This Row],[DEU]]-VLOOKUP($U$1,A:D,4,))/VLOOKUP($U$1,A:D,4,))*100)+100</f>
        <v>98.575726192727899</v>
      </c>
      <c r="K13" s="76">
        <f>(((Table134567891011121314151617343[[#This Row],[ESP]]-VLOOKUP($U$1,A:E,5,))/VLOOKUP($U$1,A:E,5,))*100)+100</f>
        <v>84.565028283333405</v>
      </c>
      <c r="L13" s="76">
        <f>(((Table134567891011121314151617343[[#This Row],[EA19]]-VLOOKUP($U$1,A:F,6,))/VLOOKUP($U$1,A:F,6,))*100)+100</f>
        <v>90.331591848005644</v>
      </c>
      <c r="M13" s="76">
        <f>(((Table134567891011121314151617343[[#This Row],[GBR]]-VLOOKUP($U$1,A:G,7,))/VLOOKUP($U$1,A:G,7,))*100)+100</f>
        <v>83.977900552480435</v>
      </c>
      <c r="N13" s="76">
        <f>IF(VLOOKUP(A13,Database!$A:$AU,MATCH($N$1,Database!$A$1:$AU$1,0),FALSE)=0,#N/A,VLOOKUP(A13,Database!$A:$AU,MATCH($N$1,Database!$A$1:$AU$1,0),FALSE))</f>
        <v>60.917503302</v>
      </c>
      <c r="O13" s="76">
        <f>(((Table134567891011121314151617343[[#This Row],[USA]]-VLOOKUP($U$1,A:N,14,))/VLOOKUP($U$1,A:N,14,))*100)+100</f>
        <v>70.270928748179756</v>
      </c>
      <c r="P13" s="76">
        <f>IF(VLOOKUP(A13,Database!$A:$AS,MATCH($P$1,Database!$A$1:$AS$1,0),FALSE)=0,#N/A,VLOOKUP(A13,Database!$A:$AS,MATCH($P$1,Database!$A$1:$AS$1,0),FALSE))</f>
        <v>106.886353275</v>
      </c>
      <c r="Q13" s="76">
        <f>(((Table134567891011121314151617343[[#This Row],[JPN]]-VLOOKUP($U$1,A:Q,16,))/VLOOKUP($U$1,A:Q,16,))*100)+100</f>
        <v>107.31170557629929</v>
      </c>
      <c r="W13" s="80" t="s">
        <v>176</v>
      </c>
    </row>
    <row r="14" spans="1:23" s="80" customFormat="1" x14ac:dyDescent="0.35">
      <c r="A14" s="21">
        <v>33239</v>
      </c>
      <c r="B14" s="76">
        <f>IF(VLOOKUP(A14,Database!$A:$AS,MATCH($B$1,Database!$A$1:$AS$1,0),FALSE)=0,#N/A,VLOOKUP(A14,Database!$A:$AS,MATCH($B$1,Database!$A$1:$AS$1,0),FALSE))</f>
        <v>111.09074243800001</v>
      </c>
      <c r="C14" s="76">
        <f>IF(VLOOKUP(A14,Database!$A:$AS,MATCH($C$1,Database!$A$1:$AS$1,0),FALSE)=0,#N/A,VLOOKUP(A14,Database!$A:$AS,MATCH($C$1,Database!$A$1:$AS$1,0),FALSE))</f>
        <v>92.79</v>
      </c>
      <c r="D14" s="76">
        <f>IF(VLOOKUP(A14,Database!$A:$AS,MATCH($D$1,Database!$A$1:$AS$1,0),FALSE)=0,#N/A,VLOOKUP(A14,Database!$A:$AS,MATCH($D$1,Database!$A$1:$AS$1,0),FALSE))</f>
        <v>76.406367196999994</v>
      </c>
      <c r="E14" s="76">
        <f>IF(VLOOKUP(A14,Database!$A:$AS,MATCH($E$1,Database!$A$1:$AS$1,0),FALSE)=0,#N/A,VLOOKUP(A14,Database!$A:$AS,MATCH($E$1,Database!$A$1:$AS$1,0),FALSE))</f>
        <v>100.13838404099999</v>
      </c>
      <c r="F14" s="76">
        <f>IF(VLOOKUP(A14,Database!$A:$AS,MATCH($F$1,Database!$A$1:$AS$1,0),FALSE)=0,#N/A,VLOOKUP(A14,Database!$A:$AS,MATCH($F$1,Database!$A$1:$AS$1,0),FALSE))</f>
        <v>82.493125573</v>
      </c>
      <c r="G14" s="76">
        <f>IF(VLOOKUP(A14,Database!$A:$AS,MATCH($G$1,Database!$A$1:$AS$1,0),FALSE)=0,#N/A,VLOOKUP(A14,Database!$A:$AS,MATCH($G$1,Database!$A$1:$AS$1,0),FALSE))</f>
        <v>80.226388397999997</v>
      </c>
      <c r="H14" s="76">
        <f>(((Table134567891011121314151617343[[#This Row],[ITA]]-VLOOKUP($U$1,A:B,2,))/VLOOKUP($U$1,A:B,2,))*100)+100</f>
        <v>91.365131578870944</v>
      </c>
      <c r="I14" s="76">
        <f>(((Table134567891011121314151617343[[#This Row],[FRA]]-VLOOKUP($U$1,A:C,3,))/VLOOKUP($U$1,A:C,3,))*100)+100</f>
        <v>90.544496487119446</v>
      </c>
      <c r="J14" s="76">
        <f>(((Table134567891011121314151617343[[#This Row],[DEU]]-VLOOKUP($U$1,A:D,4,))/VLOOKUP($U$1,A:D,4,))*100)+100</f>
        <v>101.59574468040547</v>
      </c>
      <c r="K14" s="76">
        <f>(((Table134567891011121314151617343[[#This Row],[ESP]]-VLOOKUP($U$1,A:E,5,))/VLOOKUP($U$1,A:E,5,))*100)+100</f>
        <v>84.652053859619542</v>
      </c>
      <c r="L14" s="76">
        <f>(((Table134567891011121314151617343[[#This Row],[EA19]]-VLOOKUP($U$1,A:F,6,))/VLOOKUP($U$1,A:F,6,))*100)+100</f>
        <v>92.178770950014069</v>
      </c>
      <c r="M14" s="76">
        <f>(((Table134567891011121314151617343[[#This Row],[GBR]]-VLOOKUP($U$1,A:G,7,))/VLOOKUP($U$1,A:G,7,))*100)+100</f>
        <v>83.535911602713881</v>
      </c>
      <c r="N14" s="76">
        <f>IF(VLOOKUP(A14,Database!$A:$AU,MATCH($N$1,Database!$A$1:$AU$1,0),FALSE)=0,#N/A,VLOOKUP(A14,Database!$A:$AU,MATCH($N$1,Database!$A$1:$AU$1,0),FALSE))</f>
        <v>60.708873904999997</v>
      </c>
      <c r="O14" s="76">
        <f>(((Table134567891011121314151617343[[#This Row],[USA]]-VLOOKUP($U$1,A:N,14,))/VLOOKUP($U$1,A:N,14,))*100)+100</f>
        <v>70.030265873033969</v>
      </c>
      <c r="P14" s="76">
        <f>IF(VLOOKUP(A14,Database!$A:$AS,MATCH($P$1,Database!$A$1:$AS$1,0),FALSE)=0,#N/A,VLOOKUP(A14,Database!$A:$AS,MATCH($P$1,Database!$A$1:$AS$1,0),FALSE))</f>
        <v>107.596224691</v>
      </c>
      <c r="Q14" s="76">
        <f>(((Table134567891011121314151617343[[#This Row],[JPN]]-VLOOKUP($U$1,A:Q,16,))/VLOOKUP($U$1,A:Q,16,))*100)+100</f>
        <v>108.02440191270466</v>
      </c>
      <c r="W14" s="80" t="s">
        <v>190</v>
      </c>
    </row>
    <row r="15" spans="1:23" s="80" customFormat="1" x14ac:dyDescent="0.35">
      <c r="A15" s="21">
        <v>33270</v>
      </c>
      <c r="B15" s="76">
        <f>IF(VLOOKUP(A15,Database!$A:$AS,MATCH($B$1,Database!$A$1:$AS$1,0),FALSE)=0,#N/A,VLOOKUP(A15,Database!$A:$AS,MATCH($B$1,Database!$A$1:$AS$1,0),FALSE))</f>
        <v>108.990917424</v>
      </c>
      <c r="C15" s="76">
        <f>IF(VLOOKUP(A15,Database!$A:$AS,MATCH($C$1,Database!$A$1:$AS$1,0),FALSE)=0,#N/A,VLOOKUP(A15,Database!$A:$AS,MATCH($C$1,Database!$A$1:$AS$1,0),FALSE))</f>
        <v>92.36</v>
      </c>
      <c r="D15" s="76">
        <f>IF(VLOOKUP(A15,Database!$A:$AS,MATCH($D$1,Database!$A$1:$AS$1,0),FALSE)=0,#N/A,VLOOKUP(A15,Database!$A:$AS,MATCH($D$1,Database!$A$1:$AS$1,0),FALSE))</f>
        <v>75.506292191</v>
      </c>
      <c r="E15" s="76">
        <f>IF(VLOOKUP(A15,Database!$A:$AS,MATCH($E$1,Database!$A$1:$AS$1,0),FALSE)=0,#N/A,VLOOKUP(A15,Database!$A:$AS,MATCH($E$1,Database!$A$1:$AS$1,0),FALSE))</f>
        <v>98.547726983999993</v>
      </c>
      <c r="F15" s="76">
        <f>IF(VLOOKUP(A15,Database!$A:$AS,MATCH($F$1,Database!$A$1:$AS$1,0),FALSE)=0,#N/A,VLOOKUP(A15,Database!$A:$AS,MATCH($F$1,Database!$A$1:$AS$1,0),FALSE))</f>
        <v>81.493208898999995</v>
      </c>
      <c r="G15" s="76">
        <f>IF(VLOOKUP(A15,Database!$A:$AS,MATCH($G$1,Database!$A$1:$AS$1,0),FALSE)=0,#N/A,VLOOKUP(A15,Database!$A:$AS,MATCH($G$1,Database!$A$1:$AS$1,0),FALSE))</f>
        <v>79.908029713000005</v>
      </c>
      <c r="H15" s="76">
        <f>(((Table134567891011121314151617343[[#This Row],[ITA]]-VLOOKUP($U$1,A:B,2,))/VLOOKUP($U$1,A:B,2,))*100)+100</f>
        <v>89.63815789513859</v>
      </c>
      <c r="I15" s="76">
        <f>(((Table134567891011121314151617343[[#This Row],[FRA]]-VLOOKUP($U$1,A:C,3,))/VLOOKUP($U$1,A:C,3,))*100)+100</f>
        <v>90.12490241998438</v>
      </c>
      <c r="J15" s="76">
        <f>(((Table134567891011121314151617343[[#This Row],[DEU]]-VLOOKUP($U$1,A:D,4,))/VLOOKUP($U$1,A:D,4,))*100)+100</f>
        <v>100.39893617010136</v>
      </c>
      <c r="K15" s="76">
        <f>(((Table134567891011121314151617343[[#This Row],[ESP]]-VLOOKUP($U$1,A:E,5,))/VLOOKUP($U$1,A:E,5,))*100)+100</f>
        <v>83.30739079009949</v>
      </c>
      <c r="L15" s="76">
        <f>(((Table134567891011121314151617343[[#This Row],[EA19]]-VLOOKUP($U$1,A:F,6,))/VLOOKUP($U$1,A:F,6,))*100)+100</f>
        <v>91.0614525138229</v>
      </c>
      <c r="M15" s="76">
        <f>(((Table134567891011121314151617343[[#This Row],[GBR]]-VLOOKUP($U$1,A:G,7,))/VLOOKUP($U$1,A:G,7,))*100)+100</f>
        <v>83.204419889087404</v>
      </c>
      <c r="N15" s="76">
        <f>IF(VLOOKUP(A15,Database!$A:$AU,MATCH($N$1,Database!$A$1:$AU$1,0),FALSE)=0,#N/A,VLOOKUP(A15,Database!$A:$AU,MATCH($N$1,Database!$A$1:$AU$1,0),FALSE))</f>
        <v>60.267519606</v>
      </c>
      <c r="O15" s="76">
        <f>(((Table134567891011121314151617343[[#This Row],[USA]]-VLOOKUP($U$1,A:N,14,))/VLOOKUP($U$1,A:N,14,))*100)+100</f>
        <v>69.521144933786388</v>
      </c>
      <c r="P15" s="76">
        <f>IF(VLOOKUP(A15,Database!$A:$AS,MATCH($P$1,Database!$A$1:$AS$1,0),FALSE)=0,#N/A,VLOOKUP(A15,Database!$A:$AS,MATCH($P$1,Database!$A$1:$AS$1,0),FALSE))</f>
        <v>108.00186549999999</v>
      </c>
      <c r="Q15" s="76">
        <f>(((Table134567891011121314151617343[[#This Row],[JPN]]-VLOOKUP($U$1,A:Q,16,))/VLOOKUP($U$1,A:Q,16,))*100)+100</f>
        <v>108.43165696193573</v>
      </c>
      <c r="W15" s="80" t="s">
        <v>206</v>
      </c>
    </row>
    <row r="16" spans="1:23" s="80" customFormat="1" x14ac:dyDescent="0.35">
      <c r="A16" s="21">
        <v>33298</v>
      </c>
      <c r="B16" s="76">
        <f>IF(VLOOKUP(A16,Database!$A:$AS,MATCH($B$1,Database!$A$1:$AS$1,0),FALSE)=0,#N/A,VLOOKUP(A16,Database!$A:$AS,MATCH($B$1,Database!$A$1:$AS$1,0),FALSE))</f>
        <v>108.39096741900001</v>
      </c>
      <c r="C16" s="76">
        <f>IF(VLOOKUP(A16,Database!$A:$AS,MATCH($C$1,Database!$A$1:$AS$1,0),FALSE)=0,#N/A,VLOOKUP(A16,Database!$A:$AS,MATCH($C$1,Database!$A$1:$AS$1,0),FALSE))</f>
        <v>91.29</v>
      </c>
      <c r="D16" s="76">
        <f>IF(VLOOKUP(A16,Database!$A:$AS,MATCH($D$1,Database!$A$1:$AS$1,0),FALSE)=0,#N/A,VLOOKUP(A16,Database!$A:$AS,MATCH($D$1,Database!$A$1:$AS$1,0),FALSE))</f>
        <v>75.006250520999998</v>
      </c>
      <c r="E16" s="76">
        <f>IF(VLOOKUP(A16,Database!$A:$AS,MATCH($E$1,Database!$A$1:$AS$1,0),FALSE)=0,#N/A,VLOOKUP(A16,Database!$A:$AS,MATCH($E$1,Database!$A$1:$AS$1,0),FALSE))</f>
        <v>95.117504863999997</v>
      </c>
      <c r="F16" s="76">
        <f>IF(VLOOKUP(A16,Database!$A:$AS,MATCH($F$1,Database!$A$1:$AS$1,0),FALSE)=0,#N/A,VLOOKUP(A16,Database!$A:$AS,MATCH($F$1,Database!$A$1:$AS$1,0),FALSE))</f>
        <v>80.693275560000004</v>
      </c>
      <c r="G16" s="76">
        <f>IF(VLOOKUP(A16,Database!$A:$AS,MATCH($G$1,Database!$A$1:$AS$1,0),FALSE)=0,#N/A,VLOOKUP(A16,Database!$A:$AS,MATCH($G$1,Database!$A$1:$AS$1,0),FALSE))</f>
        <v>79.589671029000002</v>
      </c>
      <c r="H16" s="76">
        <f>(((Table134567891011121314151617343[[#This Row],[ITA]]-VLOOKUP($U$1,A:B,2,))/VLOOKUP($U$1,A:B,2,))*100)+100</f>
        <v>89.144736841821214</v>
      </c>
      <c r="I16" s="76">
        <f>(((Table134567891011121314151617343[[#This Row],[FRA]]-VLOOKUP($U$1,A:C,3,))/VLOOKUP($U$1,A:C,3,))*100)+100</f>
        <v>89.080796252927399</v>
      </c>
      <c r="J16" s="76">
        <f>(((Table134567891011121314151617343[[#This Row],[DEU]]-VLOOKUP($U$1,A:D,4,))/VLOOKUP($U$1,A:D,4,))*100)+100</f>
        <v>99.734042553265752</v>
      </c>
      <c r="K16" s="76">
        <f>(((Table134567891011121314151617343[[#This Row],[ESP]]-VLOOKUP($U$1,A:E,5,))/VLOOKUP($U$1,A:E,5,))*100)+100</f>
        <v>80.407650091929156</v>
      </c>
      <c r="L16" s="76">
        <f>(((Table134567891011121314151617343[[#This Row],[EA19]]-VLOOKUP($U$1,A:F,6,))/VLOOKUP($U$1,A:F,6,))*100)+100</f>
        <v>90.167597765093461</v>
      </c>
      <c r="M16" s="76">
        <f>(((Table134567891011121314151617343[[#This Row],[GBR]]-VLOOKUP($U$1,A:G,7,))/VLOOKUP($U$1,A:G,7,))*100)+100</f>
        <v>82.872928176502185</v>
      </c>
      <c r="N16" s="76">
        <f>IF(VLOOKUP(A16,Database!$A:$AU,MATCH($N$1,Database!$A$1:$AU$1,0),FALSE)=0,#N/A,VLOOKUP(A16,Database!$A:$AU,MATCH($N$1,Database!$A$1:$AU$1,0),FALSE))</f>
        <v>59.929091786000001</v>
      </c>
      <c r="O16" s="76">
        <f>(((Table134567891011121314151617343[[#This Row],[USA]]-VLOOKUP($U$1,A:N,14,))/VLOOKUP($U$1,A:N,14,))*100)+100</f>
        <v>69.130754061926069</v>
      </c>
      <c r="P16" s="76">
        <f>IF(VLOOKUP(A16,Database!$A:$AS,MATCH($P$1,Database!$A$1:$AS$1,0),FALSE)=0,#N/A,VLOOKUP(A16,Database!$A:$AS,MATCH($P$1,Database!$A$1:$AS$1,0),FALSE))</f>
        <v>106.987763477</v>
      </c>
      <c r="Q16" s="76">
        <f>(((Table134567891011121314151617343[[#This Row],[JPN]]-VLOOKUP($U$1,A:Q,16,))/VLOOKUP($U$1,A:Q,16,))*100)+100</f>
        <v>107.41351933835607</v>
      </c>
      <c r="W16" s="80" t="s">
        <v>214</v>
      </c>
    </row>
    <row r="17" spans="1:23" s="80" customFormat="1" x14ac:dyDescent="0.35">
      <c r="A17" s="21">
        <v>33329</v>
      </c>
      <c r="B17" s="76">
        <f>IF(VLOOKUP(A17,Database!$A:$AS,MATCH($B$1,Database!$A$1:$AS$1,0),FALSE)=0,#N/A,VLOOKUP(A17,Database!$A:$AS,MATCH($B$1,Database!$A$1:$AS$1,0),FALSE))</f>
        <v>107.391050746</v>
      </c>
      <c r="C17" s="76">
        <f>IF(VLOOKUP(A17,Database!$A:$AS,MATCH($C$1,Database!$A$1:$AS$1,0),FALSE)=0,#N/A,VLOOKUP(A17,Database!$A:$AS,MATCH($C$1,Database!$A$1:$AS$1,0),FALSE))</f>
        <v>91.27</v>
      </c>
      <c r="D17" s="76">
        <f>IF(VLOOKUP(A17,Database!$A:$AS,MATCH($D$1,Database!$A$1:$AS$1,0),FALSE)=0,#N/A,VLOOKUP(A17,Database!$A:$AS,MATCH($D$1,Database!$A$1:$AS$1,0),FALSE))</f>
        <v>74.406200517000002</v>
      </c>
      <c r="E17" s="76">
        <f>IF(VLOOKUP(A17,Database!$A:$AS,MATCH($E$1,Database!$A$1:$AS$1,0),FALSE)=0,#N/A,VLOOKUP(A17,Database!$A:$AS,MATCH($E$1,Database!$A$1:$AS$1,0),FALSE))</f>
        <v>102.21329877399999</v>
      </c>
      <c r="F17" s="76">
        <f>IF(VLOOKUP(A17,Database!$A:$AS,MATCH($F$1,Database!$A$1:$AS$1,0),FALSE)=0,#N/A,VLOOKUP(A17,Database!$A:$AS,MATCH($F$1,Database!$A$1:$AS$1,0),FALSE))</f>
        <v>80.193317223999998</v>
      </c>
      <c r="G17" s="76">
        <f>IF(VLOOKUP(A17,Database!$A:$AS,MATCH($G$1,Database!$A$1:$AS$1,0),FALSE)=0,#N/A,VLOOKUP(A17,Database!$A:$AS,MATCH($G$1,Database!$A$1:$AS$1,0),FALSE))</f>
        <v>79.377431907000002</v>
      </c>
      <c r="H17" s="76">
        <f>(((Table134567891011121314151617343[[#This Row],[ITA]]-VLOOKUP($U$1,A:B,2,))/VLOOKUP($U$1,A:B,2,))*100)+100</f>
        <v>88.322368421270426</v>
      </c>
      <c r="I17" s="76">
        <f>(((Table134567891011121314151617343[[#This Row],[FRA]]-VLOOKUP($U$1,A:C,3,))/VLOOKUP($U$1,A:C,3,))*100)+100</f>
        <v>89.061280249804838</v>
      </c>
      <c r="J17" s="76">
        <f>(((Table134567891011121314151617343[[#This Row],[DEU]]-VLOOKUP($U$1,A:D,4,))/VLOOKUP($U$1,A:D,4,))*100)+100</f>
        <v>98.936170213063008</v>
      </c>
      <c r="K17" s="76">
        <f>(((Table134567891011121314151617343[[#This Row],[ESP]]-VLOOKUP($U$1,A:E,5,))/VLOOKUP($U$1,A:E,5,))*100)+100</f>
        <v>86.406084498461468</v>
      </c>
      <c r="L17" s="76">
        <f>(((Table134567891011121314151617343[[#This Row],[EA19]]-VLOOKUP($U$1,A:F,6,))/VLOOKUP($U$1,A:F,6,))*100)+100</f>
        <v>89.608938548115276</v>
      </c>
      <c r="M17" s="76">
        <f>(((Table134567891011121314151617343[[#This Row],[GBR]]-VLOOKUP($U$1,A:G,7,))/VLOOKUP($U$1,A:G,7,))*100)+100</f>
        <v>82.65193370213953</v>
      </c>
      <c r="N17" s="76">
        <f>IF(VLOOKUP(A17,Database!$A:$AU,MATCH($N$1,Database!$A$1:$AU$1,0),FALSE)=0,#N/A,VLOOKUP(A17,Database!$A:$AU,MATCH($N$1,Database!$A$1:$AU$1,0),FALSE))</f>
        <v>60.088241111999999</v>
      </c>
      <c r="O17" s="76">
        <f>(((Table134567891011121314151617343[[#This Row],[USA]]-VLOOKUP($U$1,A:N,14,))/VLOOKUP($U$1,A:N,14,))*100)+100</f>
        <v>69.314339572517724</v>
      </c>
      <c r="P17" s="76">
        <f>IF(VLOOKUP(A17,Database!$A:$AS,MATCH($P$1,Database!$A$1:$AS$1,0),FALSE)=0,#N/A,VLOOKUP(A17,Database!$A:$AS,MATCH($P$1,Database!$A$1:$AS$1,0),FALSE))</f>
        <v>107.39340428600001</v>
      </c>
      <c r="Q17" s="76">
        <f>(((Table134567891011121314151617343[[#This Row],[JPN]]-VLOOKUP($U$1,A:Q,16,))/VLOOKUP($U$1,A:Q,16,))*100)+100</f>
        <v>107.82077438758714</v>
      </c>
      <c r="W17" s="80" t="s">
        <v>220</v>
      </c>
    </row>
    <row r="18" spans="1:23" s="80" customFormat="1" x14ac:dyDescent="0.35">
      <c r="A18" s="21">
        <v>33359</v>
      </c>
      <c r="B18" s="76">
        <f>IF(VLOOKUP(A18,Database!$A:$AS,MATCH($B$1,Database!$A$1:$AS$1,0),FALSE)=0,#N/A,VLOOKUP(A18,Database!$A:$AS,MATCH($B$1,Database!$A$1:$AS$1,0),FALSE))</f>
        <v>108.690942421</v>
      </c>
      <c r="C18" s="76">
        <f>IF(VLOOKUP(A18,Database!$A:$AS,MATCH($C$1,Database!$A$1:$AS$1,0),FALSE)=0,#N/A,VLOOKUP(A18,Database!$A:$AS,MATCH($C$1,Database!$A$1:$AS$1,0),FALSE))</f>
        <v>91.39</v>
      </c>
      <c r="D18" s="76">
        <f>IF(VLOOKUP(A18,Database!$A:$AS,MATCH($D$1,Database!$A$1:$AS$1,0),FALSE)=0,#N/A,VLOOKUP(A18,Database!$A:$AS,MATCH($D$1,Database!$A$1:$AS$1,0),FALSE))</f>
        <v>73.206100508000006</v>
      </c>
      <c r="E18" s="76">
        <f>IF(VLOOKUP(A18,Database!$A:$AS,MATCH($E$1,Database!$A$1:$AS$1,0),FALSE)=0,#N/A,VLOOKUP(A18,Database!$A:$AS,MATCH($E$1,Database!$A$1:$AS$1,0),FALSE))</f>
        <v>97.181102772000003</v>
      </c>
      <c r="F18" s="76">
        <f>IF(VLOOKUP(A18,Database!$A:$AS,MATCH($F$1,Database!$A$1:$AS$1,0),FALSE)=0,#N/A,VLOOKUP(A18,Database!$A:$AS,MATCH($F$1,Database!$A$1:$AS$1,0),FALSE))</f>
        <v>80.193317223999998</v>
      </c>
      <c r="G18" s="76">
        <f>IF(VLOOKUP(A18,Database!$A:$AS,MATCH($G$1,Database!$A$1:$AS$1,0),FALSE)=0,#N/A,VLOOKUP(A18,Database!$A:$AS,MATCH($G$1,Database!$A$1:$AS$1,0),FALSE))</f>
        <v>79.059073221999995</v>
      </c>
      <c r="H18" s="76">
        <f>(((Table134567891011121314151617343[[#This Row],[ITA]]-VLOOKUP($U$1,A:B,2,))/VLOOKUP($U$1,A:B,2,))*100)+100</f>
        <v>89.391447368068683</v>
      </c>
      <c r="I18" s="76">
        <f>(((Table134567891011121314151617343[[#This Row],[FRA]]-VLOOKUP($U$1,A:C,3,))/VLOOKUP($U$1,A:C,3,))*100)+100</f>
        <v>89.178376268540205</v>
      </c>
      <c r="J18" s="76">
        <f>(((Table134567891011121314151617343[[#This Row],[DEU]]-VLOOKUP($U$1,A:D,4,))/VLOOKUP($U$1,A:D,4,))*100)+100</f>
        <v>97.340425531327867</v>
      </c>
      <c r="K18" s="76">
        <f>(((Table134567891011121314151617343[[#This Row],[ESP]]-VLOOKUP($U$1,A:E,5,))/VLOOKUP($U$1,A:E,5,))*100)+100</f>
        <v>82.152114044743627</v>
      </c>
      <c r="L18" s="76">
        <f>(((Table134567891011121314151617343[[#This Row],[EA19]]-VLOOKUP($U$1,A:F,6,))/VLOOKUP($U$1,A:F,6,))*100)+100</f>
        <v>89.608938548115276</v>
      </c>
      <c r="M18" s="76">
        <f>(((Table134567891011121314151617343[[#This Row],[GBR]]-VLOOKUP($U$1,A:G,7,))/VLOOKUP($U$1,A:G,7,))*100)+100</f>
        <v>82.320441988513053</v>
      </c>
      <c r="N18" s="76">
        <f>IF(VLOOKUP(A18,Database!$A:$AU,MATCH($N$1,Database!$A$1:$AU$1,0),FALSE)=0,#N/A,VLOOKUP(A18,Database!$A:$AU,MATCH($N$1,Database!$A$1:$AU$1,0),FALSE))</f>
        <v>60.689042213999997</v>
      </c>
      <c r="O18" s="76">
        <f>(((Table134567891011121314151617343[[#This Row],[USA]]-VLOOKUP($U$1,A:N,14,))/VLOOKUP($U$1,A:N,14,))*100)+100</f>
        <v>70.007389174717744</v>
      </c>
      <c r="P18" s="76">
        <f>IF(VLOOKUP(A18,Database!$A:$AS,MATCH($P$1,Database!$A$1:$AS$1,0),FALSE)=0,#N/A,VLOOKUP(A18,Database!$A:$AS,MATCH($P$1,Database!$A$1:$AS$1,0),FALSE))</f>
        <v>108.508916512</v>
      </c>
      <c r="Q18" s="76">
        <f>(((Table134567891011121314151617343[[#This Row],[JPN]]-VLOOKUP($U$1,A:Q,16,))/VLOOKUP($U$1,A:Q,16,))*100)+100</f>
        <v>108.94072577422756</v>
      </c>
      <c r="W18" s="80" t="s">
        <v>222</v>
      </c>
    </row>
    <row r="19" spans="1:23" s="80" customFormat="1" x14ac:dyDescent="0.35">
      <c r="A19" s="21">
        <v>33390</v>
      </c>
      <c r="B19" s="76">
        <f>IF(VLOOKUP(A19,Database!$A:$AS,MATCH($B$1,Database!$A$1:$AS$1,0),FALSE)=0,#N/A,VLOOKUP(A19,Database!$A:$AS,MATCH($B$1,Database!$A$1:$AS$1,0),FALSE))</f>
        <v>109.090909091</v>
      </c>
      <c r="C19" s="76">
        <f>IF(VLOOKUP(A19,Database!$A:$AS,MATCH($C$1,Database!$A$1:$AS$1,0),FALSE)=0,#N/A,VLOOKUP(A19,Database!$A:$AS,MATCH($C$1,Database!$A$1:$AS$1,0),FALSE))</f>
        <v>91.75</v>
      </c>
      <c r="D19" s="76">
        <f>IF(VLOOKUP(A19,Database!$A:$AS,MATCH($D$1,Database!$A$1:$AS$1,0),FALSE)=0,#N/A,VLOOKUP(A19,Database!$A:$AS,MATCH($D$1,Database!$A$1:$AS$1,0),FALSE))</f>
        <v>76.406367196999994</v>
      </c>
      <c r="E19" s="76">
        <f>IF(VLOOKUP(A19,Database!$A:$AS,MATCH($E$1,Database!$A$1:$AS$1,0),FALSE)=0,#N/A,VLOOKUP(A19,Database!$A:$AS,MATCH($E$1,Database!$A$1:$AS$1,0),FALSE))</f>
        <v>100.22737384600001</v>
      </c>
      <c r="F19" s="76">
        <f>IF(VLOOKUP(A19,Database!$A:$AS,MATCH($F$1,Database!$A$1:$AS$1,0),FALSE)=0,#N/A,VLOOKUP(A19,Database!$A:$AS,MATCH($F$1,Database!$A$1:$AS$1,0),FALSE))</f>
        <v>81.693192233999994</v>
      </c>
      <c r="G19" s="76">
        <f>IF(VLOOKUP(A19,Database!$A:$AS,MATCH($G$1,Database!$A$1:$AS$1,0),FALSE)=0,#N/A,VLOOKUP(A19,Database!$A:$AS,MATCH($G$1,Database!$A$1:$AS$1,0),FALSE))</f>
        <v>78.740714538000006</v>
      </c>
      <c r="H19" s="76">
        <f>(((Table134567891011121314151617343[[#This Row],[ITA]]-VLOOKUP($U$1,A:B,2,))/VLOOKUP($U$1,A:B,2,))*100)+100</f>
        <v>89.720394736946943</v>
      </c>
      <c r="I19" s="76">
        <f>(((Table134567891011121314151617343[[#This Row],[FRA]]-VLOOKUP($U$1,A:C,3,))/VLOOKUP($U$1,A:C,3,))*100)+100</f>
        <v>89.529664324746292</v>
      </c>
      <c r="J19" s="76">
        <f>(((Table134567891011121314151617343[[#This Row],[DEU]]-VLOOKUP($U$1,A:D,4,))/VLOOKUP($U$1,A:D,4,))*100)+100</f>
        <v>101.59574468040547</v>
      </c>
      <c r="K19" s="76">
        <f>(((Table134567891011121314151617343[[#This Row],[ESP]]-VLOOKUP($U$1,A:E,5,))/VLOOKUP($U$1,A:E,5,))*100)+100</f>
        <v>84.727281454292267</v>
      </c>
      <c r="L19" s="76">
        <f>(((Table134567891011121314151617343[[#This Row],[EA19]]-VLOOKUP($U$1,A:F,6,))/VLOOKUP($U$1,A:F,6,))*100)+100</f>
        <v>91.284916201284616</v>
      </c>
      <c r="M19" s="76">
        <f>(((Table134567891011121314151617343[[#This Row],[GBR]]-VLOOKUP($U$1,A:G,7,))/VLOOKUP($U$1,A:G,7,))*100)+100</f>
        <v>81.988950275927849</v>
      </c>
      <c r="N19" s="76">
        <f>IF(VLOOKUP(A19,Database!$A:$AU,MATCH($N$1,Database!$A$1:$AU$1,0),FALSE)=0,#N/A,VLOOKUP(A19,Database!$A:$AU,MATCH($N$1,Database!$A$1:$AU$1,0),FALSE))</f>
        <v>61.173133808999999</v>
      </c>
      <c r="O19" s="76">
        <f>(((Table134567891011121314151617343[[#This Row],[USA]]-VLOOKUP($U$1,A:N,14,))/VLOOKUP($U$1,A:N,14,))*100)+100</f>
        <v>70.565809401022747</v>
      </c>
      <c r="P19" s="76">
        <f>IF(VLOOKUP(A19,Database!$A:$AS,MATCH($P$1,Database!$A$1:$AS$1,0),FALSE)=0,#N/A,VLOOKUP(A19,Database!$A:$AS,MATCH($P$1,Database!$A$1:$AS$1,0),FALSE))</f>
        <v>105.365200239</v>
      </c>
      <c r="Q19" s="76">
        <f>(((Table134567891011121314151617343[[#This Row],[JPN]]-VLOOKUP($U$1,A:Q,16,))/VLOOKUP($U$1,A:Q,16,))*100)+100</f>
        <v>105.78449913942381</v>
      </c>
      <c r="W19" s="80" t="s">
        <v>224</v>
      </c>
    </row>
    <row r="20" spans="1:23" s="80" customFormat="1" x14ac:dyDescent="0.35">
      <c r="A20" s="21">
        <v>33420</v>
      </c>
      <c r="B20" s="76">
        <f>IF(VLOOKUP(A20,Database!$A:$AS,MATCH($B$1,Database!$A$1:$AS$1,0),FALSE)=0,#N/A,VLOOKUP(A20,Database!$A:$AS,MATCH($B$1,Database!$A$1:$AS$1,0),FALSE))</f>
        <v>109.090909091</v>
      </c>
      <c r="C20" s="76">
        <f>IF(VLOOKUP(A20,Database!$A:$AS,MATCH($C$1,Database!$A$1:$AS$1,0),FALSE)=0,#N/A,VLOOKUP(A20,Database!$A:$AS,MATCH($C$1,Database!$A$1:$AS$1,0),FALSE))</f>
        <v>90.19</v>
      </c>
      <c r="D20" s="76">
        <f>IF(VLOOKUP(A20,Database!$A:$AS,MATCH($D$1,Database!$A$1:$AS$1,0),FALSE)=0,#N/A,VLOOKUP(A20,Database!$A:$AS,MATCH($D$1,Database!$A$1:$AS$1,0),FALSE))</f>
        <v>74.206183848999999</v>
      </c>
      <c r="E20" s="76">
        <f>IF(VLOOKUP(A20,Database!$A:$AS,MATCH($E$1,Database!$A$1:$AS$1,0),FALSE)=0,#N/A,VLOOKUP(A20,Database!$A:$AS,MATCH($E$1,Database!$A$1:$AS$1,0),FALSE))</f>
        <v>97.773824137000005</v>
      </c>
      <c r="F20" s="76">
        <f>IF(VLOOKUP(A20,Database!$A:$AS,MATCH($F$1,Database!$A$1:$AS$1,0),FALSE)=0,#N/A,VLOOKUP(A20,Database!$A:$AS,MATCH($F$1,Database!$A$1:$AS$1,0),FALSE))</f>
        <v>80.193317223999998</v>
      </c>
      <c r="G20" s="76">
        <f>IF(VLOOKUP(A20,Database!$A:$AS,MATCH($G$1,Database!$A$1:$AS$1,0),FALSE)=0,#N/A,VLOOKUP(A20,Database!$A:$AS,MATCH($G$1,Database!$A$1:$AS$1,0),FALSE))</f>
        <v>78.316236293000003</v>
      </c>
      <c r="H20" s="76">
        <f>(((Table134567891011121314151617343[[#This Row],[ITA]]-VLOOKUP($U$1,A:B,2,))/VLOOKUP($U$1,A:B,2,))*100)+100</f>
        <v>89.720394736946943</v>
      </c>
      <c r="I20" s="76">
        <f>(((Table134567891011121314151617343[[#This Row],[FRA]]-VLOOKUP($U$1,A:C,3,))/VLOOKUP($U$1,A:C,3,))*100)+100</f>
        <v>88.007416081186562</v>
      </c>
      <c r="J20" s="76">
        <f>(((Table134567891011121314151617343[[#This Row],[DEU]]-VLOOKUP($U$1,A:D,4,))/VLOOKUP($U$1,A:D,4,))*100)+100</f>
        <v>98.67021276632876</v>
      </c>
      <c r="K20" s="76">
        <f>(((Table134567891011121314151617343[[#This Row],[ESP]]-VLOOKUP($U$1,A:E,5,))/VLOOKUP($U$1,A:E,5,))*100)+100</f>
        <v>82.653171470367582</v>
      </c>
      <c r="L20" s="76">
        <f>(((Table134567891011121314151617343[[#This Row],[EA19]]-VLOOKUP($U$1,A:F,6,))/VLOOKUP($U$1,A:F,6,))*100)+100</f>
        <v>89.608938548115276</v>
      </c>
      <c r="M20" s="76">
        <f>(((Table134567891011121314151617343[[#This Row],[GBR]]-VLOOKUP($U$1,A:G,7,))/VLOOKUP($U$1,A:G,7,))*100)+100</f>
        <v>81.546961326161295</v>
      </c>
      <c r="N20" s="76">
        <f>IF(VLOOKUP(A20,Database!$A:$AU,MATCH($N$1,Database!$A$1:$AU$1,0),FALSE)=0,#N/A,VLOOKUP(A20,Database!$A:$AU,MATCH($N$1,Database!$A$1:$AU$1,0),FALSE))</f>
        <v>61.336348632000004</v>
      </c>
      <c r="O20" s="76">
        <f>(((Table134567891011121314151617343[[#This Row],[USA]]-VLOOKUP($U$1,A:N,14,))/VLOOKUP($U$1,A:N,14,))*100)+100</f>
        <v>70.754084635167203</v>
      </c>
      <c r="P20" s="76">
        <f>IF(VLOOKUP(A20,Database!$A:$AS,MATCH($P$1,Database!$A$1:$AS$1,0),FALSE)=0,#N/A,VLOOKUP(A20,Database!$A:$AS,MATCH($P$1,Database!$A$1:$AS$1,0),FALSE))</f>
        <v>107.697634893</v>
      </c>
      <c r="Q20" s="76">
        <f>(((Table134567891011121314151617343[[#This Row],[JPN]]-VLOOKUP($U$1,A:Q,16,))/VLOOKUP($U$1,A:Q,16,))*100)+100</f>
        <v>108.12621567476144</v>
      </c>
      <c r="W20" s="80" t="s">
        <v>230</v>
      </c>
    </row>
    <row r="21" spans="1:23" s="80" customFormat="1" x14ac:dyDescent="0.35">
      <c r="A21" s="21">
        <v>33451</v>
      </c>
      <c r="B21" s="76">
        <f>IF(VLOOKUP(A21,Database!$A:$AS,MATCH($B$1,Database!$A$1:$AS$1,0),FALSE)=0,#N/A,VLOOKUP(A21,Database!$A:$AS,MATCH($B$1,Database!$A$1:$AS$1,0),FALSE))</f>
        <v>109.69085909499999</v>
      </c>
      <c r="C21" s="76">
        <f>IF(VLOOKUP(A21,Database!$A:$AS,MATCH($C$1,Database!$A$1:$AS$1,0),FALSE)=0,#N/A,VLOOKUP(A21,Database!$A:$AS,MATCH($C$1,Database!$A$1:$AS$1,0),FALSE))</f>
        <v>91.09</v>
      </c>
      <c r="D21" s="76">
        <f>IF(VLOOKUP(A21,Database!$A:$AS,MATCH($D$1,Database!$A$1:$AS$1,0),FALSE)=0,#N/A,VLOOKUP(A21,Database!$A:$AS,MATCH($D$1,Database!$A$1:$AS$1,0),FALSE))</f>
        <v>73.006083840000002</v>
      </c>
      <c r="E21" s="76">
        <f>IF(VLOOKUP(A21,Database!$A:$AS,MATCH($E$1,Database!$A$1:$AS$1,0),FALSE)=0,#N/A,VLOOKUP(A21,Database!$A:$AS,MATCH($E$1,Database!$A$1:$AS$1,0),FALSE))</f>
        <v>97.546965344</v>
      </c>
      <c r="F21" s="76">
        <f>IF(VLOOKUP(A21,Database!$A:$AS,MATCH($F$1,Database!$A$1:$AS$1,0),FALSE)=0,#N/A,VLOOKUP(A21,Database!$A:$AS,MATCH($F$1,Database!$A$1:$AS$1,0),FALSE))</f>
        <v>80.093325555999996</v>
      </c>
      <c r="G21" s="76">
        <f>IF(VLOOKUP(A21,Database!$A:$AS,MATCH($G$1,Database!$A$1:$AS$1,0),FALSE)=0,#N/A,VLOOKUP(A21,Database!$A:$AS,MATCH($G$1,Database!$A$1:$AS$1,0),FALSE))</f>
        <v>78.210116732000003</v>
      </c>
      <c r="H21" s="76">
        <f>(((Table134567891011121314151617343[[#This Row],[ITA]]-VLOOKUP($U$1,A:B,2,))/VLOOKUP($U$1,A:B,2,))*100)+100</f>
        <v>90.213815789441895</v>
      </c>
      <c r="I21" s="76">
        <f>(((Table134567891011121314151617343[[#This Row],[FRA]]-VLOOKUP($U$1,A:C,3,))/VLOOKUP($U$1,A:C,3,))*100)+100</f>
        <v>88.885636221701802</v>
      </c>
      <c r="J21" s="76">
        <f>(((Table134567891011121314151617343[[#This Row],[DEU]]-VLOOKUP($U$1,A:D,4,))/VLOOKUP($U$1,A:D,4,))*100)+100</f>
        <v>97.074468084593605</v>
      </c>
      <c r="K21" s="76">
        <f>(((Table134567891011121314151617343[[#This Row],[ESP]]-VLOOKUP($U$1,A:E,5,))/VLOOKUP($U$1,A:E,5,))*100)+100</f>
        <v>82.461396229060497</v>
      </c>
      <c r="L21" s="76">
        <f>(((Table134567891011121314151617343[[#This Row],[EA19]]-VLOOKUP($U$1,A:F,6,))/VLOOKUP($U$1,A:F,6,))*100)+100</f>
        <v>89.497206703825725</v>
      </c>
      <c r="M21" s="76">
        <f>(((Table134567891011121314151617343[[#This Row],[GBR]]-VLOOKUP($U$1,A:G,7,))/VLOOKUP($U$1,A:G,7,))*100)+100</f>
        <v>81.43646408897996</v>
      </c>
      <c r="N21" s="76">
        <f>IF(VLOOKUP(A21,Database!$A:$AU,MATCH($N$1,Database!$A$1:$AU$1,0),FALSE)=0,#N/A,VLOOKUP(A21,Database!$A:$AU,MATCH($N$1,Database!$A$1:$AU$1,0),FALSE))</f>
        <v>61.347454378999998</v>
      </c>
      <c r="O21" s="76">
        <f>(((Table134567891011121314151617343[[#This Row],[USA]]-VLOOKUP($U$1,A:N,14,))/VLOOKUP($U$1,A:N,14,))*100)+100</f>
        <v>70.766895586270422</v>
      </c>
      <c r="P21" s="76">
        <f>IF(VLOOKUP(A21,Database!$A:$AS,MATCH($P$1,Database!$A$1:$AS$1,0),FALSE)=0,#N/A,VLOOKUP(A21,Database!$A:$AS,MATCH($P$1,Database!$A$1:$AS$1,0),FALSE))</f>
        <v>105.97366145300001</v>
      </c>
      <c r="Q21" s="76">
        <f>(((Table134567891011121314151617343[[#This Row],[JPN]]-VLOOKUP($U$1,A:Q,16,))/VLOOKUP($U$1,A:Q,16,))*100)+100</f>
        <v>106.39538171377242</v>
      </c>
      <c r="W21" s="80" t="s">
        <v>531</v>
      </c>
    </row>
    <row r="22" spans="1:23" s="80" customFormat="1" x14ac:dyDescent="0.35">
      <c r="A22" s="21">
        <v>33482</v>
      </c>
      <c r="B22" s="76">
        <f>IF(VLOOKUP(A22,Database!$A:$AS,MATCH($B$1,Database!$A$1:$AS$1,0),FALSE)=0,#N/A,VLOOKUP(A22,Database!$A:$AS,MATCH($B$1,Database!$A$1:$AS$1,0),FALSE))</f>
        <v>110.89075910299999</v>
      </c>
      <c r="C22" s="76">
        <f>IF(VLOOKUP(A22,Database!$A:$AS,MATCH($C$1,Database!$A$1:$AS$1,0),FALSE)=0,#N/A,VLOOKUP(A22,Database!$A:$AS,MATCH($C$1,Database!$A$1:$AS$1,0),FALSE))</f>
        <v>91.43</v>
      </c>
      <c r="D22" s="76">
        <f>IF(VLOOKUP(A22,Database!$A:$AS,MATCH($D$1,Database!$A$1:$AS$1,0),FALSE)=0,#N/A,VLOOKUP(A22,Database!$A:$AS,MATCH($D$1,Database!$A$1:$AS$1,0),FALSE))</f>
        <v>72.806067171999999</v>
      </c>
      <c r="E22" s="76">
        <f>IF(VLOOKUP(A22,Database!$A:$AS,MATCH($E$1,Database!$A$1:$AS$1,0),FALSE)=0,#N/A,VLOOKUP(A22,Database!$A:$AS,MATCH($E$1,Database!$A$1:$AS$1,0),FALSE))</f>
        <v>99.986901579999994</v>
      </c>
      <c r="F22" s="76">
        <f>IF(VLOOKUP(A22,Database!$A:$AS,MATCH($F$1,Database!$A$1:$AS$1,0),FALSE)=0,#N/A,VLOOKUP(A22,Database!$A:$AS,MATCH($F$1,Database!$A$1:$AS$1,0),FALSE))</f>
        <v>80.293308890999995</v>
      </c>
      <c r="G22" s="76">
        <f>IF(VLOOKUP(A22,Database!$A:$AS,MATCH($G$1,Database!$A$1:$AS$1,0),FALSE)=0,#N/A,VLOOKUP(A22,Database!$A:$AS,MATCH($G$1,Database!$A$1:$AS$1,0),FALSE))</f>
        <v>78.422355854000003</v>
      </c>
      <c r="H22" s="76">
        <f>(((Table134567891011121314151617343[[#This Row],[ITA]]-VLOOKUP($U$1,A:B,2,))/VLOOKUP($U$1,A:B,2,))*100)+100</f>
        <v>91.200657894431814</v>
      </c>
      <c r="I22" s="76">
        <f>(((Table134567891011121314151617343[[#This Row],[FRA]]-VLOOKUP($U$1,A:C,3,))/VLOOKUP($U$1,A:C,3,))*100)+100</f>
        <v>89.217408274785328</v>
      </c>
      <c r="J22" s="76">
        <f>(((Table134567891011121314151617343[[#This Row],[DEU]]-VLOOKUP($U$1,A:D,4,))/VLOOKUP($U$1,A:D,4,))*100)+100</f>
        <v>96.808510637859357</v>
      </c>
      <c r="K22" s="76">
        <f>(((Table134567891011121314151617343[[#This Row],[ESP]]-VLOOKUP($U$1,A:E,5,))/VLOOKUP($U$1,A:E,5,))*100)+100</f>
        <v>84.523998053944567</v>
      </c>
      <c r="L22" s="76">
        <f>(((Table134567891011121314151617343[[#This Row],[EA19]]-VLOOKUP($U$1,A:F,6,))/VLOOKUP($U$1,A:F,6,))*100)+100</f>
        <v>89.720670391287427</v>
      </c>
      <c r="M22" s="76">
        <f>(((Table134567891011121314151617343[[#This Row],[GBR]]-VLOOKUP($U$1,A:G,7,))/VLOOKUP($U$1,A:G,7,))*100)+100</f>
        <v>81.657458563342615</v>
      </c>
      <c r="N22" s="76">
        <f>IF(VLOOKUP(A22,Database!$A:$AU,MATCH($N$1,Database!$A$1:$AU$1,0),FALSE)=0,#N/A,VLOOKUP(A22,Database!$A:$AU,MATCH($N$1,Database!$A$1:$AU$1,0),FALSE))</f>
        <v>61.860500244999997</v>
      </c>
      <c r="O22" s="76">
        <f>(((Table134567891011121314151617343[[#This Row],[USA]]-VLOOKUP($U$1,A:N,14,))/VLOOKUP($U$1,A:N,14,))*100)+100</f>
        <v>71.358715794585663</v>
      </c>
      <c r="P22" s="76">
        <f>IF(VLOOKUP(A22,Database!$A:$AS,MATCH($P$1,Database!$A$1:$AS$1,0),FALSE)=0,#N/A,VLOOKUP(A22,Database!$A:$AS,MATCH($P$1,Database!$A$1:$AS$1,0),FALSE))</f>
        <v>106.07507165600001</v>
      </c>
      <c r="Q22" s="76">
        <f>(((Table134567891011121314151617343[[#This Row],[JPN]]-VLOOKUP($U$1,A:Q,16,))/VLOOKUP($U$1,A:Q,16,))*100)+100</f>
        <v>106.49719547683317</v>
      </c>
      <c r="W22" s="80" t="s">
        <v>264</v>
      </c>
    </row>
    <row r="23" spans="1:23" s="80" customFormat="1" x14ac:dyDescent="0.35">
      <c r="A23" s="21">
        <v>33512</v>
      </c>
      <c r="B23" s="76">
        <f>IF(VLOOKUP(A23,Database!$A:$AS,MATCH($B$1,Database!$A$1:$AS$1,0),FALSE)=0,#N/A,VLOOKUP(A23,Database!$A:$AS,MATCH($B$1,Database!$A$1:$AS$1,0),FALSE))</f>
        <v>110.190817432</v>
      </c>
      <c r="C23" s="76">
        <f>IF(VLOOKUP(A23,Database!$A:$AS,MATCH($C$1,Database!$A$1:$AS$1,0),FALSE)=0,#N/A,VLOOKUP(A23,Database!$A:$AS,MATCH($C$1,Database!$A$1:$AS$1,0),FALSE))</f>
        <v>91.04</v>
      </c>
      <c r="D23" s="76">
        <f>IF(VLOOKUP(A23,Database!$A:$AS,MATCH($D$1,Database!$A$1:$AS$1,0),FALSE)=0,#N/A,VLOOKUP(A23,Database!$A:$AS,MATCH($D$1,Database!$A$1:$AS$1,0),FALSE))</f>
        <v>73.906158847</v>
      </c>
      <c r="E23" s="76">
        <f>IF(VLOOKUP(A23,Database!$A:$AS,MATCH($E$1,Database!$A$1:$AS$1,0),FALSE)=0,#N/A,VLOOKUP(A23,Database!$A:$AS,MATCH($E$1,Database!$A$1:$AS$1,0),FALSE))</f>
        <v>100.586988054</v>
      </c>
      <c r="F23" s="76">
        <f>IF(VLOOKUP(A23,Database!$A:$AS,MATCH($F$1,Database!$A$1:$AS$1,0),FALSE)=0,#N/A,VLOOKUP(A23,Database!$A:$AS,MATCH($F$1,Database!$A$1:$AS$1,0),FALSE))</f>
        <v>80.593283893000006</v>
      </c>
      <c r="G23" s="76">
        <f>IF(VLOOKUP(A23,Database!$A:$AS,MATCH($G$1,Database!$A$1:$AS$1,0),FALSE)=0,#N/A,VLOOKUP(A23,Database!$A:$AS,MATCH($G$1,Database!$A$1:$AS$1,0),FALSE))</f>
        <v>78.846834099999995</v>
      </c>
      <c r="H23" s="76">
        <f>(((Table134567891011121314151617343[[#This Row],[ITA]]-VLOOKUP($U$1,A:B,2,))/VLOOKUP($U$1,A:B,2,))*100)+100</f>
        <v>90.625000000128509</v>
      </c>
      <c r="I23" s="76">
        <f>(((Table134567891011121314151617343[[#This Row],[FRA]]-VLOOKUP($U$1,A:C,3,))/VLOOKUP($U$1,A:C,3,))*100)+100</f>
        <v>88.836846213895399</v>
      </c>
      <c r="J23" s="76">
        <f>(((Table134567891011121314151617343[[#This Row],[DEU]]-VLOOKUP($U$1,A:D,4,))/VLOOKUP($U$1,A:D,4,))*100)+100</f>
        <v>98.271276596227395</v>
      </c>
      <c r="K23" s="76">
        <f>(((Table134567891011121314151617343[[#This Row],[ESP]]-VLOOKUP($U$1,A:E,5,))/VLOOKUP($U$1,A:E,5,))*100)+100</f>
        <v>85.031281579677113</v>
      </c>
      <c r="L23" s="76">
        <f>(((Table134567891011121314151617343[[#This Row],[EA19]]-VLOOKUP($U$1,A:F,6,))/VLOOKUP($U$1,A:F,6,))*100)+100</f>
        <v>90.05586592192131</v>
      </c>
      <c r="M23" s="76">
        <f>(((Table134567891011121314151617343[[#This Row],[GBR]]-VLOOKUP($U$1,A:G,7,))/VLOOKUP($U$1,A:G,7,))*100)+100</f>
        <v>82.099447514150413</v>
      </c>
      <c r="N23" s="76">
        <f>IF(VLOOKUP(A23,Database!$A:$AU,MATCH($N$1,Database!$A$1:$AU$1,0),FALSE)=0,#N/A,VLOOKUP(A23,Database!$A:$AU,MATCH($N$1,Database!$A$1:$AU$1,0),FALSE))</f>
        <v>61.798427048999997</v>
      </c>
      <c r="O23" s="76">
        <f>(((Table134567891011121314151617343[[#This Row],[USA]]-VLOOKUP($U$1,A:N,14,))/VLOOKUP($U$1,A:N,14,))*100)+100</f>
        <v>71.287111725199168</v>
      </c>
      <c r="P23" s="76">
        <f>IF(VLOOKUP(A23,Database!$A:$AS,MATCH($P$1,Database!$A$1:$AS$1,0),FALSE)=0,#N/A,VLOOKUP(A23,Database!$A:$AS,MATCH($P$1,Database!$A$1:$AS$1,0),FALSE))</f>
        <v>105.365200239</v>
      </c>
      <c r="Q23" s="76">
        <f>(((Table134567891011121314151617343[[#This Row],[JPN]]-VLOOKUP($U$1,A:Q,16,))/VLOOKUP($U$1,A:Q,16,))*100)+100</f>
        <v>105.78449913942381</v>
      </c>
      <c r="W23" s="80" t="s">
        <v>532</v>
      </c>
    </row>
    <row r="24" spans="1:23" s="80" customFormat="1" x14ac:dyDescent="0.35">
      <c r="A24" s="21">
        <v>33543</v>
      </c>
      <c r="B24" s="76">
        <f>IF(VLOOKUP(A24,Database!$A:$AS,MATCH($B$1,Database!$A$1:$AS$1,0),FALSE)=0,#N/A,VLOOKUP(A24,Database!$A:$AS,MATCH($B$1,Database!$A$1:$AS$1,0),FALSE))</f>
        <v>110.790767436</v>
      </c>
      <c r="C24" s="76">
        <f>IF(VLOOKUP(A24,Database!$A:$AS,MATCH($C$1,Database!$A$1:$AS$1,0),FALSE)=0,#N/A,VLOOKUP(A24,Database!$A:$AS,MATCH($C$1,Database!$A$1:$AS$1,0),FALSE))</f>
        <v>92.48</v>
      </c>
      <c r="D24" s="76">
        <f>IF(VLOOKUP(A24,Database!$A:$AS,MATCH($D$1,Database!$A$1:$AS$1,0),FALSE)=0,#N/A,VLOOKUP(A24,Database!$A:$AS,MATCH($D$1,Database!$A$1:$AS$1,0),FALSE))</f>
        <v>74.706225519</v>
      </c>
      <c r="E24" s="76">
        <f>IF(VLOOKUP(A24,Database!$A:$AS,MATCH($E$1,Database!$A$1:$AS$1,0),FALSE)=0,#N/A,VLOOKUP(A24,Database!$A:$AS,MATCH($E$1,Database!$A$1:$AS$1,0),FALSE))</f>
        <v>100.293304955</v>
      </c>
      <c r="F24" s="76">
        <f>IF(VLOOKUP(A24,Database!$A:$AS,MATCH($F$1,Database!$A$1:$AS$1,0),FALSE)=0,#N/A,VLOOKUP(A24,Database!$A:$AS,MATCH($F$1,Database!$A$1:$AS$1,0),FALSE))</f>
        <v>81.493208898999995</v>
      </c>
      <c r="G24" s="76">
        <f>IF(VLOOKUP(A24,Database!$A:$AS,MATCH($G$1,Database!$A$1:$AS$1,0),FALSE)=0,#N/A,VLOOKUP(A24,Database!$A:$AS,MATCH($G$1,Database!$A$1:$AS$1,0),FALSE))</f>
        <v>79.271312344999998</v>
      </c>
      <c r="H24" s="76">
        <f>(((Table134567891011121314151617343[[#This Row],[ITA]]-VLOOKUP($U$1,A:B,2,))/VLOOKUP($U$1,A:B,2,))*100)+100</f>
        <v>91.118421052623461</v>
      </c>
      <c r="I24" s="76">
        <f>(((Table134567891011121314151617343[[#This Row],[FRA]]-VLOOKUP($U$1,A:C,3,))/VLOOKUP($U$1,A:C,3,))*100)+100</f>
        <v>90.241998438719747</v>
      </c>
      <c r="J24" s="76">
        <f>(((Table134567891011121314151617343[[#This Row],[DEU]]-VLOOKUP($U$1,A:D,4,))/VLOOKUP($U$1,A:D,4,))*100)+100</f>
        <v>99.335106383164387</v>
      </c>
      <c r="K24" s="76">
        <f>(((Table134567891011121314151617343[[#This Row],[ESP]]-VLOOKUP($U$1,A:E,5,))/VLOOKUP($U$1,A:E,5,))*100)+100</f>
        <v>84.783016363972919</v>
      </c>
      <c r="L24" s="76">
        <f>(((Table134567891011121314151617343[[#This Row],[EA19]]-VLOOKUP($U$1,A:F,6,))/VLOOKUP($U$1,A:F,6,))*100)+100</f>
        <v>91.0614525138229</v>
      </c>
      <c r="M24" s="76">
        <f>(((Table134567891011121314151617343[[#This Row],[GBR]]-VLOOKUP($U$1,A:G,7,))/VLOOKUP($U$1,A:G,7,))*100)+100</f>
        <v>82.541436463916966</v>
      </c>
      <c r="N24" s="76">
        <f>IF(VLOOKUP(A24,Database!$A:$AU,MATCH($N$1,Database!$A$1:$AU$1,0),FALSE)=0,#N/A,VLOOKUP(A24,Database!$A:$AU,MATCH($N$1,Database!$A$1:$AU$1,0),FALSE))</f>
        <v>61.718901965999997</v>
      </c>
      <c r="O24" s="76">
        <f>(((Table134567891011121314151617343[[#This Row],[USA]]-VLOOKUP($U$1,A:N,14,))/VLOOKUP($U$1,A:N,14,))*100)+100</f>
        <v>71.195376162540242</v>
      </c>
      <c r="P24" s="76">
        <f>IF(VLOOKUP(A24,Database!$A:$AS,MATCH($P$1,Database!$A$1:$AS$1,0),FALSE)=0,#N/A,VLOOKUP(A24,Database!$A:$AS,MATCH($P$1,Database!$A$1:$AS$1,0),FALSE))</f>
        <v>106.07507165600001</v>
      </c>
      <c r="Q24" s="76">
        <f>(((Table134567891011121314151617343[[#This Row],[JPN]]-VLOOKUP($U$1,A:Q,16,))/VLOOKUP($U$1,A:Q,16,))*100)+100</f>
        <v>106.49719547683317</v>
      </c>
      <c r="W24" s="80" t="s">
        <v>276</v>
      </c>
    </row>
    <row r="25" spans="1:23" s="80" customFormat="1" x14ac:dyDescent="0.35">
      <c r="A25" s="21">
        <v>33573</v>
      </c>
      <c r="B25" s="76">
        <f>IF(VLOOKUP(A25,Database!$A:$AS,MATCH($B$1,Database!$A$1:$AS$1,0),FALSE)=0,#N/A,VLOOKUP(A25,Database!$A:$AS,MATCH($B$1,Database!$A$1:$AS$1,0),FALSE))</f>
        <v>109.290892426</v>
      </c>
      <c r="C25" s="76">
        <f>IF(VLOOKUP(A25,Database!$A:$AS,MATCH($C$1,Database!$A$1:$AS$1,0),FALSE)=0,#N/A,VLOOKUP(A25,Database!$A:$AS,MATCH($C$1,Database!$A$1:$AS$1,0),FALSE))</f>
        <v>91.63</v>
      </c>
      <c r="D25" s="76">
        <f>IF(VLOOKUP(A25,Database!$A:$AS,MATCH($D$1,Database!$A$1:$AS$1,0),FALSE)=0,#N/A,VLOOKUP(A25,Database!$A:$AS,MATCH($D$1,Database!$A$1:$AS$1,0),FALSE))</f>
        <v>74.806233852999995</v>
      </c>
      <c r="E25" s="76">
        <f>IF(VLOOKUP(A25,Database!$A:$AS,MATCH($E$1,Database!$A$1:$AS$1,0),FALSE)=0,#N/A,VLOOKUP(A25,Database!$A:$AS,MATCH($E$1,Database!$A$1:$AS$1,0),FALSE))</f>
        <v>101.300599659</v>
      </c>
      <c r="F25" s="76">
        <f>IF(VLOOKUP(A25,Database!$A:$AS,MATCH($F$1,Database!$A$1:$AS$1,0),FALSE)=0,#N/A,VLOOKUP(A25,Database!$A:$AS,MATCH($F$1,Database!$A$1:$AS$1,0),FALSE))</f>
        <v>80.893258895000002</v>
      </c>
      <c r="G25" s="76">
        <f>IF(VLOOKUP(A25,Database!$A:$AS,MATCH($G$1,Database!$A$1:$AS$1,0),FALSE)=0,#N/A,VLOOKUP(A25,Database!$A:$AS,MATCH($G$1,Database!$A$1:$AS$1,0),FALSE))</f>
        <v>79.377431907000002</v>
      </c>
      <c r="H25" s="76">
        <f>(((Table134567891011121314151617343[[#This Row],[ITA]]-VLOOKUP($U$1,A:B,2,))/VLOOKUP($U$1,A:B,2,))*100)+100</f>
        <v>89.884868421386074</v>
      </c>
      <c r="I25" s="76">
        <f>(((Table134567891011121314151617343[[#This Row],[FRA]]-VLOOKUP($U$1,A:C,3,))/VLOOKUP($U$1,A:C,3,))*100)+100</f>
        <v>89.412568306010925</v>
      </c>
      <c r="J25" s="76">
        <f>(((Table134567891011121314151617343[[#This Row],[DEU]]-VLOOKUP($U$1,A:D,4,))/VLOOKUP($U$1,A:D,4,))*100)+100</f>
        <v>99.468085106531504</v>
      </c>
      <c r="K25" s="76">
        <f>(((Table134567891011121314151617343[[#This Row],[ESP]]-VLOOKUP($U$1,A:E,5,))/VLOOKUP($U$1,A:E,5,))*100)+100</f>
        <v>85.634533655290554</v>
      </c>
      <c r="L25" s="76">
        <f>(((Table134567891011121314151617343[[#This Row],[EA19]]-VLOOKUP($U$1,A:F,6,))/VLOOKUP($U$1,A:F,6,))*100)+100</f>
        <v>90.391061452555178</v>
      </c>
      <c r="M25" s="76">
        <f>(((Table134567891011121314151617343[[#This Row],[GBR]]-VLOOKUP($U$1,A:G,7,))/VLOOKUP($U$1,A:G,7,))*100)+100</f>
        <v>82.65193370213953</v>
      </c>
      <c r="N25" s="76">
        <f>IF(VLOOKUP(A25,Database!$A:$AU,MATCH($N$1,Database!$A$1:$AU$1,0),FALSE)=0,#N/A,VLOOKUP(A25,Database!$A:$AU,MATCH($N$1,Database!$A$1:$AU$1,0),FALSE))</f>
        <v>61.448992640999997</v>
      </c>
      <c r="O25" s="76">
        <f>(((Table134567891011121314151617343[[#This Row],[USA]]-VLOOKUP($U$1,A:N,14,))/VLOOKUP($U$1,A:N,14,))*100)+100</f>
        <v>70.884024286355896</v>
      </c>
      <c r="P25" s="76">
        <f>IF(VLOOKUP(A25,Database!$A:$AS,MATCH($P$1,Database!$A$1:$AS$1,0),FALSE)=0,#N/A,VLOOKUP(A25,Database!$A:$AS,MATCH($P$1,Database!$A$1:$AS$1,0),FALSE))</f>
        <v>104.655328823</v>
      </c>
      <c r="Q25" s="76">
        <f>(((Table134567891011121314151617343[[#This Row],[JPN]]-VLOOKUP($U$1,A:Q,16,))/VLOOKUP($U$1,A:Q,16,))*100)+100</f>
        <v>105.07180280301846</v>
      </c>
      <c r="W25" s="80" t="s">
        <v>314</v>
      </c>
    </row>
    <row r="26" spans="1:23" s="80" customFormat="1" x14ac:dyDescent="0.35">
      <c r="A26" s="21">
        <v>33604</v>
      </c>
      <c r="B26" s="76">
        <f>IF(VLOOKUP(A26,Database!$A:$AS,MATCH($B$1,Database!$A$1:$AS$1,0),FALSE)=0,#N/A,VLOOKUP(A26,Database!$A:$AS,MATCH($B$1,Database!$A$1:$AS$1,0),FALSE))</f>
        <v>110.190817432</v>
      </c>
      <c r="C26" s="76">
        <f>IF(VLOOKUP(A26,Database!$A:$AS,MATCH($C$1,Database!$A$1:$AS$1,0),FALSE)=0,#N/A,VLOOKUP(A26,Database!$A:$AS,MATCH($C$1,Database!$A$1:$AS$1,0),FALSE))</f>
        <v>91.88</v>
      </c>
      <c r="D26" s="76">
        <f>IF(VLOOKUP(A26,Database!$A:$AS,MATCH($D$1,Database!$A$1:$AS$1,0),FALSE)=0,#N/A,VLOOKUP(A26,Database!$A:$AS,MATCH($D$1,Database!$A$1:$AS$1,0),FALSE))</f>
        <v>75.706308859000004</v>
      </c>
      <c r="E26" s="76">
        <f>IF(VLOOKUP(A26,Database!$A:$AS,MATCH($E$1,Database!$A$1:$AS$1,0),FALSE)=0,#N/A,VLOOKUP(A26,Database!$A:$AS,MATCH($E$1,Database!$A$1:$AS$1,0),FALSE))</f>
        <v>99.724083102999998</v>
      </c>
      <c r="F26" s="76">
        <f>IF(VLOOKUP(A26,Database!$A:$AS,MATCH($F$1,Database!$A$1:$AS$1,0),FALSE)=0,#N/A,VLOOKUP(A26,Database!$A:$AS,MATCH($F$1,Database!$A$1:$AS$1,0),FALSE))</f>
        <v>81.893175568999993</v>
      </c>
      <c r="G26" s="76">
        <f>IF(VLOOKUP(A26,Database!$A:$AS,MATCH($G$1,Database!$A$1:$AS$1,0),FALSE)=0,#N/A,VLOOKUP(A26,Database!$A:$AS,MATCH($G$1,Database!$A$1:$AS$1,0),FALSE))</f>
        <v>79.377431907000002</v>
      </c>
      <c r="H26" s="76">
        <f>(((Table134567891011121314151617343[[#This Row],[ITA]]-VLOOKUP($U$1,A:B,2,))/VLOOKUP($U$1,A:B,2,))*100)+100</f>
        <v>90.625000000128509</v>
      </c>
      <c r="I26" s="76">
        <f>(((Table134567891011121314151617343[[#This Row],[FRA]]-VLOOKUP($U$1,A:C,3,))/VLOOKUP($U$1,A:C,3,))*100)+100</f>
        <v>89.656518345042926</v>
      </c>
      <c r="J26" s="76">
        <f>(((Table134567891011121314151617343[[#This Row],[DEU]]-VLOOKUP($U$1,A:D,4,))/VLOOKUP($U$1,A:D,4,))*100)+100</f>
        <v>100.66489361683561</v>
      </c>
      <c r="K26" s="76">
        <f>(((Table134567891011121314151617343[[#This Row],[ESP]]-VLOOKUP($U$1,A:E,5,))/VLOOKUP($U$1,A:E,5,))*100)+100</f>
        <v>84.301824268304117</v>
      </c>
      <c r="L26" s="76">
        <f>(((Table134567891011121314151617343[[#This Row],[EA19]]-VLOOKUP($U$1,A:F,6,))/VLOOKUP($U$1,A:F,6,))*100)+100</f>
        <v>91.508379888746333</v>
      </c>
      <c r="M26" s="76">
        <f>(((Table134567891011121314151617343[[#This Row],[GBR]]-VLOOKUP($U$1,A:G,7,))/VLOOKUP($U$1,A:G,7,))*100)+100</f>
        <v>82.65193370213953</v>
      </c>
      <c r="N26" s="76">
        <f>IF(VLOOKUP(A26,Database!$A:$AU,MATCH($N$1,Database!$A$1:$AU$1,0),FALSE)=0,#N/A,VLOOKUP(A26,Database!$A:$AU,MATCH($N$1,Database!$A$1:$AU$1,0),FALSE))</f>
        <v>61.128314185999997</v>
      </c>
      <c r="O26" s="76">
        <f>(((Table134567891011121314151617343[[#This Row],[USA]]-VLOOKUP($U$1,A:N,14,))/VLOOKUP($U$1,A:N,14,))*100)+100</f>
        <v>70.514108061282343</v>
      </c>
      <c r="P26" s="76">
        <f>IF(VLOOKUP(A26,Database!$A:$AS,MATCH($P$1,Database!$A$1:$AS$1,0),FALSE)=0,#N/A,VLOOKUP(A26,Database!$A:$AS,MATCH($P$1,Database!$A$1:$AS$1,0),FALSE))</f>
        <v>103.94545740700001</v>
      </c>
      <c r="Q26" s="76">
        <f>(((Table134567891011121314151617343[[#This Row],[JPN]]-VLOOKUP($U$1,A:Q,16,))/VLOOKUP($U$1,A:Q,16,))*100)+100</f>
        <v>104.35910646661308</v>
      </c>
      <c r="W26" s="80" t="s">
        <v>318</v>
      </c>
    </row>
    <row r="27" spans="1:23" s="80" customFormat="1" x14ac:dyDescent="0.35">
      <c r="A27" s="21">
        <v>33635</v>
      </c>
      <c r="B27" s="76">
        <f>IF(VLOOKUP(A27,Database!$A:$AS,MATCH($B$1,Database!$A$1:$AS$1,0),FALSE)=0,#N/A,VLOOKUP(A27,Database!$A:$AS,MATCH($B$1,Database!$A$1:$AS$1,0),FALSE))</f>
        <v>110.190817432</v>
      </c>
      <c r="C27" s="76">
        <f>IF(VLOOKUP(A27,Database!$A:$AS,MATCH($C$1,Database!$A$1:$AS$1,0),FALSE)=0,#N/A,VLOOKUP(A27,Database!$A:$AS,MATCH($C$1,Database!$A$1:$AS$1,0),FALSE))</f>
        <v>91.16</v>
      </c>
      <c r="D27" s="76">
        <f>IF(VLOOKUP(A27,Database!$A:$AS,MATCH($D$1,Database!$A$1:$AS$1,0),FALSE)=0,#N/A,VLOOKUP(A27,Database!$A:$AS,MATCH($D$1,Database!$A$1:$AS$1,0),FALSE))</f>
        <v>77.006417201000005</v>
      </c>
      <c r="E27" s="76">
        <f>IF(VLOOKUP(A27,Database!$A:$AS,MATCH($E$1,Database!$A$1:$AS$1,0),FALSE)=0,#N/A,VLOOKUP(A27,Database!$A:$AS,MATCH($E$1,Database!$A$1:$AS$1,0),FALSE))</f>
        <v>100.036083363</v>
      </c>
      <c r="F27" s="76">
        <f>IF(VLOOKUP(A27,Database!$A:$AS,MATCH($F$1,Database!$A$1:$AS$1,0),FALSE)=0,#N/A,VLOOKUP(A27,Database!$A:$AS,MATCH($F$1,Database!$A$1:$AS$1,0),FALSE))</f>
        <v>82.193150571000004</v>
      </c>
      <c r="G27" s="76">
        <f>IF(VLOOKUP(A27,Database!$A:$AS,MATCH($G$1,Database!$A$1:$AS$1,0),FALSE)=0,#N/A,VLOOKUP(A27,Database!$A:$AS,MATCH($G$1,Database!$A$1:$AS$1,0),FALSE))</f>
        <v>79.165192783999998</v>
      </c>
      <c r="H27" s="76">
        <f>(((Table134567891011121314151617343[[#This Row],[ITA]]-VLOOKUP($U$1,A:B,2,))/VLOOKUP($U$1,A:B,2,))*100)+100</f>
        <v>90.625000000128509</v>
      </c>
      <c r="I27" s="76">
        <f>(((Table134567891011121314151617343[[#This Row],[FRA]]-VLOOKUP($U$1,A:C,3,))/VLOOKUP($U$1,A:C,3,))*100)+100</f>
        <v>88.953942232630752</v>
      </c>
      <c r="J27" s="76">
        <f>(((Table134567891011121314151617343[[#This Row],[DEU]]-VLOOKUP($U$1,A:D,4,))/VLOOKUP($U$1,A:D,4,))*100)+100</f>
        <v>102.39361702060822</v>
      </c>
      <c r="K27" s="76">
        <f>(((Table134567891011121314151617343[[#This Row],[ESP]]-VLOOKUP($U$1,A:E,5,))/VLOOKUP($U$1,A:E,5,))*100)+100</f>
        <v>84.565573909030519</v>
      </c>
      <c r="L27" s="76">
        <f>(((Table134567891011121314151617343[[#This Row],[EA19]]-VLOOKUP($U$1,A:F,6,))/VLOOKUP($U$1,A:F,6,))*100)+100</f>
        <v>91.843575419380215</v>
      </c>
      <c r="M27" s="76">
        <f>(((Table134567891011121314151617343[[#This Row],[GBR]]-VLOOKUP($U$1,A:G,7,))/VLOOKUP($U$1,A:G,7,))*100)+100</f>
        <v>82.430939226735632</v>
      </c>
      <c r="N27" s="76">
        <f>IF(VLOOKUP(A27,Database!$A:$AU,MATCH($N$1,Database!$A$1:$AU$1,0),FALSE)=0,#N/A,VLOOKUP(A27,Database!$A:$AU,MATCH($N$1,Database!$A$1:$AU$1,0),FALSE))</f>
        <v>61.556976202000001</v>
      </c>
      <c r="O27" s="76">
        <f>(((Table134567891011121314151617343[[#This Row],[USA]]-VLOOKUP($U$1,A:N,14,))/VLOOKUP($U$1,A:N,14,))*100)+100</f>
        <v>71.00858791273086</v>
      </c>
      <c r="P27" s="76">
        <f>IF(VLOOKUP(A27,Database!$A:$AS,MATCH($P$1,Database!$A$1:$AS$1,0),FALSE)=0,#N/A,VLOOKUP(A27,Database!$A:$AS,MATCH($P$1,Database!$A$1:$AS$1,0),FALSE))</f>
        <v>103.64122679899999</v>
      </c>
      <c r="Q27" s="76">
        <f>(((Table134567891011121314151617343[[#This Row],[JPN]]-VLOOKUP($U$1,A:Q,16,))/VLOOKUP($U$1,A:Q,16,))*100)+100</f>
        <v>104.0536651784348</v>
      </c>
      <c r="W27" s="80" t="s">
        <v>533</v>
      </c>
    </row>
    <row r="28" spans="1:23" s="80" customFormat="1" x14ac:dyDescent="0.35">
      <c r="A28" s="21">
        <v>33664</v>
      </c>
      <c r="B28" s="76">
        <f>IF(VLOOKUP(A28,Database!$A:$AS,MATCH($B$1,Database!$A$1:$AS$1,0),FALSE)=0,#N/A,VLOOKUP(A28,Database!$A:$AS,MATCH($B$1,Database!$A$1:$AS$1,0),FALSE))</f>
        <v>109.990834097</v>
      </c>
      <c r="C28" s="76">
        <f>IF(VLOOKUP(A28,Database!$A:$AS,MATCH($C$1,Database!$A$1:$AS$1,0),FALSE)=0,#N/A,VLOOKUP(A28,Database!$A:$AS,MATCH($C$1,Database!$A$1:$AS$1,0),FALSE))</f>
        <v>92.05</v>
      </c>
      <c r="D28" s="76">
        <f>IF(VLOOKUP(A28,Database!$A:$AS,MATCH($D$1,Database!$A$1:$AS$1,0),FALSE)=0,#N/A,VLOOKUP(A28,Database!$A:$AS,MATCH($D$1,Database!$A$1:$AS$1,0),FALSE))</f>
        <v>74.806233852999995</v>
      </c>
      <c r="E28" s="76">
        <f>IF(VLOOKUP(A28,Database!$A:$AS,MATCH($E$1,Database!$A$1:$AS$1,0),FALSE)=0,#N/A,VLOOKUP(A28,Database!$A:$AS,MATCH($E$1,Database!$A$1:$AS$1,0),FALSE))</f>
        <v>98.773082310999996</v>
      </c>
      <c r="F28" s="76">
        <f>IF(VLOOKUP(A28,Database!$A:$AS,MATCH($F$1,Database!$A$1:$AS$1,0),FALSE)=0,#N/A,VLOOKUP(A28,Database!$A:$AS,MATCH($F$1,Database!$A$1:$AS$1,0),FALSE))</f>
        <v>81.393217231999998</v>
      </c>
      <c r="G28" s="76">
        <f>IF(VLOOKUP(A28,Database!$A:$AS,MATCH($G$1,Database!$A$1:$AS$1,0),FALSE)=0,#N/A,VLOOKUP(A28,Database!$A:$AS,MATCH($G$1,Database!$A$1:$AS$1,0),FALSE))</f>
        <v>78.952953660999995</v>
      </c>
      <c r="H28" s="76">
        <f>(((Table134567891011121314151617343[[#This Row],[ITA]]-VLOOKUP($U$1,A:B,2,))/VLOOKUP($U$1,A:B,2,))*100)+100</f>
        <v>90.460526315689378</v>
      </c>
      <c r="I28" s="76">
        <f>(((Table134567891011121314151617343[[#This Row],[FRA]]-VLOOKUP($U$1,A:C,3,))/VLOOKUP($U$1,A:C,3,))*100)+100</f>
        <v>89.822404371584696</v>
      </c>
      <c r="J28" s="76">
        <f>(((Table134567891011121314151617343[[#This Row],[DEU]]-VLOOKUP($U$1,A:D,4,))/VLOOKUP($U$1,A:D,4,))*100)+100</f>
        <v>99.468085106531504</v>
      </c>
      <c r="K28" s="76">
        <f>(((Table134567891011121314151617343[[#This Row],[ESP]]-VLOOKUP($U$1,A:E,5,))/VLOOKUP($U$1,A:E,5,))*100)+100</f>
        <v>83.497895075358841</v>
      </c>
      <c r="L28" s="76">
        <f>(((Table134567891011121314151617343[[#This Row],[EA19]]-VLOOKUP($U$1,A:F,6,))/VLOOKUP($U$1,A:F,6,))*100)+100</f>
        <v>90.949720670650748</v>
      </c>
      <c r="M28" s="76">
        <f>(((Table134567891011121314151617343[[#This Row],[GBR]]-VLOOKUP($U$1,A:G,7,))/VLOOKUP($U$1,A:G,7,))*100)+100</f>
        <v>82.209944751331733</v>
      </c>
      <c r="N28" s="76">
        <f>IF(VLOOKUP(A28,Database!$A:$AU,MATCH($N$1,Database!$A$1:$AU$1,0),FALSE)=0,#N/A,VLOOKUP(A28,Database!$A:$AU,MATCH($N$1,Database!$A$1:$AU$1,0),FALSE))</f>
        <v>62.068733008000002</v>
      </c>
      <c r="O28" s="76">
        <f>(((Table134567891011121314151617343[[#This Row],[USA]]-VLOOKUP($U$1,A:N,14,))/VLOOKUP($U$1,A:N,14,))*100)+100</f>
        <v>71.598921135557504</v>
      </c>
      <c r="P28" s="76">
        <f>IF(VLOOKUP(A28,Database!$A:$AS,MATCH($P$1,Database!$A$1:$AS$1,0),FALSE)=0,#N/A,VLOOKUP(A28,Database!$A:$AS,MATCH($P$1,Database!$A$1:$AS$1,0),FALSE))</f>
        <v>102.120073764</v>
      </c>
      <c r="Q28" s="76">
        <f>(((Table134567891011121314151617343[[#This Row],[JPN]]-VLOOKUP($U$1,A:Q,16,))/VLOOKUP($U$1,A:Q,16,))*100)+100</f>
        <v>102.52645874256331</v>
      </c>
      <c r="W28" s="80" t="s">
        <v>346</v>
      </c>
    </row>
    <row r="29" spans="1:23" s="80" customFormat="1" x14ac:dyDescent="0.35">
      <c r="A29" s="21">
        <v>33695</v>
      </c>
      <c r="B29" s="76">
        <f>IF(VLOOKUP(A29,Database!$A:$AS,MATCH($B$1,Database!$A$1:$AS$1,0),FALSE)=0,#N/A,VLOOKUP(A29,Database!$A:$AS,MATCH($B$1,Database!$A$1:$AS$1,0),FALSE))</f>
        <v>110.290809099</v>
      </c>
      <c r="C29" s="76">
        <f>IF(VLOOKUP(A29,Database!$A:$AS,MATCH($C$1,Database!$A$1:$AS$1,0),FALSE)=0,#N/A,VLOOKUP(A29,Database!$A:$AS,MATCH($C$1,Database!$A$1:$AS$1,0),FALSE))</f>
        <v>91.37</v>
      </c>
      <c r="D29" s="76">
        <f>IF(VLOOKUP(A29,Database!$A:$AS,MATCH($D$1,Database!$A$1:$AS$1,0),FALSE)=0,#N/A,VLOOKUP(A29,Database!$A:$AS,MATCH($D$1,Database!$A$1:$AS$1,0),FALSE))</f>
        <v>74.706225519</v>
      </c>
      <c r="E29" s="76">
        <f>IF(VLOOKUP(A29,Database!$A:$AS,MATCH($E$1,Database!$A$1:$AS$1,0),FALSE)=0,#N/A,VLOOKUP(A29,Database!$A:$AS,MATCH($E$1,Database!$A$1:$AS$1,0),FALSE))</f>
        <v>98.719082266000001</v>
      </c>
      <c r="F29" s="76">
        <f>IF(VLOOKUP(A29,Database!$A:$AS,MATCH($F$1,Database!$A$1:$AS$1,0),FALSE)=0,#N/A,VLOOKUP(A29,Database!$A:$AS,MATCH($F$1,Database!$A$1:$AS$1,0),FALSE))</f>
        <v>81.293225565</v>
      </c>
      <c r="G29" s="76">
        <f>IF(VLOOKUP(A29,Database!$A:$AS,MATCH($G$1,Database!$A$1:$AS$1,0),FALSE)=0,#N/A,VLOOKUP(A29,Database!$A:$AS,MATCH($G$1,Database!$A$1:$AS$1,0),FALSE))</f>
        <v>78.740714538000006</v>
      </c>
      <c r="H29" s="76">
        <f>(((Table134567891011121314151617343[[#This Row],[ITA]]-VLOOKUP($U$1,A:B,2,))/VLOOKUP($U$1,A:B,2,))*100)+100</f>
        <v>90.707236841936862</v>
      </c>
      <c r="I29" s="76">
        <f>(((Table134567891011121314151617343[[#This Row],[FRA]]-VLOOKUP($U$1,A:C,3,))/VLOOKUP($U$1,A:C,3,))*100)+100</f>
        <v>89.158860265417644</v>
      </c>
      <c r="J29" s="76">
        <f>(((Table134567891011121314151617343[[#This Row],[DEU]]-VLOOKUP($U$1,A:D,4,))/VLOOKUP($U$1,A:D,4,))*100)+100</f>
        <v>99.335106383164387</v>
      </c>
      <c r="K29" s="76">
        <f>(((Table134567891011121314151617343[[#This Row],[ESP]]-VLOOKUP($U$1,A:E,5,))/VLOOKUP($U$1,A:E,5,))*100)+100</f>
        <v>83.452246099079275</v>
      </c>
      <c r="L29" s="76">
        <f>(((Table134567891011121314151617343[[#This Row],[EA19]]-VLOOKUP($U$1,A:F,6,))/VLOOKUP($U$1,A:F,6,))*100)+100</f>
        <v>90.837988827478597</v>
      </c>
      <c r="M29" s="76">
        <f>(((Table134567891011121314151617343[[#This Row],[GBR]]-VLOOKUP($U$1,A:G,7,))/VLOOKUP($U$1,A:G,7,))*100)+100</f>
        <v>81.988950275927849</v>
      </c>
      <c r="N29" s="76">
        <f>IF(VLOOKUP(A29,Database!$A:$AU,MATCH($N$1,Database!$A$1:$AU$1,0),FALSE)=0,#N/A,VLOOKUP(A29,Database!$A:$AU,MATCH($N$1,Database!$A$1:$AU$1,0),FALSE))</f>
        <v>62.541818014</v>
      </c>
      <c r="O29" s="76">
        <f>(((Table134567891011121314151617343[[#This Row],[USA]]-VLOOKUP($U$1,A:N,14,))/VLOOKUP($U$1,A:N,14,))*100)+100</f>
        <v>72.144644793725973</v>
      </c>
      <c r="P29" s="76">
        <f>IF(VLOOKUP(A29,Database!$A:$AS,MATCH($P$1,Database!$A$1:$AS$1,0),FALSE)=0,#N/A,VLOOKUP(A29,Database!$A:$AS,MATCH($P$1,Database!$A$1:$AS$1,0),FALSE))</f>
        <v>101.613022753</v>
      </c>
      <c r="Q29" s="76">
        <f>(((Table134567891011121314151617343[[#This Row],[JPN]]-VLOOKUP($U$1,A:Q,16,))/VLOOKUP($U$1,A:Q,16,))*100)+100</f>
        <v>102.01738993127546</v>
      </c>
      <c r="W29" s="80" t="s">
        <v>350</v>
      </c>
    </row>
    <row r="30" spans="1:23" s="80" customFormat="1" x14ac:dyDescent="0.35">
      <c r="A30" s="21">
        <v>33725</v>
      </c>
      <c r="B30" s="76">
        <f>IF(VLOOKUP(A30,Database!$A:$AS,MATCH($B$1,Database!$A$1:$AS$1,0),FALSE)=0,#N/A,VLOOKUP(A30,Database!$A:$AS,MATCH($B$1,Database!$A$1:$AS$1,0),FALSE))</f>
        <v>109.990834097</v>
      </c>
      <c r="C30" s="76">
        <f>IF(VLOOKUP(A30,Database!$A:$AS,MATCH($C$1,Database!$A$1:$AS$1,0),FALSE)=0,#N/A,VLOOKUP(A30,Database!$A:$AS,MATCH($C$1,Database!$A$1:$AS$1,0),FALSE))</f>
        <v>91.4</v>
      </c>
      <c r="D30" s="76">
        <f>IF(VLOOKUP(A30,Database!$A:$AS,MATCH($D$1,Database!$A$1:$AS$1,0),FALSE)=0,#N/A,VLOOKUP(A30,Database!$A:$AS,MATCH($D$1,Database!$A$1:$AS$1,0),FALSE))</f>
        <v>74.206183848999999</v>
      </c>
      <c r="E30" s="76">
        <f>IF(VLOOKUP(A30,Database!$A:$AS,MATCH($E$1,Database!$A$1:$AS$1,0),FALSE)=0,#N/A,VLOOKUP(A30,Database!$A:$AS,MATCH($E$1,Database!$A$1:$AS$1,0),FALSE))</f>
        <v>97.741081450999999</v>
      </c>
      <c r="F30" s="76">
        <f>IF(VLOOKUP(A30,Database!$A:$AS,MATCH($F$1,Database!$A$1:$AS$1,0),FALSE)=0,#N/A,VLOOKUP(A30,Database!$A:$AS,MATCH($F$1,Database!$A$1:$AS$1,0),FALSE))</f>
        <v>80.793267228000005</v>
      </c>
      <c r="G30" s="76">
        <f>IF(VLOOKUP(A30,Database!$A:$AS,MATCH($G$1,Database!$A$1:$AS$1,0),FALSE)=0,#N/A,VLOOKUP(A30,Database!$A:$AS,MATCH($G$1,Database!$A$1:$AS$1,0),FALSE))</f>
        <v>78.634594977000006</v>
      </c>
      <c r="H30" s="76">
        <f>(((Table134567891011121314151617343[[#This Row],[ITA]]-VLOOKUP($U$1,A:B,2,))/VLOOKUP($U$1,A:B,2,))*100)+100</f>
        <v>90.460526315689378</v>
      </c>
      <c r="I30" s="76">
        <f>(((Table134567891011121314151617343[[#This Row],[FRA]]-VLOOKUP($U$1,A:C,3,))/VLOOKUP($U$1,A:C,3,))*100)+100</f>
        <v>89.188134270101486</v>
      </c>
      <c r="J30" s="76">
        <f>(((Table134567891011121314151617343[[#This Row],[DEU]]-VLOOKUP($U$1,A:D,4,))/VLOOKUP($U$1,A:D,4,))*100)+100</f>
        <v>98.67021276632876</v>
      </c>
      <c r="K30" s="76">
        <f>(((Table134567891011121314151617343[[#This Row],[ESP]]-VLOOKUP($U$1,A:E,5,))/VLOOKUP($U$1,A:E,5,))*100)+100</f>
        <v>82.625492417571536</v>
      </c>
      <c r="L30" s="76">
        <f>(((Table134567891011121314151617343[[#This Row],[EA19]]-VLOOKUP($U$1,A:F,6,))/VLOOKUP($U$1,A:F,6,))*100)+100</f>
        <v>90.279329609383026</v>
      </c>
      <c r="M30" s="76">
        <f>(((Table134567891011121314151617343[[#This Row],[GBR]]-VLOOKUP($U$1,A:G,7,))/VLOOKUP($U$1,A:G,7,))*100)+100</f>
        <v>81.878453038746514</v>
      </c>
      <c r="N30" s="76">
        <f>IF(VLOOKUP(A30,Database!$A:$AU,MATCH($N$1,Database!$A$1:$AU$1,0),FALSE)=0,#N/A,VLOOKUP(A30,Database!$A:$AU,MATCH($N$1,Database!$A$1:$AU$1,0),FALSE))</f>
        <v>62.743605477999999</v>
      </c>
      <c r="O30" s="76">
        <f>(((Table134567891011121314151617343[[#This Row],[USA]]-VLOOKUP($U$1,A:N,14,))/VLOOKUP($U$1,A:N,14,))*100)+100</f>
        <v>72.377415208408337</v>
      </c>
      <c r="P30" s="76">
        <f>IF(VLOOKUP(A30,Database!$A:$AS,MATCH($P$1,Database!$A$1:$AS$1,0),FALSE)=0,#N/A,VLOOKUP(A30,Database!$A:$AS,MATCH($P$1,Database!$A$1:$AS$1,0),FALSE))</f>
        <v>99.280588098999999</v>
      </c>
      <c r="Q30" s="76">
        <f>(((Table134567891011121314151617343[[#This Row],[JPN]]-VLOOKUP($U$1,A:Q,16,))/VLOOKUP($U$1,A:Q,16,))*100)+100</f>
        <v>99.675673395937849</v>
      </c>
      <c r="W30" s="80" t="s">
        <v>535</v>
      </c>
    </row>
    <row r="31" spans="1:23" s="80" customFormat="1" x14ac:dyDescent="0.35">
      <c r="A31" s="21">
        <v>33756</v>
      </c>
      <c r="B31" s="76">
        <f>IF(VLOOKUP(A31,Database!$A:$AS,MATCH($B$1,Database!$A$1:$AS$1,0),FALSE)=0,#N/A,VLOOKUP(A31,Database!$A:$AS,MATCH($B$1,Database!$A$1:$AS$1,0),FALSE))</f>
        <v>109.79085076200001</v>
      </c>
      <c r="C31" s="76">
        <f>IF(VLOOKUP(A31,Database!$A:$AS,MATCH($C$1,Database!$A$1:$AS$1,0),FALSE)=0,#N/A,VLOOKUP(A31,Database!$A:$AS,MATCH($C$1,Database!$A$1:$AS$1,0),FALSE))</f>
        <v>90.25</v>
      </c>
      <c r="D31" s="76">
        <f>IF(VLOOKUP(A31,Database!$A:$AS,MATCH($D$1,Database!$A$1:$AS$1,0),FALSE)=0,#N/A,VLOOKUP(A31,Database!$A:$AS,MATCH($D$1,Database!$A$1:$AS$1,0),FALSE))</f>
        <v>73.006083840000002</v>
      </c>
      <c r="E31" s="76">
        <f>IF(VLOOKUP(A31,Database!$A:$AS,MATCH($E$1,Database!$A$1:$AS$1,0),FALSE)=0,#N/A,VLOOKUP(A31,Database!$A:$AS,MATCH($E$1,Database!$A$1:$AS$1,0),FALSE))</f>
        <v>96.596080497000003</v>
      </c>
      <c r="F31" s="76">
        <f>IF(VLOOKUP(A31,Database!$A:$AS,MATCH($F$1,Database!$A$1:$AS$1,0),FALSE)=0,#N/A,VLOOKUP(A31,Database!$A:$AS,MATCH($F$1,Database!$A$1:$AS$1,0),FALSE))</f>
        <v>79.993333888999999</v>
      </c>
      <c r="G31" s="76">
        <f>IF(VLOOKUP(A31,Database!$A:$AS,MATCH($G$1,Database!$A$1:$AS$1,0),FALSE)=0,#N/A,VLOOKUP(A31,Database!$A:$AS,MATCH($G$1,Database!$A$1:$AS$1,0),FALSE))</f>
        <v>78.846834099999995</v>
      </c>
      <c r="H31" s="76">
        <f>(((Table134567891011121314151617343[[#This Row],[ITA]]-VLOOKUP($U$1,A:B,2,))/VLOOKUP($U$1,A:B,2,))*100)+100</f>
        <v>90.296052631250248</v>
      </c>
      <c r="I31" s="76">
        <f>(((Table134567891011121314151617343[[#This Row],[FRA]]-VLOOKUP($U$1,A:C,3,))/VLOOKUP($U$1,A:C,3,))*100)+100</f>
        <v>88.065964090554246</v>
      </c>
      <c r="J31" s="76">
        <f>(((Table134567891011121314151617343[[#This Row],[DEU]]-VLOOKUP($U$1,A:D,4,))/VLOOKUP($U$1,A:D,4,))*100)+100</f>
        <v>97.074468084593605</v>
      </c>
      <c r="K31" s="76">
        <f>(((Table134567891011121314151617343[[#This Row],[ESP]]-VLOOKUP($U$1,A:E,5,))/VLOOKUP($U$1,A:E,5,))*100)+100</f>
        <v>81.657565050303077</v>
      </c>
      <c r="L31" s="76">
        <f>(((Table134567891011121314151617343[[#This Row],[EA19]]-VLOOKUP($U$1,A:F,6,))/VLOOKUP($U$1,A:F,6,))*100)+100</f>
        <v>89.385474860653574</v>
      </c>
      <c r="M31" s="76">
        <f>(((Table134567891011121314151617343[[#This Row],[GBR]]-VLOOKUP($U$1,A:G,7,))/VLOOKUP($U$1,A:G,7,))*100)+100</f>
        <v>82.099447514150413</v>
      </c>
      <c r="N31" s="76">
        <f>IF(VLOOKUP(A31,Database!$A:$AU,MATCH($N$1,Database!$A$1:$AU$1,0),FALSE)=0,#N/A,VLOOKUP(A31,Database!$A:$AU,MATCH($N$1,Database!$A$1:$AU$1,0),FALSE))</f>
        <v>62.777418511999997</v>
      </c>
      <c r="O31" s="76">
        <f>(((Table134567891011121314151617343[[#This Row],[USA]]-VLOOKUP($U$1,A:N,14,))/VLOOKUP($U$1,A:N,14,))*100)+100</f>
        <v>72.416419980012222</v>
      </c>
      <c r="P31" s="76">
        <f>IF(VLOOKUP(A31,Database!$A:$AS,MATCH($P$1,Database!$A$1:$AS$1,0),FALSE)=0,#N/A,VLOOKUP(A31,Database!$A:$AS,MATCH($P$1,Database!$A$1:$AS$1,0),FALSE))</f>
        <v>101.308792145</v>
      </c>
      <c r="Q31" s="76">
        <f>(((Table134567891011121314151617343[[#This Row],[JPN]]-VLOOKUP($U$1,A:Q,16,))/VLOOKUP($U$1,A:Q,16,))*100)+100</f>
        <v>101.71194864309719</v>
      </c>
      <c r="W31" s="80" t="s">
        <v>536</v>
      </c>
    </row>
    <row r="32" spans="1:23" s="80" customFormat="1" x14ac:dyDescent="0.35">
      <c r="A32" s="21">
        <v>33786</v>
      </c>
      <c r="B32" s="76">
        <f>IF(VLOOKUP(A32,Database!$A:$AS,MATCH($B$1,Database!$A$1:$AS$1,0),FALSE)=0,#N/A,VLOOKUP(A32,Database!$A:$AS,MATCH($B$1,Database!$A$1:$AS$1,0),FALSE))</f>
        <v>108.39096741900001</v>
      </c>
      <c r="C32" s="76">
        <f>IF(VLOOKUP(A32,Database!$A:$AS,MATCH($C$1,Database!$A$1:$AS$1,0),FALSE)=0,#N/A,VLOOKUP(A32,Database!$A:$AS,MATCH($C$1,Database!$A$1:$AS$1,0),FALSE))</f>
        <v>89.94</v>
      </c>
      <c r="D32" s="76">
        <f>IF(VLOOKUP(A32,Database!$A:$AS,MATCH($D$1,Database!$A$1:$AS$1,0),FALSE)=0,#N/A,VLOOKUP(A32,Database!$A:$AS,MATCH($D$1,Database!$A$1:$AS$1,0),FALSE))</f>
        <v>71.705975498000001</v>
      </c>
      <c r="E32" s="76">
        <f>IF(VLOOKUP(A32,Database!$A:$AS,MATCH($E$1,Database!$A$1:$AS$1,0),FALSE)=0,#N/A,VLOOKUP(A32,Database!$A:$AS,MATCH($E$1,Database!$A$1:$AS$1,0),FALSE))</f>
        <v>95.577079647999994</v>
      </c>
      <c r="F32" s="76">
        <f>IF(VLOOKUP(A32,Database!$A:$AS,MATCH($F$1,Database!$A$1:$AS$1,0),FALSE)=0,#N/A,VLOOKUP(A32,Database!$A:$AS,MATCH($F$1,Database!$A$1:$AS$1,0),FALSE))</f>
        <v>78.993417214999994</v>
      </c>
      <c r="G32" s="76">
        <f>IF(VLOOKUP(A32,Database!$A:$AS,MATCH($G$1,Database!$A$1:$AS$1,0),FALSE)=0,#N/A,VLOOKUP(A32,Database!$A:$AS,MATCH($G$1,Database!$A$1:$AS$1,0),FALSE))</f>
        <v>79.271312344999998</v>
      </c>
      <c r="H32" s="76">
        <f>(((Table134567891011121314151617343[[#This Row],[ITA]]-VLOOKUP($U$1,A:B,2,))/VLOOKUP($U$1,A:B,2,))*100)+100</f>
        <v>89.144736841821214</v>
      </c>
      <c r="I32" s="76">
        <f>(((Table134567891011121314151617343[[#This Row],[FRA]]-VLOOKUP($U$1,A:C,3,))/VLOOKUP($U$1,A:C,3,))*100)+100</f>
        <v>87.763466042154562</v>
      </c>
      <c r="J32" s="76">
        <f>(((Table134567891011121314151617343[[#This Row],[DEU]]-VLOOKUP($U$1,A:D,4,))/VLOOKUP($U$1,A:D,4,))*100)+100</f>
        <v>95.345744680820999</v>
      </c>
      <c r="K32" s="76">
        <f>(((Table134567891011121314151617343[[#This Row],[ESP]]-VLOOKUP($U$1,A:E,5,))/VLOOKUP($U$1,A:E,5,))*100)+100</f>
        <v>80.796151961020257</v>
      </c>
      <c r="L32" s="76">
        <f>(((Table134567891011121314151617343[[#This Row],[EA19]]-VLOOKUP($U$1,A:F,6,))/VLOOKUP($U$1,A:F,6,))*100)+100</f>
        <v>88.26815642446239</v>
      </c>
      <c r="M32" s="76">
        <f>(((Table134567891011121314151617343[[#This Row],[GBR]]-VLOOKUP($U$1,A:G,7,))/VLOOKUP($U$1,A:G,7,))*100)+100</f>
        <v>82.541436463916966</v>
      </c>
      <c r="N32" s="76">
        <f>IF(VLOOKUP(A32,Database!$A:$AU,MATCH($N$1,Database!$A$1:$AU$1,0),FALSE)=0,#N/A,VLOOKUP(A32,Database!$A:$AU,MATCH($N$1,Database!$A$1:$AU$1,0),FALSE))</f>
        <v>63.339349497000001</v>
      </c>
      <c r="O32" s="76">
        <f>(((Table134567891011121314151617343[[#This Row],[USA]]-VLOOKUP($U$1,A:N,14,))/VLOOKUP($U$1,A:N,14,))*100)+100</f>
        <v>73.064631250467116</v>
      </c>
      <c r="P32" s="76">
        <f>IF(VLOOKUP(A32,Database!$A:$AS,MATCH($P$1,Database!$A$1:$AS$1,0),FALSE)=0,#N/A,VLOOKUP(A32,Database!$A:$AS,MATCH($P$1,Database!$A$1:$AS$1,0),FALSE))</f>
        <v>101.105971741</v>
      </c>
      <c r="Q32" s="76">
        <f>(((Table134567891011121314151617343[[#This Row],[JPN]]-VLOOKUP($U$1,A:Q,16,))/VLOOKUP($U$1,A:Q,16,))*100)+100</f>
        <v>101.50832111898364</v>
      </c>
      <c r="W32" s="80" t="s">
        <v>390</v>
      </c>
    </row>
    <row r="33" spans="1:23" s="80" customFormat="1" x14ac:dyDescent="0.35">
      <c r="A33" s="21">
        <v>33817</v>
      </c>
      <c r="B33" s="76">
        <f>IF(VLOOKUP(A33,Database!$A:$AS,MATCH($B$1,Database!$A$1:$AS$1,0),FALSE)=0,#N/A,VLOOKUP(A33,Database!$A:$AS,MATCH($B$1,Database!$A$1:$AS$1,0),FALSE))</f>
        <v>106.49112574</v>
      </c>
      <c r="C33" s="76">
        <f>IF(VLOOKUP(A33,Database!$A:$AS,MATCH($C$1,Database!$A$1:$AS$1,0),FALSE)=0,#N/A,VLOOKUP(A33,Database!$A:$AS,MATCH($C$1,Database!$A$1:$AS$1,0),FALSE))</f>
        <v>90.23</v>
      </c>
      <c r="D33" s="76">
        <f>IF(VLOOKUP(A33,Database!$A:$AS,MATCH($D$1,Database!$A$1:$AS$1,0),FALSE)=0,#N/A,VLOOKUP(A33,Database!$A:$AS,MATCH($D$1,Database!$A$1:$AS$1,0),FALSE))</f>
        <v>71.905992166000004</v>
      </c>
      <c r="E33" s="76">
        <f>IF(VLOOKUP(A33,Database!$A:$AS,MATCH($E$1,Database!$A$1:$AS$1,0),FALSE)=0,#N/A,VLOOKUP(A33,Database!$A:$AS,MATCH($E$1,Database!$A$1:$AS$1,0),FALSE))</f>
        <v>95.168079306999999</v>
      </c>
      <c r="F33" s="76">
        <f>IF(VLOOKUP(A33,Database!$A:$AS,MATCH($F$1,Database!$A$1:$AS$1,0),FALSE)=0,#N/A,VLOOKUP(A33,Database!$A:$AS,MATCH($F$1,Database!$A$1:$AS$1,0),FALSE))</f>
        <v>78.893425547999996</v>
      </c>
      <c r="G33" s="76">
        <f>IF(VLOOKUP(A33,Database!$A:$AS,MATCH($G$1,Database!$A$1:$AS$1,0),FALSE)=0,#N/A,VLOOKUP(A33,Database!$A:$AS,MATCH($G$1,Database!$A$1:$AS$1,0),FALSE))</f>
        <v>79.589671029000002</v>
      </c>
      <c r="H33" s="76">
        <f>(((Table134567891011121314151617343[[#This Row],[ITA]]-VLOOKUP($U$1,A:B,2,))/VLOOKUP($U$1,A:B,2,))*100)+100</f>
        <v>87.58223684252799</v>
      </c>
      <c r="I33" s="76">
        <f>(((Table134567891011121314151617343[[#This Row],[FRA]]-VLOOKUP($U$1,A:C,3,))/VLOOKUP($U$1,A:C,3,))*100)+100</f>
        <v>88.046448087431699</v>
      </c>
      <c r="J33" s="76">
        <f>(((Table134567891011121314151617343[[#This Row],[DEU]]-VLOOKUP($U$1,A:D,4,))/VLOOKUP($U$1,A:D,4,))*100)+100</f>
        <v>95.611702127555262</v>
      </c>
      <c r="K33" s="76">
        <f>(((Table134567891011121314151617343[[#This Row],[ESP]]-VLOOKUP($U$1,A:E,5,))/VLOOKUP($U$1,A:E,5,))*100)+100</f>
        <v>80.450403233132278</v>
      </c>
      <c r="L33" s="76">
        <f>(((Table134567891011121314151617343[[#This Row],[EA19]]-VLOOKUP($U$1,A:F,6,))/VLOOKUP($U$1,A:F,6,))*100)+100</f>
        <v>88.156424581290253</v>
      </c>
      <c r="M33" s="76">
        <f>(((Table134567891011121314151617343[[#This Row],[GBR]]-VLOOKUP($U$1,A:G,7,))/VLOOKUP($U$1,A:G,7,))*100)+100</f>
        <v>82.872928176502185</v>
      </c>
      <c r="N33" s="76">
        <f>IF(VLOOKUP(A33,Database!$A:$AU,MATCH($N$1,Database!$A$1:$AU$1,0),FALSE)=0,#N/A,VLOOKUP(A33,Database!$A:$AU,MATCH($N$1,Database!$A$1:$AU$1,0),FALSE))</f>
        <v>62.987535286000004</v>
      </c>
      <c r="O33" s="76">
        <f>(((Table134567891011121314151617343[[#This Row],[USA]]-VLOOKUP($U$1,A:N,14,))/VLOOKUP($U$1,A:N,14,))*100)+100</f>
        <v>72.658798607733601</v>
      </c>
      <c r="P33" s="76">
        <f>IF(VLOOKUP(A33,Database!$A:$AS,MATCH($P$1,Database!$A$1:$AS$1,0),FALSE)=0,#N/A,VLOOKUP(A33,Database!$A:$AS,MATCH($P$1,Database!$A$1:$AS$1,0),FALSE))</f>
        <v>98.165075873000006</v>
      </c>
      <c r="Q33" s="76">
        <f>(((Table134567891011121314151617343[[#This Row],[JPN]]-VLOOKUP($U$1,A:Q,16,))/VLOOKUP($U$1,A:Q,16,))*100)+100</f>
        <v>98.555722009297426</v>
      </c>
      <c r="W33" s="80" t="s">
        <v>418</v>
      </c>
    </row>
    <row r="34" spans="1:23" s="80" customFormat="1" x14ac:dyDescent="0.35">
      <c r="A34" s="21">
        <v>33848</v>
      </c>
      <c r="B34" s="76">
        <f>IF(VLOOKUP(A34,Database!$A:$AS,MATCH($B$1,Database!$A$1:$AS$1,0),FALSE)=0,#N/A,VLOOKUP(A34,Database!$A:$AS,MATCH($B$1,Database!$A$1:$AS$1,0),FALSE))</f>
        <v>105.691192401</v>
      </c>
      <c r="C34" s="76">
        <f>IF(VLOOKUP(A34,Database!$A:$AS,MATCH($C$1,Database!$A$1:$AS$1,0),FALSE)=0,#N/A,VLOOKUP(A34,Database!$A:$AS,MATCH($C$1,Database!$A$1:$AS$1,0),FALSE))</f>
        <v>88.97</v>
      </c>
      <c r="D34" s="76">
        <f>IF(VLOOKUP(A34,Database!$A:$AS,MATCH($D$1,Database!$A$1:$AS$1,0),FALSE)=0,#N/A,VLOOKUP(A34,Database!$A:$AS,MATCH($D$1,Database!$A$1:$AS$1,0),FALSE))</f>
        <v>71.305942161999994</v>
      </c>
      <c r="E34" s="76">
        <f>IF(VLOOKUP(A34,Database!$A:$AS,MATCH($E$1,Database!$A$1:$AS$1,0),FALSE)=0,#N/A,VLOOKUP(A34,Database!$A:$AS,MATCH($E$1,Database!$A$1:$AS$1,0),FALSE))</f>
        <v>94.583078818999994</v>
      </c>
      <c r="F34" s="76">
        <f>IF(VLOOKUP(A34,Database!$A:$AS,MATCH($F$1,Database!$A$1:$AS$1,0),FALSE)=0,#N/A,VLOOKUP(A34,Database!$A:$AS,MATCH($F$1,Database!$A$1:$AS$1,0),FALSE))</f>
        <v>78.193483876000002</v>
      </c>
      <c r="G34" s="76">
        <f>IF(VLOOKUP(A34,Database!$A:$AS,MATCH($G$1,Database!$A$1:$AS$1,0),FALSE)=0,#N/A,VLOOKUP(A34,Database!$A:$AS,MATCH($G$1,Database!$A$1:$AS$1,0),FALSE))</f>
        <v>79.801910152000005</v>
      </c>
      <c r="H34" s="76">
        <f>(((Table134567891011121314151617343[[#This Row],[ITA]]-VLOOKUP($U$1,A:B,2,))/VLOOKUP($U$1,A:B,2,))*100)+100</f>
        <v>86.924342105593894</v>
      </c>
      <c r="I34" s="76">
        <f>(((Table134567891011121314151617343[[#This Row],[FRA]]-VLOOKUP($U$1,A:C,3,))/VLOOKUP($U$1,A:C,3,))*100)+100</f>
        <v>86.816939890710387</v>
      </c>
      <c r="J34" s="76">
        <f>(((Table134567891011121314151617343[[#This Row],[DEU]]-VLOOKUP($U$1,A:D,4,))/VLOOKUP($U$1,A:D,4,))*100)+100</f>
        <v>94.813829787352503</v>
      </c>
      <c r="K34" s="76">
        <f>(((Table134567891011121314151617343[[#This Row],[ESP]]-VLOOKUP($U$1,A:E,5,))/VLOOKUP($U$1,A:E,5,))*100)+100</f>
        <v>79.955872656347609</v>
      </c>
      <c r="L34" s="76">
        <f>(((Table134567891011121314151617343[[#This Row],[EA19]]-VLOOKUP($U$1,A:F,6,))/VLOOKUP($U$1,A:F,6,))*100)+100</f>
        <v>87.374301675732951</v>
      </c>
      <c r="M34" s="76">
        <f>(((Table134567891011121314151617343[[#This Row],[GBR]]-VLOOKUP($U$1,A:G,7,))/VLOOKUP($U$1,A:G,7,))*100)+100</f>
        <v>83.093922651906084</v>
      </c>
      <c r="N34" s="76">
        <f>IF(VLOOKUP(A34,Database!$A:$AU,MATCH($N$1,Database!$A$1:$AU$1,0),FALSE)=0,#N/A,VLOOKUP(A34,Database!$A:$AU,MATCH($N$1,Database!$A$1:$AU$1,0),FALSE))</f>
        <v>63.185455568999998</v>
      </c>
      <c r="O34" s="76">
        <f>(((Table134567891011121314151617343[[#This Row],[USA]]-VLOOKUP($U$1,A:N,14,))/VLOOKUP($U$1,A:N,14,))*100)+100</f>
        <v>72.887108064796593</v>
      </c>
      <c r="P34" s="76">
        <f>IF(VLOOKUP(A34,Database!$A:$AS,MATCH($P$1,Database!$A$1:$AS$1,0),FALSE)=0,#N/A,VLOOKUP(A34,Database!$A:$AS,MATCH($P$1,Database!$A$1:$AS$1,0),FALSE))</f>
        <v>101.91725336</v>
      </c>
      <c r="Q34" s="76">
        <f>(((Table134567891011121314151617343[[#This Row],[JPN]]-VLOOKUP($U$1,A:Q,16,))/VLOOKUP($U$1,A:Q,16,))*100)+100</f>
        <v>102.32283121844976</v>
      </c>
      <c r="W34" s="80" t="s">
        <v>431</v>
      </c>
    </row>
    <row r="35" spans="1:23" s="80" customFormat="1" x14ac:dyDescent="0.35">
      <c r="A35" s="21">
        <v>33878</v>
      </c>
      <c r="B35" s="76">
        <f>IF(VLOOKUP(A35,Database!$A:$AS,MATCH($B$1,Database!$A$1:$AS$1,0),FALSE)=0,#N/A,VLOOKUP(A35,Database!$A:$AS,MATCH($B$1,Database!$A$1:$AS$1,0),FALSE))</f>
        <v>106.391134072</v>
      </c>
      <c r="C35" s="76">
        <f>IF(VLOOKUP(A35,Database!$A:$AS,MATCH($C$1,Database!$A$1:$AS$1,0),FALSE)=0,#N/A,VLOOKUP(A35,Database!$A:$AS,MATCH($C$1,Database!$A$1:$AS$1,0),FALSE))</f>
        <v>89.88</v>
      </c>
      <c r="D35" s="76">
        <f>IF(VLOOKUP(A35,Database!$A:$AS,MATCH($D$1,Database!$A$1:$AS$1,0),FALSE)=0,#N/A,VLOOKUP(A35,Database!$A:$AS,MATCH($D$1,Database!$A$1:$AS$1,0),FALSE))</f>
        <v>71.205933827999999</v>
      </c>
      <c r="E35" s="76">
        <f>IF(VLOOKUP(A35,Database!$A:$AS,MATCH($E$1,Database!$A$1:$AS$1,0),FALSE)=0,#N/A,VLOOKUP(A35,Database!$A:$AS,MATCH($E$1,Database!$A$1:$AS$1,0),FALSE))</f>
        <v>93.882078234999994</v>
      </c>
      <c r="F35" s="76">
        <f>IF(VLOOKUP(A35,Database!$A:$AS,MATCH($F$1,Database!$A$1:$AS$1,0),FALSE)=0,#N/A,VLOOKUP(A35,Database!$A:$AS,MATCH($F$1,Database!$A$1:$AS$1,0),FALSE))</f>
        <v>78.393467211000001</v>
      </c>
      <c r="G35" s="76">
        <f>IF(VLOOKUP(A35,Database!$A:$AS,MATCH($G$1,Database!$A$1:$AS$1,0),FALSE)=0,#N/A,VLOOKUP(A35,Database!$A:$AS,MATCH($G$1,Database!$A$1:$AS$1,0),FALSE))</f>
        <v>79.908029713000005</v>
      </c>
      <c r="H35" s="76">
        <f>(((Table134567891011121314151617343[[#This Row],[ITA]]-VLOOKUP($U$1,A:B,2,))/VLOOKUP($U$1,A:B,2,))*100)+100</f>
        <v>87.499999999897199</v>
      </c>
      <c r="I35" s="76">
        <f>(((Table134567891011121314151617343[[#This Row],[FRA]]-VLOOKUP($U$1,A:C,3,))/VLOOKUP($U$1,A:C,3,))*100)+100</f>
        <v>87.704918032786878</v>
      </c>
      <c r="J35" s="76">
        <f>(((Table134567891011121314151617343[[#This Row],[DEU]]-VLOOKUP($U$1,A:D,4,))/VLOOKUP($U$1,A:D,4,))*100)+100</f>
        <v>94.680851063985386</v>
      </c>
      <c r="K35" s="76">
        <f>(((Table134567891011121314151617343[[#This Row],[ESP]]-VLOOKUP($U$1,A:E,5,))/VLOOKUP($U$1,A:E,5,))*100)+100</f>
        <v>79.363281316266708</v>
      </c>
      <c r="L35" s="76">
        <f>(((Table134567891011121314151617343[[#This Row],[EA19]]-VLOOKUP($U$1,A:F,6,))/VLOOKUP($U$1,A:F,6,))*100)+100</f>
        <v>87.597765363194668</v>
      </c>
      <c r="M35" s="76">
        <f>(((Table134567891011121314151617343[[#This Row],[GBR]]-VLOOKUP($U$1,A:G,7,))/VLOOKUP($U$1,A:G,7,))*100)+100</f>
        <v>83.204419889087404</v>
      </c>
      <c r="N35" s="76">
        <f>IF(VLOOKUP(A35,Database!$A:$AU,MATCH($N$1,Database!$A$1:$AU$1,0),FALSE)=0,#N/A,VLOOKUP(A35,Database!$A:$AU,MATCH($N$1,Database!$A$1:$AU$1,0),FALSE))</f>
        <v>63.615704121999997</v>
      </c>
      <c r="O35" s="76">
        <f>(((Table134567891011121314151617343[[#This Row],[USA]]-VLOOKUP($U$1,A:N,14,))/VLOOKUP($U$1,A:N,14,))*100)+100</f>
        <v>73.383418054094491</v>
      </c>
      <c r="P35" s="76">
        <f>IF(VLOOKUP(A35,Database!$A:$AS,MATCH($P$1,Database!$A$1:$AS$1,0),FALSE)=0,#N/A,VLOOKUP(A35,Database!$A:$AS,MATCH($P$1,Database!$A$1:$AS$1,0),FALSE))</f>
        <v>98.773537086999994</v>
      </c>
      <c r="Q35" s="76">
        <f>(((Table134567891011121314151617343[[#This Row],[JPN]]-VLOOKUP($U$1,A:Q,16,))/VLOOKUP($U$1,A:Q,16,))*100)+100</f>
        <v>99.16660458364602</v>
      </c>
      <c r="W35" s="80" t="s">
        <v>525</v>
      </c>
    </row>
    <row r="36" spans="1:23" s="80" customFormat="1" x14ac:dyDescent="0.35">
      <c r="A36" s="21">
        <v>33909</v>
      </c>
      <c r="B36" s="76">
        <f>IF(VLOOKUP(A36,Database!$A:$AS,MATCH($B$1,Database!$A$1:$AS$1,0),FALSE)=0,#N/A,VLOOKUP(A36,Database!$A:$AS,MATCH($B$1,Database!$A$1:$AS$1,0),FALSE))</f>
        <v>107.09107574399999</v>
      </c>
      <c r="C36" s="76">
        <f>IF(VLOOKUP(A36,Database!$A:$AS,MATCH($C$1,Database!$A$1:$AS$1,0),FALSE)=0,#N/A,VLOOKUP(A36,Database!$A:$AS,MATCH($C$1,Database!$A$1:$AS$1,0),FALSE))</f>
        <v>88.71</v>
      </c>
      <c r="D36" s="76">
        <f>IF(VLOOKUP(A36,Database!$A:$AS,MATCH($D$1,Database!$A$1:$AS$1,0),FALSE)=0,#N/A,VLOOKUP(A36,Database!$A:$AS,MATCH($D$1,Database!$A$1:$AS$1,0),FALSE))</f>
        <v>70.105842154000001</v>
      </c>
      <c r="E36" s="76">
        <f>IF(VLOOKUP(A36,Database!$A:$AS,MATCH($E$1,Database!$A$1:$AS$1,0),FALSE)=0,#N/A,VLOOKUP(A36,Database!$A:$AS,MATCH($E$1,Database!$A$1:$AS$1,0),FALSE))</f>
        <v>92.274076894999993</v>
      </c>
      <c r="F36" s="76">
        <f>IF(VLOOKUP(A36,Database!$A:$AS,MATCH($F$1,Database!$A$1:$AS$1,0),FALSE)=0,#N/A,VLOOKUP(A36,Database!$A:$AS,MATCH($F$1,Database!$A$1:$AS$1,0),FALSE))</f>
        <v>77.593533871999995</v>
      </c>
      <c r="G36" s="76">
        <f>IF(VLOOKUP(A36,Database!$A:$AS,MATCH($G$1,Database!$A$1:$AS$1,0),FALSE)=0,#N/A,VLOOKUP(A36,Database!$A:$AS,MATCH($G$1,Database!$A$1:$AS$1,0),FALSE))</f>
        <v>80.014149274999994</v>
      </c>
      <c r="H36" s="76">
        <f>(((Table134567891011121314151617343[[#This Row],[ITA]]-VLOOKUP($U$1,A:B,2,))/VLOOKUP($U$1,A:B,2,))*100)+100</f>
        <v>88.075657895022943</v>
      </c>
      <c r="I36" s="76">
        <f>(((Table134567891011121314151617343[[#This Row],[FRA]]-VLOOKUP($U$1,A:C,3,))/VLOOKUP($U$1,A:C,3,))*100)+100</f>
        <v>86.563231850117091</v>
      </c>
      <c r="J36" s="76">
        <f>(((Table134567891011121314151617343[[#This Row],[DEU]]-VLOOKUP($U$1,A:D,4,))/VLOOKUP($U$1,A:D,4,))*100)+100</f>
        <v>93.218085106947029</v>
      </c>
      <c r="K36" s="76">
        <f>(((Table134567891011121314151617343[[#This Row],[ESP]]-VLOOKUP($U$1,A:E,5,))/VLOOKUP($U$1,A:E,5,))*100)+100</f>
        <v>78.003956244830675</v>
      </c>
      <c r="L36" s="76">
        <f>(((Table134567891011121314151617343[[#This Row],[EA19]]-VLOOKUP($U$1,A:F,6,))/VLOOKUP($U$1,A:F,6,))*100)+100</f>
        <v>86.703910614465215</v>
      </c>
      <c r="M36" s="76">
        <f>(((Table134567891011121314151617343[[#This Row],[GBR]]-VLOOKUP($U$1,A:G,7,))/VLOOKUP($U$1,A:G,7,))*100)+100</f>
        <v>83.314917127309968</v>
      </c>
      <c r="N36" s="76">
        <f>IF(VLOOKUP(A36,Database!$A:$AU,MATCH($N$1,Database!$A$1:$AU$1,0),FALSE)=0,#N/A,VLOOKUP(A36,Database!$A:$AU,MATCH($N$1,Database!$A$1:$AU$1,0),FALSE))</f>
        <v>63.872326213000001</v>
      </c>
      <c r="O36" s="76">
        <f>(((Table134567891011121314151617343[[#This Row],[USA]]-VLOOKUP($U$1,A:N,14,))/VLOOKUP($U$1,A:N,14,))*100)+100</f>
        <v>73.679442541218833</v>
      </c>
      <c r="P36" s="76">
        <f>IF(VLOOKUP(A36,Database!$A:$AS,MATCH($P$1,Database!$A$1:$AS$1,0),FALSE)=0,#N/A,VLOOKUP(A36,Database!$A:$AS,MATCH($P$1,Database!$A$1:$AS$1,0),FALSE))</f>
        <v>97.556614659000005</v>
      </c>
      <c r="Q36" s="76">
        <f>(((Table134567891011121314151617343[[#This Row],[JPN]]-VLOOKUP($U$1,A:Q,16,))/VLOOKUP($U$1,A:Q,16,))*100)+100</f>
        <v>97.944839434948832</v>
      </c>
      <c r="W36" s="80" t="s">
        <v>575</v>
      </c>
    </row>
    <row r="37" spans="1:23" s="80" customFormat="1" x14ac:dyDescent="0.35">
      <c r="A37" s="21">
        <v>33939</v>
      </c>
      <c r="B37" s="76">
        <f>IF(VLOOKUP(A37,Database!$A:$AS,MATCH($B$1,Database!$A$1:$AS$1,0),FALSE)=0,#N/A,VLOOKUP(A37,Database!$A:$AS,MATCH($B$1,Database!$A$1:$AS$1,0),FALSE))</f>
        <v>105.291225731</v>
      </c>
      <c r="C37" s="76">
        <f>IF(VLOOKUP(A37,Database!$A:$AS,MATCH($C$1,Database!$A$1:$AS$1,0),FALSE)=0,#N/A,VLOOKUP(A37,Database!$A:$AS,MATCH($C$1,Database!$A$1:$AS$1,0),FALSE))</f>
        <v>87.55</v>
      </c>
      <c r="D37" s="76">
        <f>IF(VLOOKUP(A37,Database!$A:$AS,MATCH($D$1,Database!$A$1:$AS$1,0),FALSE)=0,#N/A,VLOOKUP(A37,Database!$A:$AS,MATCH($D$1,Database!$A$1:$AS$1,0),FALSE))</f>
        <v>68.905742145000005</v>
      </c>
      <c r="E37" s="76">
        <f>IF(VLOOKUP(A37,Database!$A:$AS,MATCH($E$1,Database!$A$1:$AS$1,0),FALSE)=0,#N/A,VLOOKUP(A37,Database!$A:$AS,MATCH($E$1,Database!$A$1:$AS$1,0),FALSE))</f>
        <v>90.768075640000006</v>
      </c>
      <c r="F37" s="76">
        <f>IF(VLOOKUP(A37,Database!$A:$AS,MATCH($F$1,Database!$A$1:$AS$1,0),FALSE)=0,#N/A,VLOOKUP(A37,Database!$A:$AS,MATCH($F$1,Database!$A$1:$AS$1,0),FALSE))</f>
        <v>76.293642195999993</v>
      </c>
      <c r="G37" s="76">
        <f>IF(VLOOKUP(A37,Database!$A:$AS,MATCH($G$1,Database!$A$1:$AS$1,0),FALSE)=0,#N/A,VLOOKUP(A37,Database!$A:$AS,MATCH($G$1,Database!$A$1:$AS$1,0),FALSE))</f>
        <v>80.120268835999994</v>
      </c>
      <c r="H37" s="76">
        <f>(((Table134567891011121314151617343[[#This Row],[ITA]]-VLOOKUP($U$1,A:B,2,))/VLOOKUP($U$1,A:B,2,))*100)+100</f>
        <v>86.595394736715633</v>
      </c>
      <c r="I37" s="76">
        <f>(((Table134567891011121314151617343[[#This Row],[FRA]]-VLOOKUP($U$1,A:C,3,))/VLOOKUP($U$1,A:C,3,))*100)+100</f>
        <v>85.431303669008585</v>
      </c>
      <c r="J37" s="76">
        <f>(((Table134567891011121314151617343[[#This Row],[DEU]]-VLOOKUP($U$1,A:D,4,))/VLOOKUP($U$1,A:D,4,))*100)+100</f>
        <v>91.622340425211874</v>
      </c>
      <c r="K37" s="76">
        <f>(((Table134567891011121314151617343[[#This Row],[ESP]]-VLOOKUP($U$1,A:E,5,))/VLOOKUP($U$1,A:E,5,))*100)+100</f>
        <v>76.730857017478286</v>
      </c>
      <c r="L37" s="76">
        <f>(((Table134567891011121314151617343[[#This Row],[EA19]]-VLOOKUP($U$1,A:F,6,))/VLOOKUP($U$1,A:F,6,))*100)+100</f>
        <v>85.251396647640178</v>
      </c>
      <c r="M37" s="76">
        <f>(((Table134567891011121314151617343[[#This Row],[GBR]]-VLOOKUP($U$1,A:G,7,))/VLOOKUP($U$1,A:G,7,))*100)+100</f>
        <v>83.425414364491303</v>
      </c>
      <c r="N37" s="76">
        <f>IF(VLOOKUP(A37,Database!$A:$AU,MATCH($N$1,Database!$A$1:$AU$1,0),FALSE)=0,#N/A,VLOOKUP(A37,Database!$A:$AU,MATCH($N$1,Database!$A$1:$AU$1,0),FALSE))</f>
        <v>63.973170365000001</v>
      </c>
      <c r="O37" s="76">
        <f>(((Table134567891011121314151617343[[#This Row],[USA]]-VLOOKUP($U$1,A:N,14,))/VLOOKUP($U$1,A:N,14,))*100)+100</f>
        <v>73.795770555923099</v>
      </c>
      <c r="P37" s="76">
        <f>IF(VLOOKUP(A37,Database!$A:$AS,MATCH($P$1,Database!$A$1:$AS$1,0),FALSE)=0,#N/A,VLOOKUP(A37,Database!$A:$AS,MATCH($P$1,Database!$A$1:$AS$1,0),FALSE))</f>
        <v>97.150973848999996</v>
      </c>
      <c r="Q37" s="76">
        <f>(((Table134567891011121314151617343[[#This Row],[JPN]]-VLOOKUP($U$1,A:Q,16,))/VLOOKUP($U$1,A:Q,16,))*100)+100</f>
        <v>97.537584384713767</v>
      </c>
      <c r="W37" s="80" t="s">
        <v>576</v>
      </c>
    </row>
    <row r="38" spans="1:23" s="80" customFormat="1" x14ac:dyDescent="0.35">
      <c r="A38" s="21">
        <v>33970</v>
      </c>
      <c r="B38" s="76">
        <f>IF(VLOOKUP(A38,Database!$A:$AS,MATCH($B$1,Database!$A$1:$AS$1,0),FALSE)=0,#N/A,VLOOKUP(A38,Database!$A:$AS,MATCH($B$1,Database!$A$1:$AS$1,0),FALSE))</f>
        <v>107.09107574399999</v>
      </c>
      <c r="C38" s="76">
        <f>IF(VLOOKUP(A38,Database!$A:$AS,MATCH($C$1,Database!$A$1:$AS$1,0),FALSE)=0,#N/A,VLOOKUP(A38,Database!$A:$AS,MATCH($C$1,Database!$A$1:$AS$1,0),FALSE))</f>
        <v>87.45</v>
      </c>
      <c r="D38" s="76">
        <f>IF(VLOOKUP(A38,Database!$A:$AS,MATCH($D$1,Database!$A$1:$AS$1,0),FALSE)=0,#N/A,VLOOKUP(A38,Database!$A:$AS,MATCH($D$1,Database!$A$1:$AS$1,0),FALSE))</f>
        <v>68.105675473000005</v>
      </c>
      <c r="E38" s="76">
        <f>IF(VLOOKUP(A38,Database!$A:$AS,MATCH($E$1,Database!$A$1:$AS$1,0),FALSE)=0,#N/A,VLOOKUP(A38,Database!$A:$AS,MATCH($E$1,Database!$A$1:$AS$1,0),FALSE))</f>
        <v>92.112076759999994</v>
      </c>
      <c r="F38" s="76">
        <f>IF(VLOOKUP(A38,Database!$A:$AS,MATCH($F$1,Database!$A$1:$AS$1,0),FALSE)=0,#N/A,VLOOKUP(A38,Database!$A:$AS,MATCH($F$1,Database!$A$1:$AS$1,0),FALSE))</f>
        <v>76.693608866000005</v>
      </c>
      <c r="G38" s="76">
        <f>IF(VLOOKUP(A38,Database!$A:$AS,MATCH($G$1,Database!$A$1:$AS$1,0),FALSE)=0,#N/A,VLOOKUP(A38,Database!$A:$AS,MATCH($G$1,Database!$A$1:$AS$1,0),FALSE))</f>
        <v>80.120268835999994</v>
      </c>
      <c r="H38" s="76">
        <f>(((Table134567891011121314151617343[[#This Row],[ITA]]-VLOOKUP($U$1,A:B,2,))/VLOOKUP($U$1,A:B,2,))*100)+100</f>
        <v>88.075657895022943</v>
      </c>
      <c r="I38" s="76">
        <f>(((Table134567891011121314151617343[[#This Row],[FRA]]-VLOOKUP($U$1,A:C,3,))/VLOOKUP($U$1,A:C,3,))*100)+100</f>
        <v>85.333723653395779</v>
      </c>
      <c r="J38" s="76">
        <f>(((Table134567891011121314151617343[[#This Row],[DEU]]-VLOOKUP($U$1,A:D,4,))/VLOOKUP($U$1,A:D,4,))*100)+100</f>
        <v>90.558510638274896</v>
      </c>
      <c r="K38" s="76">
        <f>(((Table134567891011121314151617343[[#This Row],[ESP]]-VLOOKUP($U$1,A:E,5,))/VLOOKUP($U$1,A:E,5,))*100)+100</f>
        <v>77.867009315991979</v>
      </c>
      <c r="L38" s="76">
        <f>(((Table134567891011121314151617343[[#This Row],[EA19]]-VLOOKUP($U$1,A:F,6,))/VLOOKUP($U$1,A:F,6,))*100)+100</f>
        <v>85.698324022563611</v>
      </c>
      <c r="M38" s="76">
        <f>(((Table134567891011121314151617343[[#This Row],[GBR]]-VLOOKUP($U$1,A:G,7,))/VLOOKUP($U$1,A:G,7,))*100)+100</f>
        <v>83.425414364491303</v>
      </c>
      <c r="N38" s="76">
        <f>IF(VLOOKUP(A38,Database!$A:$AU,MATCH($N$1,Database!$A$1:$AU$1,0),FALSE)=0,#N/A,VLOOKUP(A38,Database!$A:$AU,MATCH($N$1,Database!$A$1:$AU$1,0),FALSE))</f>
        <v>64.228701713000007</v>
      </c>
      <c r="O38" s="76">
        <f>(((Table134567891011121314151617343[[#This Row],[USA]]-VLOOKUP($U$1,A:N,14,))/VLOOKUP($U$1,A:N,14,))*100)+100</f>
        <v>74.090536824645824</v>
      </c>
      <c r="P38" s="76">
        <f>IF(VLOOKUP(A38,Database!$A:$AS,MATCH($P$1,Database!$A$1:$AS$1,0),FALSE)=0,#N/A,VLOOKUP(A38,Database!$A:$AS,MATCH($P$1,Database!$A$1:$AS$1,0),FALSE))</f>
        <v>99.179177895999999</v>
      </c>
      <c r="Q38" s="76">
        <f>(((Table134567891011121314151617343[[#This Row],[JPN]]-VLOOKUP($U$1,A:Q,16,))/VLOOKUP($U$1,A:Q,16,))*100)+100</f>
        <v>99.573859632877088</v>
      </c>
      <c r="W38" s="80" t="s">
        <v>90</v>
      </c>
    </row>
    <row r="39" spans="1:23" s="80" customFormat="1" x14ac:dyDescent="0.35">
      <c r="A39" s="21">
        <v>34001</v>
      </c>
      <c r="B39" s="76">
        <f>IF(VLOOKUP(A39,Database!$A:$AS,MATCH($B$1,Database!$A$1:$AS$1,0),FALSE)=0,#N/A,VLOOKUP(A39,Database!$A:$AS,MATCH($B$1,Database!$A$1:$AS$1,0),FALSE))</f>
        <v>106.791100742</v>
      </c>
      <c r="C39" s="76">
        <f>IF(VLOOKUP(A39,Database!$A:$AS,MATCH($C$1,Database!$A$1:$AS$1,0),FALSE)=0,#N/A,VLOOKUP(A39,Database!$A:$AS,MATCH($C$1,Database!$A$1:$AS$1,0),FALSE))</f>
        <v>87.58</v>
      </c>
      <c r="D39" s="76">
        <f>IF(VLOOKUP(A39,Database!$A:$AS,MATCH($D$1,Database!$A$1:$AS$1,0),FALSE)=0,#N/A,VLOOKUP(A39,Database!$A:$AS,MATCH($D$1,Database!$A$1:$AS$1,0),FALSE))</f>
        <v>67.105592133000002</v>
      </c>
      <c r="E39" s="76">
        <f>IF(VLOOKUP(A39,Database!$A:$AS,MATCH($E$1,Database!$A$1:$AS$1,0),FALSE)=0,#N/A,VLOOKUP(A39,Database!$A:$AS,MATCH($E$1,Database!$A$1:$AS$1,0),FALSE))</f>
        <v>90.718075597999999</v>
      </c>
      <c r="F39" s="76">
        <f>IF(VLOOKUP(A39,Database!$A:$AS,MATCH($F$1,Database!$A$1:$AS$1,0),FALSE)=0,#N/A,VLOOKUP(A39,Database!$A:$AS,MATCH($F$1,Database!$A$1:$AS$1,0),FALSE))</f>
        <v>76.093658861999998</v>
      </c>
      <c r="G39" s="76">
        <f>IF(VLOOKUP(A39,Database!$A:$AS,MATCH($G$1,Database!$A$1:$AS$1,0),FALSE)=0,#N/A,VLOOKUP(A39,Database!$A:$AS,MATCH($G$1,Database!$A$1:$AS$1,0),FALSE))</f>
        <v>80.226388397999997</v>
      </c>
      <c r="H39" s="76">
        <f>(((Table134567891011121314151617343[[#This Row],[ITA]]-VLOOKUP($U$1,A:B,2,))/VLOOKUP($U$1,A:B,2,))*100)+100</f>
        <v>87.828947368775459</v>
      </c>
      <c r="I39" s="76">
        <f>(((Table134567891011121314151617343[[#This Row],[FRA]]-VLOOKUP($U$1,A:C,3,))/VLOOKUP($U$1,A:C,3,))*100)+100</f>
        <v>85.460577673692427</v>
      </c>
      <c r="J39" s="76">
        <f>(((Table134567891011121314151617343[[#This Row],[DEU]]-VLOOKUP($U$1,A:D,4,))/VLOOKUP($U$1,A:D,4,))*100)+100</f>
        <v>89.228723404603656</v>
      </c>
      <c r="K39" s="76">
        <f>(((Table134567891011121314151617343[[#This Row],[ESP]]-VLOOKUP($U$1,A:E,5,))/VLOOKUP($U$1,A:E,5,))*100)+100</f>
        <v>76.688589446567278</v>
      </c>
      <c r="L39" s="76">
        <f>(((Table134567891011121314151617343[[#This Row],[EA19]]-VLOOKUP($U$1,A:F,6,))/VLOOKUP($U$1,A:F,6,))*100)+100</f>
        <v>85.027932961295875</v>
      </c>
      <c r="M39" s="76">
        <f>(((Table134567891011121314151617343[[#This Row],[GBR]]-VLOOKUP($U$1,A:G,7,))/VLOOKUP($U$1,A:G,7,))*100)+100</f>
        <v>83.535911602713881</v>
      </c>
      <c r="N39" s="76">
        <f>IF(VLOOKUP(A39,Database!$A:$AU,MATCH($N$1,Database!$A$1:$AU$1,0),FALSE)=0,#N/A,VLOOKUP(A39,Database!$A:$AU,MATCH($N$1,Database!$A$1:$AU$1,0),FALSE))</f>
        <v>64.532820705999995</v>
      </c>
      <c r="O39" s="76">
        <f>(((Table134567891011121314151617343[[#This Row],[USA]]-VLOOKUP($U$1,A:N,14,))/VLOOKUP($U$1,A:N,14,))*100)+100</f>
        <v>74.441351006608016</v>
      </c>
      <c r="P39" s="76">
        <f>IF(VLOOKUP(A39,Database!$A:$AS,MATCH($P$1,Database!$A$1:$AS$1,0),FALSE)=0,#N/A,VLOOKUP(A39,Database!$A:$AS,MATCH($P$1,Database!$A$1:$AS$1,0),FALSE))</f>
        <v>99.381998300999996</v>
      </c>
      <c r="Q39" s="76">
        <f>(((Table134567891011121314151617343[[#This Row],[JPN]]-VLOOKUP($U$1,A:Q,16,))/VLOOKUP($U$1,A:Q,16,))*100)+100</f>
        <v>99.777487157994614</v>
      </c>
      <c r="W39" s="80" t="s">
        <v>210</v>
      </c>
    </row>
    <row r="40" spans="1:23" s="80" customFormat="1" x14ac:dyDescent="0.35">
      <c r="A40" s="21">
        <v>34029</v>
      </c>
      <c r="B40" s="76">
        <f>IF(VLOOKUP(A40,Database!$A:$AS,MATCH($B$1,Database!$A$1:$AS$1,0),FALSE)=0,#N/A,VLOOKUP(A40,Database!$A:$AS,MATCH($B$1,Database!$A$1:$AS$1,0),FALSE))</f>
        <v>106.291142405</v>
      </c>
      <c r="C40" s="76">
        <f>IF(VLOOKUP(A40,Database!$A:$AS,MATCH($C$1,Database!$A$1:$AS$1,0),FALSE)=0,#N/A,VLOOKUP(A40,Database!$A:$AS,MATCH($C$1,Database!$A$1:$AS$1,0),FALSE))</f>
        <v>87.14</v>
      </c>
      <c r="D40" s="76">
        <f>IF(VLOOKUP(A40,Database!$A:$AS,MATCH($D$1,Database!$A$1:$AS$1,0),FALSE)=0,#N/A,VLOOKUP(A40,Database!$A:$AS,MATCH($D$1,Database!$A$1:$AS$1,0),FALSE))</f>
        <v>67.205600466999996</v>
      </c>
      <c r="E40" s="76">
        <f>IF(VLOOKUP(A40,Database!$A:$AS,MATCH($E$1,Database!$A$1:$AS$1,0),FALSE)=0,#N/A,VLOOKUP(A40,Database!$A:$AS,MATCH($E$1,Database!$A$1:$AS$1,0),FALSE))</f>
        <v>90.956075796999997</v>
      </c>
      <c r="F40" s="76">
        <f>IF(VLOOKUP(A40,Database!$A:$AS,MATCH($F$1,Database!$A$1:$AS$1,0),FALSE)=0,#N/A,VLOOKUP(A40,Database!$A:$AS,MATCH($F$1,Database!$A$1:$AS$1,0),FALSE))</f>
        <v>75.893675526999999</v>
      </c>
      <c r="G40" s="76">
        <f>IF(VLOOKUP(A40,Database!$A:$AS,MATCH($G$1,Database!$A$1:$AS$1,0),FALSE)=0,#N/A,VLOOKUP(A40,Database!$A:$AS,MATCH($G$1,Database!$A$1:$AS$1,0),FALSE))</f>
        <v>80.226388397999997</v>
      </c>
      <c r="H40" s="76">
        <f>(((Table134567891011121314151617343[[#This Row],[ITA]]-VLOOKUP($U$1,A:B,2,))/VLOOKUP($U$1,A:B,2,))*100)+100</f>
        <v>87.41776315808886</v>
      </c>
      <c r="I40" s="76">
        <f>(((Table134567891011121314151617343[[#This Row],[FRA]]-VLOOKUP($U$1,A:C,3,))/VLOOKUP($U$1,A:C,3,))*100)+100</f>
        <v>85.031225604996095</v>
      </c>
      <c r="J40" s="76">
        <f>(((Table134567891011121314151617343[[#This Row],[DEU]]-VLOOKUP($U$1,A:D,4,))/VLOOKUP($U$1,A:D,4,))*100)+100</f>
        <v>89.361702127970773</v>
      </c>
      <c r="K40" s="76">
        <f>(((Table134567891011121314151617343[[#This Row],[ESP]]-VLOOKUP($U$1,A:E,5,))/VLOOKUP($U$1,A:E,5,))*100)+100</f>
        <v>76.889783083325966</v>
      </c>
      <c r="L40" s="76">
        <f>(((Table134567891011121314151617343[[#This Row],[EA19]]-VLOOKUP($U$1,A:F,6,))/VLOOKUP($U$1,A:F,6,))*100)+100</f>
        <v>84.804469273834158</v>
      </c>
      <c r="M40" s="76">
        <f>(((Table134567891011121314151617343[[#This Row],[GBR]]-VLOOKUP($U$1,A:G,7,))/VLOOKUP($U$1,A:G,7,))*100)+100</f>
        <v>83.535911602713881</v>
      </c>
      <c r="N40" s="76">
        <f>IF(VLOOKUP(A40,Database!$A:$AU,MATCH($N$1,Database!$A$1:$AU$1,0),FALSE)=0,#N/A,VLOOKUP(A40,Database!$A:$AU,MATCH($N$1,Database!$A$1:$AU$1,0),FALSE))</f>
        <v>64.470450036000003</v>
      </c>
      <c r="O40" s="76">
        <f>(((Table134567891011121314151617343[[#This Row],[USA]]-VLOOKUP($U$1,A:N,14,))/VLOOKUP($U$1,A:N,14,))*100)+100</f>
        <v>74.369403788321392</v>
      </c>
      <c r="P40" s="76">
        <f>IF(VLOOKUP(A40,Database!$A:$AS,MATCH($P$1,Database!$A$1:$AS$1,0),FALSE)=0,#N/A,VLOOKUP(A40,Database!$A:$AS,MATCH($P$1,Database!$A$1:$AS$1,0),FALSE))</f>
        <v>96.035461623000003</v>
      </c>
      <c r="Q40" s="76">
        <f>(((Table134567891011121314151617343[[#This Row],[JPN]]-VLOOKUP($U$1,A:Q,16,))/VLOOKUP($U$1,A:Q,16,))*100)+100</f>
        <v>96.417632998073358</v>
      </c>
      <c r="W40" s="80" t="s">
        <v>483</v>
      </c>
    </row>
    <row r="41" spans="1:23" s="80" customFormat="1" x14ac:dyDescent="0.35">
      <c r="A41" s="21">
        <v>34060</v>
      </c>
      <c r="B41" s="76">
        <f>IF(VLOOKUP(A41,Database!$A:$AS,MATCH($B$1,Database!$A$1:$AS$1,0),FALSE)=0,#N/A,VLOOKUP(A41,Database!$A:$AS,MATCH($B$1,Database!$A$1:$AS$1,0),FALSE))</f>
        <v>106.09115907</v>
      </c>
      <c r="C41" s="76">
        <f>IF(VLOOKUP(A41,Database!$A:$AS,MATCH($C$1,Database!$A$1:$AS$1,0),FALSE)=0,#N/A,VLOOKUP(A41,Database!$A:$AS,MATCH($C$1,Database!$A$1:$AS$1,0),FALSE))</f>
        <v>86.57</v>
      </c>
      <c r="D41" s="76">
        <f>IF(VLOOKUP(A41,Database!$A:$AS,MATCH($D$1,Database!$A$1:$AS$1,0),FALSE)=0,#N/A,VLOOKUP(A41,Database!$A:$AS,MATCH($D$1,Database!$A$1:$AS$1,0),FALSE))</f>
        <v>66.705558796999995</v>
      </c>
      <c r="E41" s="76">
        <f>IF(VLOOKUP(A41,Database!$A:$AS,MATCH($E$1,Database!$A$1:$AS$1,0),FALSE)=0,#N/A,VLOOKUP(A41,Database!$A:$AS,MATCH($E$1,Database!$A$1:$AS$1,0),FALSE))</f>
        <v>90.465075388000002</v>
      </c>
      <c r="F41" s="76">
        <f>IF(VLOOKUP(A41,Database!$A:$AS,MATCH($F$1,Database!$A$1:$AS$1,0),FALSE)=0,#N/A,VLOOKUP(A41,Database!$A:$AS,MATCH($F$1,Database!$A$1:$AS$1,0),FALSE))</f>
        <v>75.493708858000005</v>
      </c>
      <c r="G41" s="76">
        <f>IF(VLOOKUP(A41,Database!$A:$AS,MATCH($G$1,Database!$A$1:$AS$1,0),FALSE)=0,#N/A,VLOOKUP(A41,Database!$A:$AS,MATCH($G$1,Database!$A$1:$AS$1,0),FALSE))</f>
        <v>80.226388397999997</v>
      </c>
      <c r="H41" s="76">
        <f>(((Table134567891011121314151617343[[#This Row],[ITA]]-VLOOKUP($U$1,A:B,2,))/VLOOKUP($U$1,A:B,2,))*100)+100</f>
        <v>87.253289473649716</v>
      </c>
      <c r="I41" s="76">
        <f>(((Table134567891011121314151617343[[#This Row],[FRA]]-VLOOKUP($U$1,A:C,3,))/VLOOKUP($U$1,A:C,3,))*100)+100</f>
        <v>84.475019516003115</v>
      </c>
      <c r="J41" s="76">
        <f>(((Table134567891011121314151617343[[#This Row],[DEU]]-VLOOKUP($U$1,A:D,4,))/VLOOKUP($U$1,A:D,4,))*100)+100</f>
        <v>88.696808511135146</v>
      </c>
      <c r="K41" s="76">
        <f>(((Table134567891011121314151617343[[#This Row],[ESP]]-VLOOKUP($U$1,A:E,5,))/VLOOKUP($U$1,A:E,5,))*100)+100</f>
        <v>76.474715539887839</v>
      </c>
      <c r="L41" s="76">
        <f>(((Table134567891011121314151617343[[#This Row],[EA19]]-VLOOKUP($U$1,A:F,6,))/VLOOKUP($U$1,A:F,6,))*100)+100</f>
        <v>84.357541900028153</v>
      </c>
      <c r="M41" s="76">
        <f>(((Table134567891011121314151617343[[#This Row],[GBR]]-VLOOKUP($U$1,A:G,7,))/VLOOKUP($U$1,A:G,7,))*100)+100</f>
        <v>83.535911602713881</v>
      </c>
      <c r="N41" s="76">
        <f>IF(VLOOKUP(A41,Database!$A:$AU,MATCH($N$1,Database!$A$1:$AU$1,0),FALSE)=0,#N/A,VLOOKUP(A41,Database!$A:$AU,MATCH($N$1,Database!$A$1:$AU$1,0),FALSE))</f>
        <v>64.655380561000001</v>
      </c>
      <c r="O41" s="76">
        <f>(((Table134567891011121314151617343[[#This Row],[USA]]-VLOOKUP($U$1,A:N,14,))/VLOOKUP($U$1,A:N,14,))*100)+100</f>
        <v>74.582729007531611</v>
      </c>
      <c r="P41" s="76">
        <f>IF(VLOOKUP(A41,Database!$A:$AS,MATCH($P$1,Database!$A$1:$AS$1,0),FALSE)=0,#N/A,VLOOKUP(A41,Database!$A:$AS,MATCH($P$1,Database!$A$1:$AS$1,0),FALSE))</f>
        <v>97.860845265999998</v>
      </c>
      <c r="Q41" s="76">
        <f>(((Table134567891011121314151617343[[#This Row],[JPN]]-VLOOKUP($U$1,A:Q,16,))/VLOOKUP($U$1,A:Q,16,))*100)+100</f>
        <v>98.250280722123122</v>
      </c>
      <c r="W41" s="80" t="s">
        <v>534</v>
      </c>
    </row>
    <row r="42" spans="1:23" s="80" customFormat="1" x14ac:dyDescent="0.35">
      <c r="A42" s="21">
        <v>34090</v>
      </c>
      <c r="B42" s="76">
        <f>IF(VLOOKUP(A42,Database!$A:$AS,MATCH($B$1,Database!$A$1:$AS$1,0),FALSE)=0,#N/A,VLOOKUP(A42,Database!$A:$AS,MATCH($B$1,Database!$A$1:$AS$1,0),FALSE))</f>
        <v>105.491209066</v>
      </c>
      <c r="C42" s="76">
        <f>IF(VLOOKUP(A42,Database!$A:$AS,MATCH($C$1,Database!$A$1:$AS$1,0),FALSE)=0,#N/A,VLOOKUP(A42,Database!$A:$AS,MATCH($C$1,Database!$A$1:$AS$1,0),FALSE))</f>
        <v>86.48</v>
      </c>
      <c r="D42" s="76">
        <f>IF(VLOOKUP(A42,Database!$A:$AS,MATCH($D$1,Database!$A$1:$AS$1,0),FALSE)=0,#N/A,VLOOKUP(A42,Database!$A:$AS,MATCH($D$1,Database!$A$1:$AS$1,0),FALSE))</f>
        <v>66.705558796999995</v>
      </c>
      <c r="E42" s="76">
        <f>IF(VLOOKUP(A42,Database!$A:$AS,MATCH($E$1,Database!$A$1:$AS$1,0),FALSE)=0,#N/A,VLOOKUP(A42,Database!$A:$AS,MATCH($E$1,Database!$A$1:$AS$1,0),FALSE))</f>
        <v>91.195075996</v>
      </c>
      <c r="F42" s="76">
        <f>IF(VLOOKUP(A42,Database!$A:$AS,MATCH($F$1,Database!$A$1:$AS$1,0),FALSE)=0,#N/A,VLOOKUP(A42,Database!$A:$AS,MATCH($F$1,Database!$A$1:$AS$1,0),FALSE))</f>
        <v>75.293725523000006</v>
      </c>
      <c r="G42" s="76">
        <f>IF(VLOOKUP(A42,Database!$A:$AS,MATCH($G$1,Database!$A$1:$AS$1,0),FALSE)=0,#N/A,VLOOKUP(A42,Database!$A:$AS,MATCH($G$1,Database!$A$1:$AS$1,0),FALSE))</f>
        <v>80.332507958999997</v>
      </c>
      <c r="H42" s="76">
        <f>(((Table134567891011121314151617343[[#This Row],[ITA]]-VLOOKUP($U$1,A:B,2,))/VLOOKUP($U$1,A:B,2,))*100)+100</f>
        <v>86.759868421154763</v>
      </c>
      <c r="I42" s="76">
        <f>(((Table134567891011121314151617343[[#This Row],[FRA]]-VLOOKUP($U$1,A:C,3,))/VLOOKUP($U$1,A:C,3,))*100)+100</f>
        <v>84.387197501951604</v>
      </c>
      <c r="J42" s="76">
        <f>(((Table134567891011121314151617343[[#This Row],[DEU]]-VLOOKUP($U$1,A:D,4,))/VLOOKUP($U$1,A:D,4,))*100)+100</f>
        <v>88.696808511135146</v>
      </c>
      <c r="K42" s="76">
        <f>(((Table134567891011121314151617343[[#This Row],[ESP]]-VLOOKUP($U$1,A:E,5,))/VLOOKUP($U$1,A:E,5,))*100)+100</f>
        <v>77.091822070792801</v>
      </c>
      <c r="L42" s="76">
        <f>(((Table134567891011121314151617343[[#This Row],[EA19]]-VLOOKUP($U$1,A:F,6,))/VLOOKUP($U$1,A:F,6,))*100)+100</f>
        <v>84.134078212566436</v>
      </c>
      <c r="M42" s="76">
        <f>(((Table134567891011121314151617343[[#This Row],[GBR]]-VLOOKUP($U$1,A:G,7,))/VLOOKUP($U$1,A:G,7,))*100)+100</f>
        <v>83.646408839895201</v>
      </c>
      <c r="N42" s="76">
        <f>IF(VLOOKUP(A42,Database!$A:$AU,MATCH($N$1,Database!$A$1:$AU$1,0),FALSE)=0,#N/A,VLOOKUP(A42,Database!$A:$AU,MATCH($N$1,Database!$A$1:$AU$1,0),FALSE))</f>
        <v>64.396775301000005</v>
      </c>
      <c r="O42" s="76">
        <f>(((Table134567891011121314151617343[[#This Row],[USA]]-VLOOKUP($U$1,A:N,14,))/VLOOKUP($U$1,A:N,14,))*100)+100</f>
        <v>74.284416850691002</v>
      </c>
      <c r="P42" s="76">
        <f>IF(VLOOKUP(A42,Database!$A:$AS,MATCH($P$1,Database!$A$1:$AS$1,0),FALSE)=0,#N/A,VLOOKUP(A42,Database!$A:$AS,MATCH($P$1,Database!$A$1:$AS$1,0),FALSE))</f>
        <v>99.179177895999999</v>
      </c>
      <c r="Q42" s="76">
        <f>(((Table134567891011121314151617343[[#This Row],[JPN]]-VLOOKUP($U$1,A:Q,16,))/VLOOKUP($U$1,A:Q,16,))*100)+100</f>
        <v>99.573859632877088</v>
      </c>
    </row>
    <row r="43" spans="1:23" s="80" customFormat="1" x14ac:dyDescent="0.35">
      <c r="A43" s="21">
        <v>34121</v>
      </c>
      <c r="B43" s="76">
        <f>IF(VLOOKUP(A43,Database!$A:$AS,MATCH($B$1,Database!$A$1:$AS$1,0),FALSE)=0,#N/A,VLOOKUP(A43,Database!$A:$AS,MATCH($B$1,Database!$A$1:$AS$1,0),FALSE))</f>
        <v>105.091242396</v>
      </c>
      <c r="C43" s="76">
        <f>IF(VLOOKUP(A43,Database!$A:$AS,MATCH($C$1,Database!$A$1:$AS$1,0),FALSE)=0,#N/A,VLOOKUP(A43,Database!$A:$AS,MATCH($C$1,Database!$A$1:$AS$1,0),FALSE))</f>
        <v>85.78</v>
      </c>
      <c r="D43" s="76">
        <f>IF(VLOOKUP(A43,Database!$A:$AS,MATCH($D$1,Database!$A$1:$AS$1,0),FALSE)=0,#N/A,VLOOKUP(A43,Database!$A:$AS,MATCH($D$1,Database!$A$1:$AS$1,0),FALSE))</f>
        <v>66.205517126000004</v>
      </c>
      <c r="E43" s="76">
        <f>IF(VLOOKUP(A43,Database!$A:$AS,MATCH($E$1,Database!$A$1:$AS$1,0),FALSE)=0,#N/A,VLOOKUP(A43,Database!$A:$AS,MATCH($E$1,Database!$A$1:$AS$1,0),FALSE))</f>
        <v>90.499075415999997</v>
      </c>
      <c r="F43" s="76">
        <f>IF(VLOOKUP(A43,Database!$A:$AS,MATCH($F$1,Database!$A$1:$AS$1,0),FALSE)=0,#N/A,VLOOKUP(A43,Database!$A:$AS,MATCH($F$1,Database!$A$1:$AS$1,0),FALSE))</f>
        <v>74.893758852999994</v>
      </c>
      <c r="G43" s="76">
        <f>IF(VLOOKUP(A43,Database!$A:$AS,MATCH($G$1,Database!$A$1:$AS$1,0),FALSE)=0,#N/A,VLOOKUP(A43,Database!$A:$AS,MATCH($G$1,Database!$A$1:$AS$1,0),FALSE))</f>
        <v>80.650866643000001</v>
      </c>
      <c r="H43" s="76">
        <f>(((Table134567891011121314151617343[[#This Row],[ITA]]-VLOOKUP($U$1,A:B,2,))/VLOOKUP($U$1,A:B,2,))*100)+100</f>
        <v>86.430921052276503</v>
      </c>
      <c r="I43" s="76">
        <f>(((Table134567891011121314151617343[[#This Row],[FRA]]-VLOOKUP($U$1,A:C,3,))/VLOOKUP($U$1,A:C,3,))*100)+100</f>
        <v>83.704137392661977</v>
      </c>
      <c r="J43" s="76">
        <f>(((Table134567891011121314151617343[[#This Row],[DEU]]-VLOOKUP($U$1,A:D,4,))/VLOOKUP($U$1,A:D,4,))*100)+100</f>
        <v>88.031914892969866</v>
      </c>
      <c r="K43" s="76">
        <f>(((Table134567891011121314151617343[[#This Row],[ESP]]-VLOOKUP($U$1,A:E,5,))/VLOOKUP($U$1,A:E,5,))*100)+100</f>
        <v>76.503457487633924</v>
      </c>
      <c r="L43" s="76">
        <f>(((Table134567891011121314151617343[[#This Row],[EA19]]-VLOOKUP($U$1,A:F,6,))/VLOOKUP($U$1,A:F,6,))*100)+100</f>
        <v>83.687150837642989</v>
      </c>
      <c r="M43" s="76">
        <f>(((Table134567891011121314151617343[[#This Row],[GBR]]-VLOOKUP($U$1,A:G,7,))/VLOOKUP($U$1,A:G,7,))*100)+100</f>
        <v>83.977900552480435</v>
      </c>
      <c r="N43" s="76">
        <f>IF(VLOOKUP(A43,Database!$A:$AU,MATCH($N$1,Database!$A$1:$AU$1,0),FALSE)=0,#N/A,VLOOKUP(A43,Database!$A:$AU,MATCH($N$1,Database!$A$1:$AU$1,0),FALSE))</f>
        <v>64.550570070000006</v>
      </c>
      <c r="O43" s="76">
        <f>(((Table134567891011121314151617343[[#This Row],[USA]]-VLOOKUP($U$1,A:N,14,))/VLOOKUP($U$1,A:N,14,))*100)+100</f>
        <v>74.461825652241259</v>
      </c>
      <c r="P43" s="76">
        <f>IF(VLOOKUP(A43,Database!$A:$AS,MATCH($P$1,Database!$A$1:$AS$1,0),FALSE)=0,#N/A,VLOOKUP(A43,Database!$A:$AS,MATCH($P$1,Database!$A$1:$AS$1,0),FALSE))</f>
        <v>97.353794253999993</v>
      </c>
      <c r="Q43" s="76">
        <f>(((Table134567891011121314151617343[[#This Row],[JPN]]-VLOOKUP($U$1,A:Q,16,))/VLOOKUP($U$1,A:Q,16,))*100)+100</f>
        <v>97.741211909831293</v>
      </c>
    </row>
    <row r="44" spans="1:23" s="80" customFormat="1" x14ac:dyDescent="0.35">
      <c r="A44" s="21">
        <v>34151</v>
      </c>
      <c r="B44" s="76">
        <f>IF(VLOOKUP(A44,Database!$A:$AS,MATCH($B$1,Database!$A$1:$AS$1,0),FALSE)=0,#N/A,VLOOKUP(A44,Database!$A:$AS,MATCH($B$1,Database!$A$1:$AS$1,0),FALSE))</f>
        <v>104.49129239200001</v>
      </c>
      <c r="C44" s="76">
        <f>IF(VLOOKUP(A44,Database!$A:$AS,MATCH($C$1,Database!$A$1:$AS$1,0),FALSE)=0,#N/A,VLOOKUP(A44,Database!$A:$AS,MATCH($C$1,Database!$A$1:$AS$1,0),FALSE))</f>
        <v>86.95</v>
      </c>
      <c r="D44" s="76">
        <f>IF(VLOOKUP(A44,Database!$A:$AS,MATCH($D$1,Database!$A$1:$AS$1,0),FALSE)=0,#N/A,VLOOKUP(A44,Database!$A:$AS,MATCH($D$1,Database!$A$1:$AS$1,0),FALSE))</f>
        <v>64.705392115999999</v>
      </c>
      <c r="E44" s="76">
        <f>IF(VLOOKUP(A44,Database!$A:$AS,MATCH($E$1,Database!$A$1:$AS$1,0),FALSE)=0,#N/A,VLOOKUP(A44,Database!$A:$AS,MATCH($E$1,Database!$A$1:$AS$1,0),FALSE))</f>
        <v>91.370076142000002</v>
      </c>
      <c r="F44" s="76">
        <f>IF(VLOOKUP(A44,Database!$A:$AS,MATCH($F$1,Database!$A$1:$AS$1,0),FALSE)=0,#N/A,VLOOKUP(A44,Database!$A:$AS,MATCH($F$1,Database!$A$1:$AS$1,0),FALSE))</f>
        <v>74.493792184</v>
      </c>
      <c r="G44" s="76">
        <f>IF(VLOOKUP(A44,Database!$A:$AS,MATCH($G$1,Database!$A$1:$AS$1,0),FALSE)=0,#N/A,VLOOKUP(A44,Database!$A:$AS,MATCH($G$1,Database!$A$1:$AS$1,0),FALSE))</f>
        <v>80.969225327000004</v>
      </c>
      <c r="H44" s="76">
        <f>(((Table134567891011121314151617343[[#This Row],[ITA]]-VLOOKUP($U$1,A:B,2,))/VLOOKUP($U$1,A:B,2,))*100)+100</f>
        <v>85.937499999781551</v>
      </c>
      <c r="I44" s="76">
        <f>(((Table134567891011121314151617343[[#This Row],[FRA]]-VLOOKUP($U$1,A:C,3,))/VLOOKUP($U$1,A:C,3,))*100)+100</f>
        <v>84.845823575331778</v>
      </c>
      <c r="J44" s="76">
        <f>(((Table134567891011121314151617343[[#This Row],[DEU]]-VLOOKUP($U$1,A:D,4,))/VLOOKUP($U$1,A:D,4,))*100)+100</f>
        <v>86.037234042463012</v>
      </c>
      <c r="K44" s="76">
        <f>(((Table134567891011121314151617343[[#This Row],[ESP]]-VLOOKUP($U$1,A:E,5,))/VLOOKUP($U$1,A:E,5,))*100)+100</f>
        <v>77.239758568135997</v>
      </c>
      <c r="L44" s="76">
        <f>(((Table134567891011121314151617343[[#This Row],[EA19]]-VLOOKUP($U$1,A:F,6,))/VLOOKUP($U$1,A:F,6,))*100)+100</f>
        <v>83.240223463836969</v>
      </c>
      <c r="M44" s="76">
        <f>(((Table134567891011121314151617343[[#This Row],[GBR]]-VLOOKUP($U$1,A:G,7,))/VLOOKUP($U$1,A:G,7,))*100)+100</f>
        <v>84.309392265065654</v>
      </c>
      <c r="N44" s="76">
        <f>IF(VLOOKUP(A44,Database!$A:$AU,MATCH($N$1,Database!$A$1:$AU$1,0),FALSE)=0,#N/A,VLOOKUP(A44,Database!$A:$AU,MATCH($N$1,Database!$A$1:$AU$1,0),FALSE))</f>
        <v>64.706248849999994</v>
      </c>
      <c r="O44" s="76">
        <f>(((Table134567891011121314151617343[[#This Row],[USA]]-VLOOKUP($U$1,A:N,14,))/VLOOKUP($U$1,A:N,14,))*100)+100</f>
        <v>74.641407740541055</v>
      </c>
      <c r="P44" s="76">
        <f>IF(VLOOKUP(A44,Database!$A:$AS,MATCH($P$1,Database!$A$1:$AS$1,0),FALSE)=0,#N/A,VLOOKUP(A44,Database!$A:$AS,MATCH($P$1,Database!$A$1:$AS$1,0),FALSE))</f>
        <v>97.252384051999996</v>
      </c>
      <c r="Q44" s="76">
        <f>(((Table134567891011121314151617343[[#This Row],[JPN]]-VLOOKUP($U$1,A:Q,16,))/VLOOKUP($U$1,A:Q,16,))*100)+100</f>
        <v>97.639398147774529</v>
      </c>
    </row>
    <row r="45" spans="1:23" s="80" customFormat="1" x14ac:dyDescent="0.35">
      <c r="A45" s="21">
        <v>34182</v>
      </c>
      <c r="B45" s="76">
        <f>IF(VLOOKUP(A45,Database!$A:$AS,MATCH($B$1,Database!$A$1:$AS$1,0),FALSE)=0,#N/A,VLOOKUP(A45,Database!$A:$AS,MATCH($B$1,Database!$A$1:$AS$1,0),FALSE))</f>
        <v>104.59128406000001</v>
      </c>
      <c r="C45" s="76">
        <f>IF(VLOOKUP(A45,Database!$A:$AS,MATCH($C$1,Database!$A$1:$AS$1,0),FALSE)=0,#N/A,VLOOKUP(A45,Database!$A:$AS,MATCH($C$1,Database!$A$1:$AS$1,0),FALSE))</f>
        <v>86.36</v>
      </c>
      <c r="D45" s="76">
        <f>IF(VLOOKUP(A45,Database!$A:$AS,MATCH($D$1,Database!$A$1:$AS$1,0),FALSE)=0,#N/A,VLOOKUP(A45,Database!$A:$AS,MATCH($D$1,Database!$A$1:$AS$1,0),FALSE))</f>
        <v>67.505625468999995</v>
      </c>
      <c r="E45" s="76">
        <f>IF(VLOOKUP(A45,Database!$A:$AS,MATCH($E$1,Database!$A$1:$AS$1,0),FALSE)=0,#N/A,VLOOKUP(A45,Database!$A:$AS,MATCH($E$1,Database!$A$1:$AS$1,0),FALSE))</f>
        <v>89.980074982999994</v>
      </c>
      <c r="F45" s="76">
        <f>IF(VLOOKUP(A45,Database!$A:$AS,MATCH($F$1,Database!$A$1:$AS$1,0),FALSE)=0,#N/A,VLOOKUP(A45,Database!$A:$AS,MATCH($F$1,Database!$A$1:$AS$1,0),FALSE))</f>
        <v>75.493708858000005</v>
      </c>
      <c r="G45" s="76">
        <f>IF(VLOOKUP(A45,Database!$A:$AS,MATCH($G$1,Database!$A$1:$AS$1,0),FALSE)=0,#N/A,VLOOKUP(A45,Database!$A:$AS,MATCH($G$1,Database!$A$1:$AS$1,0),FALSE))</f>
        <v>81.393703572999996</v>
      </c>
      <c r="H45" s="76">
        <f>(((Table134567891011121314151617343[[#This Row],[ITA]]-VLOOKUP($U$1,A:B,2,))/VLOOKUP($U$1,A:B,2,))*100)+100</f>
        <v>86.019736842412328</v>
      </c>
      <c r="I45" s="76">
        <f>(((Table134567891011121314151617343[[#This Row],[FRA]]-VLOOKUP($U$1,A:C,3,))/VLOOKUP($U$1,A:C,3,))*100)+100</f>
        <v>84.270101483216237</v>
      </c>
      <c r="J45" s="76">
        <f>(((Table134567891011121314151617343[[#This Row],[DEU]]-VLOOKUP($U$1,A:D,4,))/VLOOKUP($U$1,A:D,4,))*100)+100</f>
        <v>89.760638298072138</v>
      </c>
      <c r="K45" s="76">
        <f>(((Table134567891011121314151617343[[#This Row],[ESP]]-VLOOKUP($U$1,A:E,5,))/VLOOKUP($U$1,A:E,5,))*100)+100</f>
        <v>76.064720104079839</v>
      </c>
      <c r="L45" s="76">
        <f>(((Table134567891011121314151617343[[#This Row],[EA19]]-VLOOKUP($U$1,A:F,6,))/VLOOKUP($U$1,A:F,6,))*100)+100</f>
        <v>84.357541900028153</v>
      </c>
      <c r="M45" s="76">
        <f>(((Table134567891011121314151617343[[#This Row],[GBR]]-VLOOKUP($U$1,A:G,7,))/VLOOKUP($U$1,A:G,7,))*100)+100</f>
        <v>84.751381215873451</v>
      </c>
      <c r="N45" s="76">
        <f>IF(VLOOKUP(A45,Database!$A:$AU,MATCH($N$1,Database!$A$1:$AU$1,0),FALSE)=0,#N/A,VLOOKUP(A45,Database!$A:$AU,MATCH($N$1,Database!$A$1:$AU$1,0),FALSE))</f>
        <v>64.645960506999998</v>
      </c>
      <c r="O45" s="76">
        <f>(((Table134567891011121314151617343[[#This Row],[USA]]-VLOOKUP($U$1,A:N,14,))/VLOOKUP($U$1,A:N,14,))*100)+100</f>
        <v>74.571862574937413</v>
      </c>
      <c r="P45" s="76">
        <f>IF(VLOOKUP(A45,Database!$A:$AS,MATCH($P$1,Database!$A$1:$AS$1,0),FALSE)=0,#N/A,VLOOKUP(A45,Database!$A:$AS,MATCH($P$1,Database!$A$1:$AS$1,0),FALSE))</f>
        <v>96.339692229999997</v>
      </c>
      <c r="Q45" s="76">
        <f>(((Table134567891011121314151617343[[#This Row],[JPN]]-VLOOKUP($U$1,A:Q,16,))/VLOOKUP($U$1,A:Q,16,))*100)+100</f>
        <v>96.723074285247648</v>
      </c>
    </row>
    <row r="46" spans="1:23" s="80" customFormat="1" x14ac:dyDescent="0.35">
      <c r="A46" s="21">
        <v>34213</v>
      </c>
      <c r="B46" s="76">
        <f>IF(VLOOKUP(A46,Database!$A:$AS,MATCH($B$1,Database!$A$1:$AS$1,0),FALSE)=0,#N/A,VLOOKUP(A46,Database!$A:$AS,MATCH($B$1,Database!$A$1:$AS$1,0),FALSE))</f>
        <v>105.191234064</v>
      </c>
      <c r="C46" s="76">
        <f>IF(VLOOKUP(A46,Database!$A:$AS,MATCH($C$1,Database!$A$1:$AS$1,0),FALSE)=0,#N/A,VLOOKUP(A46,Database!$A:$AS,MATCH($C$1,Database!$A$1:$AS$1,0),FALSE))</f>
        <v>86.95</v>
      </c>
      <c r="D46" s="76">
        <f>IF(VLOOKUP(A46,Database!$A:$AS,MATCH($D$1,Database!$A$1:$AS$1,0),FALSE)=0,#N/A,VLOOKUP(A46,Database!$A:$AS,MATCH($D$1,Database!$A$1:$AS$1,0),FALSE))</f>
        <v>67.205600466999996</v>
      </c>
      <c r="E46" s="76">
        <f>IF(VLOOKUP(A46,Database!$A:$AS,MATCH($E$1,Database!$A$1:$AS$1,0),FALSE)=0,#N/A,VLOOKUP(A46,Database!$A:$AS,MATCH($E$1,Database!$A$1:$AS$1,0),FALSE))</f>
        <v>92.528077107000001</v>
      </c>
      <c r="F46" s="76">
        <f>IF(VLOOKUP(A46,Database!$A:$AS,MATCH($F$1,Database!$A$1:$AS$1,0),FALSE)=0,#N/A,VLOOKUP(A46,Database!$A:$AS,MATCH($F$1,Database!$A$1:$AS$1,0),FALSE))</f>
        <v>75.793683860000002</v>
      </c>
      <c r="G46" s="76">
        <f>IF(VLOOKUP(A46,Database!$A:$AS,MATCH($G$1,Database!$A$1:$AS$1,0),FALSE)=0,#N/A,VLOOKUP(A46,Database!$A:$AS,MATCH($G$1,Database!$A$1:$AS$1,0),FALSE))</f>
        <v>81.818181817999999</v>
      </c>
      <c r="H46" s="76">
        <f>(((Table134567891011121314151617343[[#This Row],[ITA]]-VLOOKUP($U$1,A:B,2,))/VLOOKUP($U$1,A:B,2,))*100)+100</f>
        <v>86.51315789490728</v>
      </c>
      <c r="I46" s="76">
        <f>(((Table134567891011121314151617343[[#This Row],[FRA]]-VLOOKUP($U$1,A:C,3,))/VLOOKUP($U$1,A:C,3,))*100)+100</f>
        <v>84.845823575331778</v>
      </c>
      <c r="J46" s="76">
        <f>(((Table134567891011121314151617343[[#This Row],[DEU]]-VLOOKUP($U$1,A:D,4,))/VLOOKUP($U$1,A:D,4,))*100)+100</f>
        <v>89.361702127970773</v>
      </c>
      <c r="K46" s="76">
        <f>(((Table134567891011121314151617343[[#This Row],[ESP]]-VLOOKUP($U$1,A:E,5,))/VLOOKUP($U$1,A:E,5,))*100)+100</f>
        <v>78.218675503908955</v>
      </c>
      <c r="L46" s="76">
        <f>(((Table134567891011121314151617343[[#This Row],[EA19]]-VLOOKUP($U$1,A:F,6,))/VLOOKUP($U$1,A:F,6,))*100)+100</f>
        <v>84.692737430662007</v>
      </c>
      <c r="M46" s="76">
        <f>(((Table134567891011121314151617343[[#This Row],[GBR]]-VLOOKUP($U$1,A:G,7,))/VLOOKUP($U$1,A:G,7,))*100)+100</f>
        <v>85.193370165640005</v>
      </c>
      <c r="N46" s="76">
        <f>IF(VLOOKUP(A46,Database!$A:$AU,MATCH($N$1,Database!$A$1:$AU$1,0),FALSE)=0,#N/A,VLOOKUP(A46,Database!$A:$AU,MATCH($N$1,Database!$A$1:$AU$1,0),FALSE))</f>
        <v>64.976753126000006</v>
      </c>
      <c r="O46" s="76">
        <f>(((Table134567891011121314151617343[[#This Row],[USA]]-VLOOKUP($U$1,A:N,14,))/VLOOKUP($U$1,A:N,14,))*100)+100</f>
        <v>74.953445917986372</v>
      </c>
      <c r="P46" s="76">
        <f>IF(VLOOKUP(A46,Database!$A:$AS,MATCH($P$1,Database!$A$1:$AS$1,0),FALSE)=0,#N/A,VLOOKUP(A46,Database!$A:$AS,MATCH($P$1,Database!$A$1:$AS$1,0),FALSE))</f>
        <v>96.643922837000005</v>
      </c>
      <c r="Q46" s="76">
        <f>(((Table134567891011121314151617343[[#This Row],[JPN]]-VLOOKUP($U$1,A:Q,16,))/VLOOKUP($U$1,A:Q,16,))*100)+100</f>
        <v>97.028515572421952</v>
      </c>
    </row>
    <row r="47" spans="1:23" s="80" customFormat="1" x14ac:dyDescent="0.35">
      <c r="A47" s="21">
        <v>34243</v>
      </c>
      <c r="B47" s="76">
        <f>IF(VLOOKUP(A47,Database!$A:$AS,MATCH($B$1,Database!$A$1:$AS$1,0),FALSE)=0,#N/A,VLOOKUP(A47,Database!$A:$AS,MATCH($B$1,Database!$A$1:$AS$1,0),FALSE))</f>
        <v>105.091242396</v>
      </c>
      <c r="C47" s="76">
        <f>IF(VLOOKUP(A47,Database!$A:$AS,MATCH($C$1,Database!$A$1:$AS$1,0),FALSE)=0,#N/A,VLOOKUP(A47,Database!$A:$AS,MATCH($C$1,Database!$A$1:$AS$1,0),FALSE))</f>
        <v>87.31</v>
      </c>
      <c r="D47" s="76">
        <f>IF(VLOOKUP(A47,Database!$A:$AS,MATCH($D$1,Database!$A$1:$AS$1,0),FALSE)=0,#N/A,VLOOKUP(A47,Database!$A:$AS,MATCH($D$1,Database!$A$1:$AS$1,0),FALSE))</f>
        <v>67.205600466999996</v>
      </c>
      <c r="E47" s="76">
        <f>IF(VLOOKUP(A47,Database!$A:$AS,MATCH($E$1,Database!$A$1:$AS$1,0),FALSE)=0,#N/A,VLOOKUP(A47,Database!$A:$AS,MATCH($E$1,Database!$A$1:$AS$1,0),FALSE))</f>
        <v>93.199077665999994</v>
      </c>
      <c r="F47" s="76">
        <f>IF(VLOOKUP(A47,Database!$A:$AS,MATCH($F$1,Database!$A$1:$AS$1,0),FALSE)=0,#N/A,VLOOKUP(A47,Database!$A:$AS,MATCH($F$1,Database!$A$1:$AS$1,0),FALSE))</f>
        <v>75.893675526999999</v>
      </c>
      <c r="G47" s="76">
        <f>IF(VLOOKUP(A47,Database!$A:$AS,MATCH($G$1,Database!$A$1:$AS$1,0),FALSE)=0,#N/A,VLOOKUP(A47,Database!$A:$AS,MATCH($G$1,Database!$A$1:$AS$1,0),FALSE))</f>
        <v>82.136540502000003</v>
      </c>
      <c r="H47" s="76">
        <f>(((Table134567891011121314151617343[[#This Row],[ITA]]-VLOOKUP($U$1,A:B,2,))/VLOOKUP($U$1,A:B,2,))*100)+100</f>
        <v>86.430921052276503</v>
      </c>
      <c r="I47" s="76">
        <f>(((Table134567891011121314151617343[[#This Row],[FRA]]-VLOOKUP($U$1,A:C,3,))/VLOOKUP($U$1,A:C,3,))*100)+100</f>
        <v>85.197111631537865</v>
      </c>
      <c r="J47" s="76">
        <f>(((Table134567891011121314151617343[[#This Row],[DEU]]-VLOOKUP($U$1,A:D,4,))/VLOOKUP($U$1,A:D,4,))*100)+100</f>
        <v>89.361702127970773</v>
      </c>
      <c r="K47" s="76">
        <f>(((Table134567891011121314151617343[[#This Row],[ESP]]-VLOOKUP($U$1,A:E,5,))/VLOOKUP($U$1,A:E,5,))*100)+100</f>
        <v>78.785906301612314</v>
      </c>
      <c r="L47" s="76">
        <f>(((Table134567891011121314151617343[[#This Row],[EA19]]-VLOOKUP($U$1,A:F,6,))/VLOOKUP($U$1,A:F,6,))*100)+100</f>
        <v>84.804469273834158</v>
      </c>
      <c r="M47" s="76">
        <f>(((Table134567891011121314151617343[[#This Row],[GBR]]-VLOOKUP($U$1,A:G,7,))/VLOOKUP($U$1,A:G,7,))*100)+100</f>
        <v>85.524861878225224</v>
      </c>
      <c r="N47" s="76">
        <f>IF(VLOOKUP(A47,Database!$A:$AU,MATCH($N$1,Database!$A$1:$AU$1,0),FALSE)=0,#N/A,VLOOKUP(A47,Database!$A:$AU,MATCH($N$1,Database!$A$1:$AU$1,0),FALSE))</f>
        <v>65.459654818999994</v>
      </c>
      <c r="O47" s="76">
        <f>(((Table134567891011121314151617343[[#This Row],[USA]]-VLOOKUP($U$1,A:N,14,))/VLOOKUP($U$1,A:N,14,))*100)+100</f>
        <v>75.510493541769449</v>
      </c>
      <c r="P47" s="76">
        <f>IF(VLOOKUP(A47,Database!$A:$AS,MATCH($P$1,Database!$A$1:$AS$1,0),FALSE)=0,#N/A,VLOOKUP(A47,Database!$A:$AS,MATCH($P$1,Database!$A$1:$AS$1,0),FALSE))</f>
        <v>95.832641218999996</v>
      </c>
      <c r="Q47" s="76">
        <f>(((Table134567891011121314151617343[[#This Row],[JPN]]-VLOOKUP($U$1,A:Q,16,))/VLOOKUP($U$1,A:Q,16,))*100)+100</f>
        <v>96.214005473959801</v>
      </c>
    </row>
    <row r="48" spans="1:23" s="80" customFormat="1" x14ac:dyDescent="0.35">
      <c r="A48" s="21">
        <v>34274</v>
      </c>
      <c r="B48" s="76">
        <f>IF(VLOOKUP(A48,Database!$A:$AS,MATCH($B$1,Database!$A$1:$AS$1,0),FALSE)=0,#N/A,VLOOKUP(A48,Database!$A:$AS,MATCH($B$1,Database!$A$1:$AS$1,0),FALSE))</f>
        <v>105.891175735</v>
      </c>
      <c r="C48" s="76">
        <f>IF(VLOOKUP(A48,Database!$A:$AS,MATCH($C$1,Database!$A$1:$AS$1,0),FALSE)=0,#N/A,VLOOKUP(A48,Database!$A:$AS,MATCH($C$1,Database!$A$1:$AS$1,0),FALSE))</f>
        <v>86.71</v>
      </c>
      <c r="D48" s="76">
        <f>IF(VLOOKUP(A48,Database!$A:$AS,MATCH($D$1,Database!$A$1:$AS$1,0),FALSE)=0,#N/A,VLOOKUP(A48,Database!$A:$AS,MATCH($D$1,Database!$A$1:$AS$1,0),FALSE))</f>
        <v>66.605550463</v>
      </c>
      <c r="E48" s="76">
        <f>IF(VLOOKUP(A48,Database!$A:$AS,MATCH($E$1,Database!$A$1:$AS$1,0),FALSE)=0,#N/A,VLOOKUP(A48,Database!$A:$AS,MATCH($E$1,Database!$A$1:$AS$1,0),FALSE))</f>
        <v>93.629078023999995</v>
      </c>
      <c r="F48" s="76">
        <f>IF(VLOOKUP(A48,Database!$A:$AS,MATCH($F$1,Database!$A$1:$AS$1,0),FALSE)=0,#N/A,VLOOKUP(A48,Database!$A:$AS,MATCH($F$1,Database!$A$1:$AS$1,0),FALSE))</f>
        <v>75.893675526999999</v>
      </c>
      <c r="G48" s="76">
        <f>IF(VLOOKUP(A48,Database!$A:$AS,MATCH($G$1,Database!$A$1:$AS$1,0),FALSE)=0,#N/A,VLOOKUP(A48,Database!$A:$AS,MATCH($G$1,Database!$A$1:$AS$1,0),FALSE))</f>
        <v>82.454899186000006</v>
      </c>
      <c r="H48" s="76">
        <f>(((Table134567891011121314151617343[[#This Row],[ITA]]-VLOOKUP($U$1,A:B,2,))/VLOOKUP($U$1,A:B,2,))*100)+100</f>
        <v>87.088815789210599</v>
      </c>
      <c r="I48" s="76">
        <f>(((Table134567891011121314151617343[[#This Row],[FRA]]-VLOOKUP($U$1,A:C,3,))/VLOOKUP($U$1,A:C,3,))*100)+100</f>
        <v>84.61163153786103</v>
      </c>
      <c r="J48" s="76">
        <f>(((Table134567891011121314151617343[[#This Row],[DEU]]-VLOOKUP($U$1,A:D,4,))/VLOOKUP($U$1,A:D,4,))*100)+100</f>
        <v>88.563829787768029</v>
      </c>
      <c r="K48" s="76">
        <f>(((Table134567891011121314151617343[[#This Row],[ESP]]-VLOOKUP($U$1,A:E,5,))/VLOOKUP($U$1,A:E,5,))*100)+100</f>
        <v>79.149407408741908</v>
      </c>
      <c r="L48" s="76">
        <f>(((Table134567891011121314151617343[[#This Row],[EA19]]-VLOOKUP($U$1,A:F,6,))/VLOOKUP($U$1,A:F,6,))*100)+100</f>
        <v>84.804469273834158</v>
      </c>
      <c r="M48" s="76">
        <f>(((Table134567891011121314151617343[[#This Row],[GBR]]-VLOOKUP($U$1,A:G,7,))/VLOOKUP($U$1,A:G,7,))*100)+100</f>
        <v>85.856353590810457</v>
      </c>
      <c r="N48" s="76">
        <f>IF(VLOOKUP(A48,Database!$A:$AU,MATCH($N$1,Database!$A$1:$AU$1,0),FALSE)=0,#N/A,VLOOKUP(A48,Database!$A:$AU,MATCH($N$1,Database!$A$1:$AU$1,0),FALSE))</f>
        <v>65.771012380000002</v>
      </c>
      <c r="O48" s="76">
        <f>(((Table134567891011121314151617343[[#This Row],[USA]]-VLOOKUP($U$1,A:N,14,))/VLOOKUP($U$1,A:N,14,))*100)+100</f>
        <v>75.869657719522621</v>
      </c>
      <c r="P48" s="76">
        <f>IF(VLOOKUP(A48,Database!$A:$AS,MATCH($P$1,Database!$A$1:$AS$1,0),FALSE)=0,#N/A,VLOOKUP(A48,Database!$A:$AS,MATCH($P$1,Database!$A$1:$AS$1,0),FALSE))</f>
        <v>95.629820813999999</v>
      </c>
      <c r="Q48" s="76">
        <f>(((Table134567891011121314151617343[[#This Row],[JPN]]-VLOOKUP($U$1,A:Q,16,))/VLOOKUP($U$1,A:Q,16,))*100)+100</f>
        <v>96.010377948842276</v>
      </c>
    </row>
    <row r="49" spans="1:17" s="80" customFormat="1" x14ac:dyDescent="0.35">
      <c r="A49" s="21">
        <v>34304</v>
      </c>
      <c r="B49" s="76">
        <f>IF(VLOOKUP(A49,Database!$A:$AS,MATCH($B$1,Database!$A$1:$AS$1,0),FALSE)=0,#N/A,VLOOKUP(A49,Database!$A:$AS,MATCH($B$1,Database!$A$1:$AS$1,0),FALSE))</f>
        <v>105.79118406800001</v>
      </c>
      <c r="C49" s="76">
        <f>IF(VLOOKUP(A49,Database!$A:$AS,MATCH($C$1,Database!$A$1:$AS$1,0),FALSE)=0,#N/A,VLOOKUP(A49,Database!$A:$AS,MATCH($C$1,Database!$A$1:$AS$1,0),FALSE))</f>
        <v>85.93</v>
      </c>
      <c r="D49" s="76">
        <f>IF(VLOOKUP(A49,Database!$A:$AS,MATCH($D$1,Database!$A$1:$AS$1,0),FALSE)=0,#N/A,VLOOKUP(A49,Database!$A:$AS,MATCH($D$1,Database!$A$1:$AS$1,0),FALSE))</f>
        <v>67.405617135</v>
      </c>
      <c r="E49" s="76">
        <f>IF(VLOOKUP(A49,Database!$A:$AS,MATCH($E$1,Database!$A$1:$AS$1,0),FALSE)=0,#N/A,VLOOKUP(A49,Database!$A:$AS,MATCH($E$1,Database!$A$1:$AS$1,0),FALSE))</f>
        <v>93.882078234999994</v>
      </c>
      <c r="F49" s="76">
        <f>IF(VLOOKUP(A49,Database!$A:$AS,MATCH($F$1,Database!$A$1:$AS$1,0),FALSE)=0,#N/A,VLOOKUP(A49,Database!$A:$AS,MATCH($F$1,Database!$A$1:$AS$1,0),FALSE))</f>
        <v>75.993667193999997</v>
      </c>
      <c r="G49" s="76">
        <f>IF(VLOOKUP(A49,Database!$A:$AS,MATCH($G$1,Database!$A$1:$AS$1,0),FALSE)=0,#N/A,VLOOKUP(A49,Database!$A:$AS,MATCH($G$1,Database!$A$1:$AS$1,0),FALSE))</f>
        <v>82.667138308999995</v>
      </c>
      <c r="H49" s="76">
        <f>(((Table134567891011121314151617343[[#This Row],[ITA]]-VLOOKUP($U$1,A:B,2,))/VLOOKUP($U$1,A:B,2,))*100)+100</f>
        <v>87.006578947402247</v>
      </c>
      <c r="I49" s="76">
        <f>(((Table134567891011121314151617343[[#This Row],[FRA]]-VLOOKUP($U$1,A:C,3,))/VLOOKUP($U$1,A:C,3,))*100)+100</f>
        <v>83.850507416081186</v>
      </c>
      <c r="J49" s="76">
        <f>(((Table134567891011121314151617343[[#This Row],[DEU]]-VLOOKUP($U$1,A:D,4,))/VLOOKUP($U$1,A:D,4,))*100)+100</f>
        <v>89.627659574705021</v>
      </c>
      <c r="K49" s="76">
        <f>(((Table134567891011121314151617343[[#This Row],[ESP]]-VLOOKUP($U$1,A:E,5,))/VLOOKUP($U$1,A:E,5,))*100)+100</f>
        <v>79.363281316266708</v>
      </c>
      <c r="L49" s="76">
        <f>(((Table134567891011121314151617343[[#This Row],[EA19]]-VLOOKUP($U$1,A:F,6,))/VLOOKUP($U$1,A:F,6,))*100)+100</f>
        <v>84.91620111700631</v>
      </c>
      <c r="M49" s="76">
        <f>(((Table134567891011121314151617343[[#This Row],[GBR]]-VLOOKUP($U$1,A:G,7,))/VLOOKUP($U$1,A:G,7,))*100)+100</f>
        <v>86.077348066214341</v>
      </c>
      <c r="N49" s="76">
        <f>IF(VLOOKUP(A49,Database!$A:$AU,MATCH($N$1,Database!$A$1:$AU$1,0),FALSE)=0,#N/A,VLOOKUP(A49,Database!$A:$AU,MATCH($N$1,Database!$A$1:$AU$1,0),FALSE))</f>
        <v>66.142459966000004</v>
      </c>
      <c r="O49" s="76">
        <f>(((Table134567891011121314151617343[[#This Row],[USA]]-VLOOKUP($U$1,A:N,14,))/VLOOKUP($U$1,A:N,14,))*100)+100</f>
        <v>76.298138294638918</v>
      </c>
      <c r="P49" s="76">
        <f>IF(VLOOKUP(A49,Database!$A:$AS,MATCH($P$1,Database!$A$1:$AS$1,0),FALSE)=0,#N/A,VLOOKUP(A49,Database!$A:$AS,MATCH($P$1,Database!$A$1:$AS$1,0),FALSE))</f>
        <v>94.919949398</v>
      </c>
      <c r="Q49" s="76">
        <f>(((Table134567891011121314151617343[[#This Row],[JPN]]-VLOOKUP($U$1,A:Q,16,))/VLOOKUP($U$1,A:Q,16,))*100)+100</f>
        <v>95.297681612436904</v>
      </c>
    </row>
    <row r="50" spans="1:17" s="80" customFormat="1" x14ac:dyDescent="0.35">
      <c r="A50" s="21">
        <v>34335</v>
      </c>
      <c r="B50" s="76">
        <f>IF(VLOOKUP(A50,Database!$A:$AS,MATCH($B$1,Database!$A$1:$AS$1,0),FALSE)=0,#N/A,VLOOKUP(A50,Database!$A:$AS,MATCH($B$1,Database!$A$1:$AS$1,0),FALSE))</f>
        <v>106.09115907</v>
      </c>
      <c r="C50" s="76">
        <f>IF(VLOOKUP(A50,Database!$A:$AS,MATCH($C$1,Database!$A$1:$AS$1,0),FALSE)=0,#N/A,VLOOKUP(A50,Database!$A:$AS,MATCH($C$1,Database!$A$1:$AS$1,0),FALSE))</f>
        <v>87.53</v>
      </c>
      <c r="D50" s="76">
        <f>IF(VLOOKUP(A50,Database!$A:$AS,MATCH($D$1,Database!$A$1:$AS$1,0),FALSE)=0,#N/A,VLOOKUP(A50,Database!$A:$AS,MATCH($D$1,Database!$A$1:$AS$1,0),FALSE))</f>
        <v>67.105592133000002</v>
      </c>
      <c r="E50" s="76">
        <f>IF(VLOOKUP(A50,Database!$A:$AS,MATCH($E$1,Database!$A$1:$AS$1,0),FALSE)=0,#N/A,VLOOKUP(A50,Database!$A:$AS,MATCH($E$1,Database!$A$1:$AS$1,0),FALSE))</f>
        <v>93.604078002999998</v>
      </c>
      <c r="F50" s="76">
        <f>IF(VLOOKUP(A50,Database!$A:$AS,MATCH($F$1,Database!$A$1:$AS$1,0),FALSE)=0,#N/A,VLOOKUP(A50,Database!$A:$AS,MATCH($F$1,Database!$A$1:$AS$1,0),FALSE))</f>
        <v>76.093658861999998</v>
      </c>
      <c r="G50" s="76">
        <f>IF(VLOOKUP(A50,Database!$A:$AS,MATCH($G$1,Database!$A$1:$AS$1,0),FALSE)=0,#N/A,VLOOKUP(A50,Database!$A:$AS,MATCH($G$1,Database!$A$1:$AS$1,0),FALSE))</f>
        <v>82.985496992999998</v>
      </c>
      <c r="H50" s="76">
        <f>(((Table134567891011121314151617343[[#This Row],[ITA]]-VLOOKUP($U$1,A:B,2,))/VLOOKUP($U$1,A:B,2,))*100)+100</f>
        <v>87.253289473649716</v>
      </c>
      <c r="I50" s="76">
        <f>(((Table134567891011121314151617343[[#This Row],[FRA]]-VLOOKUP($U$1,A:C,3,))/VLOOKUP($U$1,A:C,3,))*100)+100</f>
        <v>85.411787665886024</v>
      </c>
      <c r="J50" s="76">
        <f>(((Table134567891011121314151617343[[#This Row],[DEU]]-VLOOKUP($U$1,A:D,4,))/VLOOKUP($U$1,A:D,4,))*100)+100</f>
        <v>89.228723404603656</v>
      </c>
      <c r="K50" s="76">
        <f>(((Table134567891011121314151617343[[#This Row],[ESP]]-VLOOKUP($U$1,A:E,5,))/VLOOKUP($U$1,A:E,5,))*100)+100</f>
        <v>79.128273623286404</v>
      </c>
      <c r="L50" s="76">
        <f>(((Table134567891011121314151617343[[#This Row],[EA19]]-VLOOKUP($U$1,A:F,6,))/VLOOKUP($U$1,A:F,6,))*100)+100</f>
        <v>85.027932961295875</v>
      </c>
      <c r="M50" s="76">
        <f>(((Table134567891011121314151617343[[#This Row],[GBR]]-VLOOKUP($U$1,A:G,7,))/VLOOKUP($U$1,A:G,7,))*100)+100</f>
        <v>86.408839778799575</v>
      </c>
      <c r="N50" s="76">
        <f>IF(VLOOKUP(A50,Database!$A:$AU,MATCH($N$1,Database!$A$1:$AU$1,0),FALSE)=0,#N/A,VLOOKUP(A50,Database!$A:$AU,MATCH($N$1,Database!$A$1:$AU$1,0),FALSE))</f>
        <v>66.353270848999998</v>
      </c>
      <c r="O50" s="76">
        <f>(((Table134567891011121314151617343[[#This Row],[USA]]-VLOOKUP($U$1,A:N,14,))/VLOOKUP($U$1,A:N,14,))*100)+100</f>
        <v>76.541317606587953</v>
      </c>
      <c r="P50" s="76">
        <f>IF(VLOOKUP(A50,Database!$A:$AS,MATCH($P$1,Database!$A$1:$AS$1,0),FALSE)=0,#N/A,VLOOKUP(A50,Database!$A:$AS,MATCH($P$1,Database!$A$1:$AS$1,0),FALSE))</f>
        <v>94.514308588000006</v>
      </c>
      <c r="Q50" s="76">
        <f>(((Table134567891011121314151617343[[#This Row],[JPN]]-VLOOKUP($U$1,A:Q,16,))/VLOOKUP($U$1,A:Q,16,))*100)+100</f>
        <v>94.890426562201867</v>
      </c>
    </row>
    <row r="51" spans="1:17" s="80" customFormat="1" x14ac:dyDescent="0.35">
      <c r="A51" s="21">
        <v>34366</v>
      </c>
      <c r="B51" s="76">
        <f>IF(VLOOKUP(A51,Database!$A:$AS,MATCH($B$1,Database!$A$1:$AS$1,0),FALSE)=0,#N/A,VLOOKUP(A51,Database!$A:$AS,MATCH($B$1,Database!$A$1:$AS$1,0),FALSE))</f>
        <v>107.791017415</v>
      </c>
      <c r="C51" s="76">
        <f>IF(VLOOKUP(A51,Database!$A:$AS,MATCH($C$1,Database!$A$1:$AS$1,0),FALSE)=0,#N/A,VLOOKUP(A51,Database!$A:$AS,MATCH($C$1,Database!$A$1:$AS$1,0),FALSE))</f>
        <v>87.26</v>
      </c>
      <c r="D51" s="76">
        <f>IF(VLOOKUP(A51,Database!$A:$AS,MATCH($D$1,Database!$A$1:$AS$1,0),FALSE)=0,#N/A,VLOOKUP(A51,Database!$A:$AS,MATCH($D$1,Database!$A$1:$AS$1,0),FALSE))</f>
        <v>68.105675473000005</v>
      </c>
      <c r="E51" s="76">
        <f>IF(VLOOKUP(A51,Database!$A:$AS,MATCH($E$1,Database!$A$1:$AS$1,0),FALSE)=0,#N/A,VLOOKUP(A51,Database!$A:$AS,MATCH($E$1,Database!$A$1:$AS$1,0),FALSE))</f>
        <v>96.223080186000004</v>
      </c>
      <c r="F51" s="76">
        <f>IF(VLOOKUP(A51,Database!$A:$AS,MATCH($F$1,Database!$A$1:$AS$1,0),FALSE)=0,#N/A,VLOOKUP(A51,Database!$A:$AS,MATCH($F$1,Database!$A$1:$AS$1,0),FALSE))</f>
        <v>77.193567203000001</v>
      </c>
      <c r="G51" s="76">
        <f>IF(VLOOKUP(A51,Database!$A:$AS,MATCH($G$1,Database!$A$1:$AS$1,0),FALSE)=0,#N/A,VLOOKUP(A51,Database!$A:$AS,MATCH($G$1,Database!$A$1:$AS$1,0),FALSE))</f>
        <v>83.516094800000005</v>
      </c>
      <c r="H51" s="76">
        <f>(((Table134567891011121314151617343[[#This Row],[ITA]]-VLOOKUP($U$1,A:B,2,))/VLOOKUP($U$1,A:B,2,))*100)+100</f>
        <v>88.651315789326247</v>
      </c>
      <c r="I51" s="76">
        <f>(((Table134567891011121314151617343[[#This Row],[FRA]]-VLOOKUP($U$1,A:C,3,))/VLOOKUP($U$1,A:C,3,))*100)+100</f>
        <v>85.148321623731462</v>
      </c>
      <c r="J51" s="76">
        <f>(((Table134567891011121314151617343[[#This Row],[DEU]]-VLOOKUP($U$1,A:D,4,))/VLOOKUP($U$1,A:D,4,))*100)+100</f>
        <v>90.558510638274896</v>
      </c>
      <c r="K51" s="76">
        <f>(((Table134567891011121314151617343[[#This Row],[ESP]]-VLOOKUP($U$1,A:E,5,))/VLOOKUP($U$1,A:E,5,))*100)+100</f>
        <v>81.342248973268141</v>
      </c>
      <c r="L51" s="76">
        <f>(((Table134567891011121314151617343[[#This Row],[EA19]]-VLOOKUP($U$1,A:F,6,))/VLOOKUP($U$1,A:F,6,))*100)+100</f>
        <v>86.256983240659196</v>
      </c>
      <c r="M51" s="76">
        <f>(((Table134567891011121314151617343[[#This Row],[GBR]]-VLOOKUP($U$1,A:G,7,))/VLOOKUP($U$1,A:G,7,))*100)+100</f>
        <v>86.961325966788692</v>
      </c>
      <c r="N51" s="76">
        <f>IF(VLOOKUP(A51,Database!$A:$AU,MATCH($N$1,Database!$A$1:$AU$1,0),FALSE)=0,#N/A,VLOOKUP(A51,Database!$A:$AU,MATCH($N$1,Database!$A$1:$AU$1,0),FALSE))</f>
        <v>66.400668592000002</v>
      </c>
      <c r="O51" s="76">
        <f>(((Table134567891011121314151617343[[#This Row],[USA]]-VLOOKUP($U$1,A:N,14,))/VLOOKUP($U$1,A:N,14,))*100)+100</f>
        <v>76.595992917305566</v>
      </c>
      <c r="P51" s="76">
        <f>IF(VLOOKUP(A51,Database!$A:$AS,MATCH($P$1,Database!$A$1:$AS$1,0),FALSE)=0,#N/A,VLOOKUP(A51,Database!$A:$AS,MATCH($P$1,Database!$A$1:$AS$1,0),FALSE))</f>
        <v>95.325590207000005</v>
      </c>
      <c r="Q51" s="76">
        <f>(((Table134567891011121314151617343[[#This Row],[JPN]]-VLOOKUP($U$1,A:Q,16,))/VLOOKUP($U$1,A:Q,16,))*100)+100</f>
        <v>95.704936661667986</v>
      </c>
    </row>
    <row r="52" spans="1:17" s="80" customFormat="1" x14ac:dyDescent="0.35">
      <c r="A52" s="21">
        <v>34394</v>
      </c>
      <c r="B52" s="76">
        <f>IF(VLOOKUP(A52,Database!$A:$AS,MATCH($B$1,Database!$A$1:$AS$1,0),FALSE)=0,#N/A,VLOOKUP(A52,Database!$A:$AS,MATCH($B$1,Database!$A$1:$AS$1,0),FALSE))</f>
        <v>109.290892426</v>
      </c>
      <c r="C52" s="76">
        <f>IF(VLOOKUP(A52,Database!$A:$AS,MATCH($C$1,Database!$A$1:$AS$1,0),FALSE)=0,#N/A,VLOOKUP(A52,Database!$A:$AS,MATCH($C$1,Database!$A$1:$AS$1,0),FALSE))</f>
        <v>87.24</v>
      </c>
      <c r="D52" s="76">
        <f>IF(VLOOKUP(A52,Database!$A:$AS,MATCH($D$1,Database!$A$1:$AS$1,0),FALSE)=0,#N/A,VLOOKUP(A52,Database!$A:$AS,MATCH($D$1,Database!$A$1:$AS$1,0),FALSE))</f>
        <v>67.805650471000007</v>
      </c>
      <c r="E52" s="76">
        <f>IF(VLOOKUP(A52,Database!$A:$AS,MATCH($E$1,Database!$A$1:$AS$1,0),FALSE)=0,#N/A,VLOOKUP(A52,Database!$A:$AS,MATCH($E$1,Database!$A$1:$AS$1,0),FALSE))</f>
        <v>96.203080169000003</v>
      </c>
      <c r="F52" s="76">
        <f>IF(VLOOKUP(A52,Database!$A:$AS,MATCH($F$1,Database!$A$1:$AS$1,0),FALSE)=0,#N/A,VLOOKUP(A52,Database!$A:$AS,MATCH($F$1,Database!$A$1:$AS$1,0),FALSE))</f>
        <v>77.293558869999998</v>
      </c>
      <c r="G52" s="76">
        <f>IF(VLOOKUP(A52,Database!$A:$AS,MATCH($G$1,Database!$A$1:$AS$1,0),FALSE)=0,#N/A,VLOOKUP(A52,Database!$A:$AS,MATCH($G$1,Database!$A$1:$AS$1,0),FALSE))</f>
        <v>84.25893173</v>
      </c>
      <c r="H52" s="76">
        <f>(((Table134567891011121314151617343[[#This Row],[ITA]]-VLOOKUP($U$1,A:B,2,))/VLOOKUP($U$1,A:B,2,))*100)+100</f>
        <v>89.884868421386074</v>
      </c>
      <c r="I52" s="76">
        <f>(((Table134567891011121314151617343[[#This Row],[FRA]]-VLOOKUP($U$1,A:C,3,))/VLOOKUP($U$1,A:C,3,))*100)+100</f>
        <v>85.128805620608887</v>
      </c>
      <c r="J52" s="76">
        <f>(((Table134567891011121314151617343[[#This Row],[DEU]]-VLOOKUP($U$1,A:D,4,))/VLOOKUP($U$1,A:D,4,))*100)+100</f>
        <v>90.159574468173517</v>
      </c>
      <c r="K52" s="76">
        <f>(((Table134567891011121314151617343[[#This Row],[ESP]]-VLOOKUP($U$1,A:E,5,))/VLOOKUP($U$1,A:E,5,))*100)+100</f>
        <v>81.32534194473466</v>
      </c>
      <c r="L52" s="76">
        <f>(((Table134567891011121314151617343[[#This Row],[EA19]]-VLOOKUP($U$1,A:F,6,))/VLOOKUP($U$1,A:F,6,))*100)+100</f>
        <v>86.368715083831347</v>
      </c>
      <c r="M52" s="76">
        <f>(((Table134567891011121314151617343[[#This Row],[GBR]]-VLOOKUP($U$1,A:G,7,))/VLOOKUP($U$1,A:G,7,))*100)+100</f>
        <v>87.734806630181708</v>
      </c>
      <c r="N52" s="76">
        <f>IF(VLOOKUP(A52,Database!$A:$AU,MATCH($N$1,Database!$A$1:$AU$1,0),FALSE)=0,#N/A,VLOOKUP(A52,Database!$A:$AU,MATCH($N$1,Database!$A$1:$AU$1,0),FALSE))</f>
        <v>67.064336155999996</v>
      </c>
      <c r="O52" s="76">
        <f>(((Table134567891011121314151617343[[#This Row],[USA]]-VLOOKUP($U$1,A:N,14,))/VLOOKUP($U$1,A:N,14,))*100)+100</f>
        <v>77.361561654932899</v>
      </c>
      <c r="P52" s="76">
        <f>IF(VLOOKUP(A52,Database!$A:$AS,MATCH($P$1,Database!$A$1:$AS$1,0),FALSE)=0,#N/A,VLOOKUP(A52,Database!$A:$AS,MATCH($P$1,Database!$A$1:$AS$1,0),FALSE))</f>
        <v>96.339692229999997</v>
      </c>
      <c r="Q52" s="76">
        <f>(((Table134567891011121314151617343[[#This Row],[JPN]]-VLOOKUP($U$1,A:Q,16,))/VLOOKUP($U$1,A:Q,16,))*100)+100</f>
        <v>96.723074285247648</v>
      </c>
    </row>
    <row r="53" spans="1:17" s="80" customFormat="1" x14ac:dyDescent="0.35">
      <c r="A53" s="21">
        <v>34425</v>
      </c>
      <c r="B53" s="76">
        <f>IF(VLOOKUP(A53,Database!$A:$AS,MATCH($B$1,Database!$A$1:$AS$1,0),FALSE)=0,#N/A,VLOOKUP(A53,Database!$A:$AS,MATCH($B$1,Database!$A$1:$AS$1,0),FALSE))</f>
        <v>111.09074243800001</v>
      </c>
      <c r="C53" s="76">
        <f>IF(VLOOKUP(A53,Database!$A:$AS,MATCH($C$1,Database!$A$1:$AS$1,0),FALSE)=0,#N/A,VLOOKUP(A53,Database!$A:$AS,MATCH($C$1,Database!$A$1:$AS$1,0),FALSE))</f>
        <v>89.64</v>
      </c>
      <c r="D53" s="76">
        <f>IF(VLOOKUP(A53,Database!$A:$AS,MATCH($D$1,Database!$A$1:$AS$1,0),FALSE)=0,#N/A,VLOOKUP(A53,Database!$A:$AS,MATCH($D$1,Database!$A$1:$AS$1,0),FALSE))</f>
        <v>68.605717143000007</v>
      </c>
      <c r="E53" s="76">
        <f>IF(VLOOKUP(A53,Database!$A:$AS,MATCH($E$1,Database!$A$1:$AS$1,0),FALSE)=0,#N/A,VLOOKUP(A53,Database!$A:$AS,MATCH($E$1,Database!$A$1:$AS$1,0),FALSE))</f>
        <v>97.710081424999998</v>
      </c>
      <c r="F53" s="76">
        <f>IF(VLOOKUP(A53,Database!$A:$AS,MATCH($F$1,Database!$A$1:$AS$1,0),FALSE)=0,#N/A,VLOOKUP(A53,Database!$A:$AS,MATCH($F$1,Database!$A$1:$AS$1,0),FALSE))</f>
        <v>78.693442212999997</v>
      </c>
      <c r="G53" s="76">
        <f>IF(VLOOKUP(A53,Database!$A:$AS,MATCH($G$1,Database!$A$1:$AS$1,0),FALSE)=0,#N/A,VLOOKUP(A53,Database!$A:$AS,MATCH($G$1,Database!$A$1:$AS$1,0),FALSE))</f>
        <v>85.001768659000007</v>
      </c>
      <c r="H53" s="76">
        <f>(((Table134567891011121314151617343[[#This Row],[ITA]]-VLOOKUP($U$1,A:B,2,))/VLOOKUP($U$1,A:B,2,))*100)+100</f>
        <v>91.365131578870944</v>
      </c>
      <c r="I53" s="76">
        <f>(((Table134567891011121314151617343[[#This Row],[FRA]]-VLOOKUP($U$1,A:C,3,))/VLOOKUP($U$1,A:C,3,))*100)+100</f>
        <v>87.470725995316158</v>
      </c>
      <c r="J53" s="76">
        <f>(((Table134567891011121314151617343[[#This Row],[DEU]]-VLOOKUP($U$1,A:D,4,))/VLOOKUP($U$1,A:D,4,))*100)+100</f>
        <v>91.223404255110509</v>
      </c>
      <c r="K53" s="76">
        <f>(((Table134567891011121314151617343[[#This Row],[ESP]]-VLOOKUP($U$1,A:E,5,))/VLOOKUP($U$1,A:E,5,))*100)+100</f>
        <v>82.599286523640529</v>
      </c>
      <c r="L53" s="76">
        <f>(((Table134567891011121314151617343[[#This Row],[EA19]]-VLOOKUP($U$1,A:F,6,))/VLOOKUP($U$1,A:F,6,))*100)+100</f>
        <v>87.932960893828536</v>
      </c>
      <c r="M53" s="76">
        <f>(((Table134567891011121314151617343[[#This Row],[GBR]]-VLOOKUP($U$1,A:G,7,))/VLOOKUP($U$1,A:G,7,))*100)+100</f>
        <v>88.508287292533495</v>
      </c>
      <c r="N53" s="76">
        <f>IF(VLOOKUP(A53,Database!$A:$AU,MATCH($N$1,Database!$A$1:$AU$1,0),FALSE)=0,#N/A,VLOOKUP(A53,Database!$A:$AU,MATCH($N$1,Database!$A$1:$AU$1,0),FALSE))</f>
        <v>67.460870833000001</v>
      </c>
      <c r="O53" s="76">
        <f>(((Table134567891011121314151617343[[#This Row],[USA]]-VLOOKUP($U$1,A:N,14,))/VLOOKUP($U$1,A:N,14,))*100)+100</f>
        <v>77.818981255593641</v>
      </c>
      <c r="P53" s="76">
        <f>IF(VLOOKUP(A53,Database!$A:$AS,MATCH($P$1,Database!$A$1:$AS$1,0),FALSE)=0,#N/A,VLOOKUP(A53,Database!$A:$AS,MATCH($P$1,Database!$A$1:$AS$1,0),FALSE))</f>
        <v>97.252384051999996</v>
      </c>
      <c r="Q53" s="76">
        <f>(((Table134567891011121314151617343[[#This Row],[JPN]]-VLOOKUP($U$1,A:Q,16,))/VLOOKUP($U$1,A:Q,16,))*100)+100</f>
        <v>97.639398147774529</v>
      </c>
    </row>
    <row r="54" spans="1:17" s="80" customFormat="1" x14ac:dyDescent="0.35">
      <c r="A54" s="21">
        <v>34455</v>
      </c>
      <c r="B54" s="76">
        <f>IF(VLOOKUP(A54,Database!$A:$AS,MATCH($B$1,Database!$A$1:$AS$1,0),FALSE)=0,#N/A,VLOOKUP(A54,Database!$A:$AS,MATCH($B$1,Database!$A$1:$AS$1,0),FALSE))</f>
        <v>111.490709108</v>
      </c>
      <c r="C54" s="76">
        <f>IF(VLOOKUP(A54,Database!$A:$AS,MATCH($C$1,Database!$A$1:$AS$1,0),FALSE)=0,#N/A,VLOOKUP(A54,Database!$A:$AS,MATCH($C$1,Database!$A$1:$AS$1,0),FALSE))</f>
        <v>89.57</v>
      </c>
      <c r="D54" s="76">
        <f>IF(VLOOKUP(A54,Database!$A:$AS,MATCH($D$1,Database!$A$1:$AS$1,0),FALSE)=0,#N/A,VLOOKUP(A54,Database!$A:$AS,MATCH($D$1,Database!$A$1:$AS$1,0),FALSE))</f>
        <v>68.305692140999994</v>
      </c>
      <c r="E54" s="76">
        <f>IF(VLOOKUP(A54,Database!$A:$AS,MATCH($E$1,Database!$A$1:$AS$1,0),FALSE)=0,#N/A,VLOOKUP(A54,Database!$A:$AS,MATCH($E$1,Database!$A$1:$AS$1,0),FALSE))</f>
        <v>97.021080850999994</v>
      </c>
      <c r="F54" s="76">
        <f>IF(VLOOKUP(A54,Database!$A:$AS,MATCH($F$1,Database!$A$1:$AS$1,0),FALSE)=0,#N/A,VLOOKUP(A54,Database!$A:$AS,MATCH($F$1,Database!$A$1:$AS$1,0),FALSE))</f>
        <v>78.493458877999998</v>
      </c>
      <c r="G54" s="76">
        <f>IF(VLOOKUP(A54,Database!$A:$AS,MATCH($G$1,Database!$A$1:$AS$1,0),FALSE)=0,#N/A,VLOOKUP(A54,Database!$A:$AS,MATCH($G$1,Database!$A$1:$AS$1,0),FALSE))</f>
        <v>85.532366465999999</v>
      </c>
      <c r="H54" s="76">
        <f>(((Table134567891011121314151617343[[#This Row],[ITA]]-VLOOKUP($U$1,A:B,2,))/VLOOKUP($U$1,A:B,2,))*100)+100</f>
        <v>91.694078947749205</v>
      </c>
      <c r="I54" s="76">
        <f>(((Table134567891011121314151617343[[#This Row],[FRA]]-VLOOKUP($U$1,A:C,3,))/VLOOKUP($U$1,A:C,3,))*100)+100</f>
        <v>87.402419984387194</v>
      </c>
      <c r="J54" s="76">
        <f>(((Table134567891011121314151617343[[#This Row],[DEU]]-VLOOKUP($U$1,A:D,4,))/VLOOKUP($U$1,A:D,4,))*100)+100</f>
        <v>90.82446808500913</v>
      </c>
      <c r="K54" s="76">
        <f>(((Table134567891011121314151617343[[#This Row],[ESP]]-VLOOKUP($U$1,A:E,5,))/VLOOKUP($U$1,A:E,5,))*100)+100</f>
        <v>82.016839400510634</v>
      </c>
      <c r="L54" s="76">
        <f>(((Table134567891011121314151617343[[#This Row],[EA19]]-VLOOKUP($U$1,A:F,6,))/VLOOKUP($U$1,A:F,6,))*100)+100</f>
        <v>87.709497206366819</v>
      </c>
      <c r="M54" s="76">
        <f>(((Table134567891011121314151617343[[#This Row],[GBR]]-VLOOKUP($U$1,A:G,7,))/VLOOKUP($U$1,A:G,7,))*100)+100</f>
        <v>89.060773480522613</v>
      </c>
      <c r="N54" s="76">
        <f>IF(VLOOKUP(A54,Database!$A:$AU,MATCH($N$1,Database!$A$1:$AU$1,0),FALSE)=0,#N/A,VLOOKUP(A54,Database!$A:$AU,MATCH($N$1,Database!$A$1:$AU$1,0),FALSE))</f>
        <v>67.777880425000006</v>
      </c>
      <c r="O54" s="76">
        <f>(((Table134567891011121314151617343[[#This Row],[USA]]-VLOOKUP($U$1,A:N,14,))/VLOOKUP($U$1,A:N,14,))*100)+100</f>
        <v>78.184665291288354</v>
      </c>
      <c r="P54" s="76">
        <f>IF(VLOOKUP(A54,Database!$A:$AS,MATCH($P$1,Database!$A$1:$AS$1,0),FALSE)=0,#N/A,VLOOKUP(A54,Database!$A:$AS,MATCH($P$1,Database!$A$1:$AS$1,0),FALSE))</f>
        <v>97.150973848999996</v>
      </c>
      <c r="Q54" s="76">
        <f>(((Table134567891011121314151617343[[#This Row],[JPN]]-VLOOKUP($U$1,A:Q,16,))/VLOOKUP($U$1,A:Q,16,))*100)+100</f>
        <v>97.537584384713767</v>
      </c>
    </row>
    <row r="55" spans="1:17" s="80" customFormat="1" x14ac:dyDescent="0.35">
      <c r="A55" s="21">
        <v>34486</v>
      </c>
      <c r="B55" s="76">
        <f>IF(VLOOKUP(A55,Database!$A:$AS,MATCH($B$1,Database!$A$1:$AS$1,0),FALSE)=0,#N/A,VLOOKUP(A55,Database!$A:$AS,MATCH($B$1,Database!$A$1:$AS$1,0),FALSE))</f>
        <v>112.59061744900001</v>
      </c>
      <c r="C55" s="76">
        <f>IF(VLOOKUP(A55,Database!$A:$AS,MATCH($C$1,Database!$A$1:$AS$1,0),FALSE)=0,#N/A,VLOOKUP(A55,Database!$A:$AS,MATCH($C$1,Database!$A$1:$AS$1,0),FALSE))</f>
        <v>90.04</v>
      </c>
      <c r="D55" s="76">
        <f>IF(VLOOKUP(A55,Database!$A:$AS,MATCH($D$1,Database!$A$1:$AS$1,0),FALSE)=0,#N/A,VLOOKUP(A55,Database!$A:$AS,MATCH($D$1,Database!$A$1:$AS$1,0),FALSE))</f>
        <v>68.805733810999996</v>
      </c>
      <c r="E55" s="76">
        <f>IF(VLOOKUP(A55,Database!$A:$AS,MATCH($E$1,Database!$A$1:$AS$1,0),FALSE)=0,#N/A,VLOOKUP(A55,Database!$A:$AS,MATCH($E$1,Database!$A$1:$AS$1,0),FALSE))</f>
        <v>98.582082151999998</v>
      </c>
      <c r="F55" s="76">
        <f>IF(VLOOKUP(A55,Database!$A:$AS,MATCH($F$1,Database!$A$1:$AS$1,0),FALSE)=0,#N/A,VLOOKUP(A55,Database!$A:$AS,MATCH($F$1,Database!$A$1:$AS$1,0),FALSE))</f>
        <v>79.093408882999995</v>
      </c>
      <c r="G55" s="76">
        <f>IF(VLOOKUP(A55,Database!$A:$AS,MATCH($G$1,Database!$A$1:$AS$1,0),FALSE)=0,#N/A,VLOOKUP(A55,Database!$A:$AS,MATCH($G$1,Database!$A$1:$AS$1,0),FALSE))</f>
        <v>85.638486028000003</v>
      </c>
      <c r="H55" s="76">
        <f>(((Table134567891011121314151617343[[#This Row],[ITA]]-VLOOKUP($U$1,A:B,2,))/VLOOKUP($U$1,A:B,2,))*100)+100</f>
        <v>92.598684210930784</v>
      </c>
      <c r="I55" s="76">
        <f>(((Table134567891011121314151617343[[#This Row],[FRA]]-VLOOKUP($U$1,A:C,3,))/VLOOKUP($U$1,A:C,3,))*100)+100</f>
        <v>87.861046057767368</v>
      </c>
      <c r="J55" s="76">
        <f>(((Table134567891011121314151617343[[#This Row],[DEU]]-VLOOKUP($U$1,A:D,4,))/VLOOKUP($U$1,A:D,4,))*100)+100</f>
        <v>91.489361701844743</v>
      </c>
      <c r="K55" s="76">
        <f>(((Table134567891011121314151617343[[#This Row],[ESP]]-VLOOKUP($U$1,A:E,5,))/VLOOKUP($U$1,A:E,5,))*100)+100</f>
        <v>83.336432955696068</v>
      </c>
      <c r="L55" s="76">
        <f>(((Table134567891011121314151617343[[#This Row],[EA19]]-VLOOKUP($U$1,A:F,6,))/VLOOKUP($U$1,A:F,6,))*100)+100</f>
        <v>88.379888268751955</v>
      </c>
      <c r="M55" s="76">
        <f>(((Table134567891011121314151617343[[#This Row],[GBR]]-VLOOKUP($U$1,A:G,7,))/VLOOKUP($U$1,A:G,7,))*100)+100</f>
        <v>89.171270718745191</v>
      </c>
      <c r="N55" s="76">
        <f>IF(VLOOKUP(A55,Database!$A:$AU,MATCH($N$1,Database!$A$1:$AU$1,0),FALSE)=0,#N/A,VLOOKUP(A55,Database!$A:$AU,MATCH($N$1,Database!$A$1:$AU$1,0),FALSE))</f>
        <v>68.221217894000006</v>
      </c>
      <c r="O55" s="76">
        <f>(((Table134567891011121314151617343[[#This Row],[USA]]-VLOOKUP($U$1,A:N,14,))/VLOOKUP($U$1,A:N,14,))*100)+100</f>
        <v>78.696073901405754</v>
      </c>
      <c r="P55" s="76">
        <f>IF(VLOOKUP(A55,Database!$A:$AS,MATCH($P$1,Database!$A$1:$AS$1,0),FALSE)=0,#N/A,VLOOKUP(A55,Database!$A:$AS,MATCH($P$1,Database!$A$1:$AS$1,0),FALSE))</f>
        <v>98.367896277</v>
      </c>
      <c r="Q55" s="76">
        <f>(((Table134567891011121314151617343[[#This Row],[JPN]]-VLOOKUP($U$1,A:Q,16,))/VLOOKUP($U$1,A:Q,16,))*100)+100</f>
        <v>98.759349533410969</v>
      </c>
    </row>
    <row r="56" spans="1:17" s="80" customFormat="1" x14ac:dyDescent="0.35">
      <c r="A56" s="21">
        <v>34516</v>
      </c>
      <c r="B56" s="76">
        <f>IF(VLOOKUP(A56,Database!$A:$AS,MATCH($B$1,Database!$A$1:$AS$1,0),FALSE)=0,#N/A,VLOOKUP(A56,Database!$A:$AS,MATCH($B$1,Database!$A$1:$AS$1,0),FALSE))</f>
        <v>112.790600783</v>
      </c>
      <c r="C56" s="76">
        <f>IF(VLOOKUP(A56,Database!$A:$AS,MATCH($C$1,Database!$A$1:$AS$1,0),FALSE)=0,#N/A,VLOOKUP(A56,Database!$A:$AS,MATCH($C$1,Database!$A$1:$AS$1,0),FALSE))</f>
        <v>90.87</v>
      </c>
      <c r="D56" s="76">
        <f>IF(VLOOKUP(A56,Database!$A:$AS,MATCH($D$1,Database!$A$1:$AS$1,0),FALSE)=0,#N/A,VLOOKUP(A56,Database!$A:$AS,MATCH($D$1,Database!$A$1:$AS$1,0),FALSE))</f>
        <v>68.505708808999998</v>
      </c>
      <c r="E56" s="76">
        <f>IF(VLOOKUP(A56,Database!$A:$AS,MATCH($E$1,Database!$A$1:$AS$1,0),FALSE)=0,#N/A,VLOOKUP(A56,Database!$A:$AS,MATCH($E$1,Database!$A$1:$AS$1,0),FALSE))</f>
        <v>99.850083208000001</v>
      </c>
      <c r="F56" s="76">
        <f>IF(VLOOKUP(A56,Database!$A:$AS,MATCH($F$1,Database!$A$1:$AS$1,0),FALSE)=0,#N/A,VLOOKUP(A56,Database!$A:$AS,MATCH($F$1,Database!$A$1:$AS$1,0),FALSE))</f>
        <v>79.293392217000005</v>
      </c>
      <c r="G56" s="76">
        <f>IF(VLOOKUP(A56,Database!$A:$AS,MATCH($G$1,Database!$A$1:$AS$1,0),FALSE)=0,#N/A,VLOOKUP(A56,Database!$A:$AS,MATCH($G$1,Database!$A$1:$AS$1,0),FALSE))</f>
        <v>85.744605589000003</v>
      </c>
      <c r="H56" s="76">
        <f>(((Table134567891011121314151617343[[#This Row],[ITA]]-VLOOKUP($U$1,A:B,2,))/VLOOKUP($U$1,A:B,2,))*100)+100</f>
        <v>92.763157894547476</v>
      </c>
      <c r="I56" s="76">
        <f>(((Table134567891011121314151617343[[#This Row],[FRA]]-VLOOKUP($U$1,A:C,3,))/VLOOKUP($U$1,A:C,3,))*100)+100</f>
        <v>88.670960187353629</v>
      </c>
      <c r="J56" s="76">
        <f>(((Table134567891011121314151617343[[#This Row],[DEU]]-VLOOKUP($U$1,A:D,4,))/VLOOKUP($U$1,A:D,4,))*100)+100</f>
        <v>91.090425531743378</v>
      </c>
      <c r="K56" s="76">
        <f>(((Table134567891011121314151617343[[#This Row],[ESP]]-VLOOKUP($U$1,A:E,5,))/VLOOKUP($U$1,A:E,5,))*100)+100</f>
        <v>84.40833854628977</v>
      </c>
      <c r="L56" s="76">
        <f>(((Table134567891011121314151617343[[#This Row],[EA19]]-VLOOKUP($U$1,A:F,6,))/VLOOKUP($U$1,A:F,6,))*100)+100</f>
        <v>88.603351955096272</v>
      </c>
      <c r="M56" s="76">
        <f>(((Table134567891011121314151617343[[#This Row],[GBR]]-VLOOKUP($U$1,A:G,7,))/VLOOKUP($U$1,A:G,7,))*100)+100</f>
        <v>89.281767955926512</v>
      </c>
      <c r="N56" s="76">
        <f>IF(VLOOKUP(A56,Database!$A:$AU,MATCH($N$1,Database!$A$1:$AU$1,0),FALSE)=0,#N/A,VLOOKUP(A56,Database!$A:$AU,MATCH($N$1,Database!$A$1:$AU$1,0),FALSE))</f>
        <v>68.306593327000002</v>
      </c>
      <c r="O56" s="76">
        <f>(((Table134567891011121314151617343[[#This Row],[USA]]-VLOOKUP($U$1,A:N,14,))/VLOOKUP($U$1,A:N,14,))*100)+100</f>
        <v>78.79455809140029</v>
      </c>
      <c r="P56" s="76">
        <f>IF(VLOOKUP(A56,Database!$A:$AS,MATCH($P$1,Database!$A$1:$AS$1,0),FALSE)=0,#N/A,VLOOKUP(A56,Database!$A:$AS,MATCH($P$1,Database!$A$1:$AS$1,0),FALSE))</f>
        <v>99.381998300999996</v>
      </c>
      <c r="Q56" s="76">
        <f>(((Table134567891011121314151617343[[#This Row],[JPN]]-VLOOKUP($U$1,A:Q,16,))/VLOOKUP($U$1,A:Q,16,))*100)+100</f>
        <v>99.777487157994614</v>
      </c>
    </row>
    <row r="57" spans="1:17" s="80" customFormat="1" x14ac:dyDescent="0.35">
      <c r="A57" s="21">
        <v>34547</v>
      </c>
      <c r="B57" s="76">
        <f>IF(VLOOKUP(A57,Database!$A:$AS,MATCH($B$1,Database!$A$1:$AS$1,0),FALSE)=0,#N/A,VLOOKUP(A57,Database!$A:$AS,MATCH($B$1,Database!$A$1:$AS$1,0),FALSE))</f>
        <v>113.190567453</v>
      </c>
      <c r="C57" s="76">
        <f>IF(VLOOKUP(A57,Database!$A:$AS,MATCH($C$1,Database!$A$1:$AS$1,0),FALSE)=0,#N/A,VLOOKUP(A57,Database!$A:$AS,MATCH($C$1,Database!$A$1:$AS$1,0),FALSE))</f>
        <v>91.37</v>
      </c>
      <c r="D57" s="76">
        <f>IF(VLOOKUP(A57,Database!$A:$AS,MATCH($D$1,Database!$A$1:$AS$1,0),FALSE)=0,#N/A,VLOOKUP(A57,Database!$A:$AS,MATCH($D$1,Database!$A$1:$AS$1,0),FALSE))</f>
        <v>68.505708808999998</v>
      </c>
      <c r="E57" s="76">
        <f>IF(VLOOKUP(A57,Database!$A:$AS,MATCH($E$1,Database!$A$1:$AS$1,0),FALSE)=0,#N/A,VLOOKUP(A57,Database!$A:$AS,MATCH($E$1,Database!$A$1:$AS$1,0),FALSE))</f>
        <v>99.964083302999995</v>
      </c>
      <c r="F57" s="76">
        <f>IF(VLOOKUP(A57,Database!$A:$AS,MATCH($F$1,Database!$A$1:$AS$1,0),FALSE)=0,#N/A,VLOOKUP(A57,Database!$A:$AS,MATCH($F$1,Database!$A$1:$AS$1,0),FALSE))</f>
        <v>79.493375552000003</v>
      </c>
      <c r="G57" s="76">
        <f>IF(VLOOKUP(A57,Database!$A:$AS,MATCH($G$1,Database!$A$1:$AS$1,0),FALSE)=0,#N/A,VLOOKUP(A57,Database!$A:$AS,MATCH($G$1,Database!$A$1:$AS$1,0),FALSE))</f>
        <v>85.850725150000002</v>
      </c>
      <c r="H57" s="76">
        <f>(((Table134567891011121314151617343[[#This Row],[ITA]]-VLOOKUP($U$1,A:B,2,))/VLOOKUP($U$1,A:B,2,))*100)+100</f>
        <v>93.092105263425736</v>
      </c>
      <c r="I57" s="76">
        <f>(((Table134567891011121314151617343[[#This Row],[FRA]]-VLOOKUP($U$1,A:C,3,))/VLOOKUP($U$1,A:C,3,))*100)+100</f>
        <v>89.158860265417644</v>
      </c>
      <c r="J57" s="76">
        <f>(((Table134567891011121314151617343[[#This Row],[DEU]]-VLOOKUP($U$1,A:D,4,))/VLOOKUP($U$1,A:D,4,))*100)+100</f>
        <v>91.090425531743378</v>
      </c>
      <c r="K57" s="76">
        <f>(((Table134567891011121314151617343[[#This Row],[ESP]]-VLOOKUP($U$1,A:E,5,))/VLOOKUP($U$1,A:E,5,))*100)+100</f>
        <v>84.504708607324417</v>
      </c>
      <c r="L57" s="76">
        <f>(((Table134567891011121314151617343[[#This Row],[EA19]]-VLOOKUP($U$1,A:F,6,))/VLOOKUP($U$1,A:F,6,))*100)+100</f>
        <v>88.826815642557989</v>
      </c>
      <c r="M57" s="76">
        <f>(((Table134567891011121314151617343[[#This Row],[GBR]]-VLOOKUP($U$1,A:G,7,))/VLOOKUP($U$1,A:G,7,))*100)+100</f>
        <v>89.392265193107832</v>
      </c>
      <c r="N57" s="76">
        <f>IF(VLOOKUP(A57,Database!$A:$AU,MATCH($N$1,Database!$A$1:$AU$1,0),FALSE)=0,#N/A,VLOOKUP(A57,Database!$A:$AU,MATCH($N$1,Database!$A$1:$AU$1,0),FALSE))</f>
        <v>68.757665154999998</v>
      </c>
      <c r="O57" s="76">
        <f>(((Table134567891011121314151617343[[#This Row],[USA]]-VLOOKUP($U$1,A:N,14,))/VLOOKUP($U$1,A:N,14,))*100)+100</f>
        <v>79.314888613295778</v>
      </c>
      <c r="P57" s="76">
        <f>IF(VLOOKUP(A57,Database!$A:$AS,MATCH($P$1,Database!$A$1:$AS$1,0),FALSE)=0,#N/A,VLOOKUP(A57,Database!$A:$AS,MATCH($P$1,Database!$A$1:$AS$1,0),FALSE))</f>
        <v>100.19327991999999</v>
      </c>
      <c r="Q57" s="76">
        <f>(((Table134567891011121314151617343[[#This Row],[JPN]]-VLOOKUP($U$1,A:Q,16,))/VLOOKUP($U$1,A:Q,16,))*100)+100</f>
        <v>100.59199725746073</v>
      </c>
    </row>
    <row r="58" spans="1:17" s="80" customFormat="1" x14ac:dyDescent="0.35">
      <c r="A58" s="21">
        <v>34578</v>
      </c>
      <c r="B58" s="76">
        <f>IF(VLOOKUP(A58,Database!$A:$AS,MATCH($B$1,Database!$A$1:$AS$1,0),FALSE)=0,#N/A,VLOOKUP(A58,Database!$A:$AS,MATCH($B$1,Database!$A$1:$AS$1,0),FALSE))</f>
        <v>113.79051745700001</v>
      </c>
      <c r="C58" s="76">
        <f>IF(VLOOKUP(A58,Database!$A:$AS,MATCH($C$1,Database!$A$1:$AS$1,0),FALSE)=0,#N/A,VLOOKUP(A58,Database!$A:$AS,MATCH($C$1,Database!$A$1:$AS$1,0),FALSE))</f>
        <v>91.09</v>
      </c>
      <c r="D58" s="76">
        <f>IF(VLOOKUP(A58,Database!$A:$AS,MATCH($D$1,Database!$A$1:$AS$1,0),FALSE)=0,#N/A,VLOOKUP(A58,Database!$A:$AS,MATCH($D$1,Database!$A$1:$AS$1,0),FALSE))</f>
        <v>69.505792149000001</v>
      </c>
      <c r="E58" s="76">
        <f>IF(VLOOKUP(A58,Database!$A:$AS,MATCH($E$1,Database!$A$1:$AS$1,0),FALSE)=0,#N/A,VLOOKUP(A58,Database!$A:$AS,MATCH($E$1,Database!$A$1:$AS$1,0),FALSE))</f>
        <v>100.02008334999999</v>
      </c>
      <c r="F58" s="76">
        <f>IF(VLOOKUP(A58,Database!$A:$AS,MATCH($F$1,Database!$A$1:$AS$1,0),FALSE)=0,#N/A,VLOOKUP(A58,Database!$A:$AS,MATCH($F$1,Database!$A$1:$AS$1,0),FALSE))</f>
        <v>79.993333888999999</v>
      </c>
      <c r="G58" s="76">
        <f>IF(VLOOKUP(A58,Database!$A:$AS,MATCH($G$1,Database!$A$1:$AS$1,0),FALSE)=0,#N/A,VLOOKUP(A58,Database!$A:$AS,MATCH($G$1,Database!$A$1:$AS$1,0),FALSE))</f>
        <v>86.381322956999995</v>
      </c>
      <c r="H58" s="76">
        <f>(((Table134567891011121314151617343[[#This Row],[ITA]]-VLOOKUP($U$1,A:B,2,))/VLOOKUP($U$1,A:B,2,))*100)+100</f>
        <v>93.585526315920688</v>
      </c>
      <c r="I58" s="76">
        <f>(((Table134567891011121314151617343[[#This Row],[FRA]]-VLOOKUP($U$1,A:C,3,))/VLOOKUP($U$1,A:C,3,))*100)+100</f>
        <v>88.885636221701802</v>
      </c>
      <c r="J58" s="76">
        <f>(((Table134567891011121314151617343[[#This Row],[DEU]]-VLOOKUP($U$1,A:D,4,))/VLOOKUP($U$1,A:D,4,))*100)+100</f>
        <v>92.420212765414618</v>
      </c>
      <c r="K58" s="76">
        <f>(((Table134567891011121314151617343[[#This Row],[ESP]]-VLOOKUP($U$1,A:E,5,))/VLOOKUP($U$1,A:E,5,))*100)+100</f>
        <v>84.552048286710928</v>
      </c>
      <c r="L58" s="76">
        <f>(((Table134567891011121314151617343[[#This Row],[EA19]]-VLOOKUP($U$1,A:F,6,))/VLOOKUP($U$1,A:F,6,))*100)+100</f>
        <v>89.385474860653574</v>
      </c>
      <c r="M58" s="76">
        <f>(((Table134567891011121314151617343[[#This Row],[GBR]]-VLOOKUP($U$1,A:G,7,))/VLOOKUP($U$1,A:G,7,))*100)+100</f>
        <v>89.94475138109695</v>
      </c>
      <c r="N58" s="76">
        <f>IF(VLOOKUP(A58,Database!$A:$AU,MATCH($N$1,Database!$A$1:$AU$1,0),FALSE)=0,#N/A,VLOOKUP(A58,Database!$A:$AU,MATCH($N$1,Database!$A$1:$AU$1,0),FALSE))</f>
        <v>68.972045742999995</v>
      </c>
      <c r="O58" s="76">
        <f>(((Table134567891011121314151617343[[#This Row],[USA]]-VLOOKUP($U$1,A:N,14,))/VLOOKUP($U$1,A:N,14,))*100)+100</f>
        <v>79.562185731656925</v>
      </c>
      <c r="P58" s="76">
        <f>IF(VLOOKUP(A58,Database!$A:$AS,MATCH($P$1,Database!$A$1:$AS$1,0),FALSE)=0,#N/A,VLOOKUP(A58,Database!$A:$AS,MATCH($P$1,Database!$A$1:$AS$1,0),FALSE))</f>
        <v>99.179177895999999</v>
      </c>
      <c r="Q58" s="76">
        <f>(((Table134567891011121314151617343[[#This Row],[JPN]]-VLOOKUP($U$1,A:Q,16,))/VLOOKUP($U$1,A:Q,16,))*100)+100</f>
        <v>99.573859632877088</v>
      </c>
    </row>
    <row r="59" spans="1:17" s="80" customFormat="1" x14ac:dyDescent="0.35">
      <c r="A59" s="21">
        <v>34608</v>
      </c>
      <c r="B59" s="76">
        <f>IF(VLOOKUP(A59,Database!$A:$AS,MATCH($B$1,Database!$A$1:$AS$1,0),FALSE)=0,#N/A,VLOOKUP(A59,Database!$A:$AS,MATCH($B$1,Database!$A$1:$AS$1,0),FALSE))</f>
        <v>113.490542455</v>
      </c>
      <c r="C59" s="76">
        <f>IF(VLOOKUP(A59,Database!$A:$AS,MATCH($C$1,Database!$A$1:$AS$1,0),FALSE)=0,#N/A,VLOOKUP(A59,Database!$A:$AS,MATCH($C$1,Database!$A$1:$AS$1,0),FALSE))</f>
        <v>91.97</v>
      </c>
      <c r="D59" s="76">
        <f>IF(VLOOKUP(A59,Database!$A:$AS,MATCH($D$1,Database!$A$1:$AS$1,0),FALSE)=0,#N/A,VLOOKUP(A59,Database!$A:$AS,MATCH($D$1,Database!$A$1:$AS$1,0),FALSE))</f>
        <v>70.805900492000006</v>
      </c>
      <c r="E59" s="76">
        <f>IF(VLOOKUP(A59,Database!$A:$AS,MATCH($E$1,Database!$A$1:$AS$1,0),FALSE)=0,#N/A,VLOOKUP(A59,Database!$A:$AS,MATCH($E$1,Database!$A$1:$AS$1,0),FALSE))</f>
        <v>101.017084181</v>
      </c>
      <c r="F59" s="76">
        <f>IF(VLOOKUP(A59,Database!$A:$AS,MATCH($F$1,Database!$A$1:$AS$1,0),FALSE)=0,#N/A,VLOOKUP(A59,Database!$A:$AS,MATCH($F$1,Database!$A$1:$AS$1,0),FALSE))</f>
        <v>80.893258895000002</v>
      </c>
      <c r="G59" s="76">
        <f>IF(VLOOKUP(A59,Database!$A:$AS,MATCH($G$1,Database!$A$1:$AS$1,0),FALSE)=0,#N/A,VLOOKUP(A59,Database!$A:$AS,MATCH($G$1,Database!$A$1:$AS$1,0),FALSE))</f>
        <v>87.018040325000001</v>
      </c>
      <c r="H59" s="76">
        <f>(((Table134567891011121314151617343[[#This Row],[ITA]]-VLOOKUP($U$1,A:B,2,))/VLOOKUP($U$1,A:B,2,))*100)+100</f>
        <v>93.338815789673205</v>
      </c>
      <c r="I59" s="76">
        <f>(((Table134567891011121314151617343[[#This Row],[FRA]]-VLOOKUP($U$1,A:C,3,))/VLOOKUP($U$1,A:C,3,))*100)+100</f>
        <v>89.744340359094451</v>
      </c>
      <c r="J59" s="76">
        <f>(((Table134567891011121314151617343[[#This Row],[DEU]]-VLOOKUP($U$1,A:D,4,))/VLOOKUP($U$1,A:D,4,))*100)+100</f>
        <v>94.148936170516905</v>
      </c>
      <c r="K59" s="76">
        <f>(((Table134567891011121314151617343[[#This Row],[ESP]]-VLOOKUP($U$1,A:E,5,))/VLOOKUP($U$1,A:E,5,))*100)+100</f>
        <v>85.394863645198669</v>
      </c>
      <c r="L59" s="76">
        <f>(((Table134567891011121314151617343[[#This Row],[EA19]]-VLOOKUP($U$1,A:F,6,))/VLOOKUP($U$1,A:F,6,))*100)+100</f>
        <v>90.391061452555178</v>
      </c>
      <c r="M59" s="76">
        <f>(((Table134567891011121314151617343[[#This Row],[GBR]]-VLOOKUP($U$1,A:G,7,))/VLOOKUP($U$1,A:G,7,))*100)+100</f>
        <v>90.607734806267402</v>
      </c>
      <c r="N59" s="76">
        <f>IF(VLOOKUP(A59,Database!$A:$AU,MATCH($N$1,Database!$A$1:$AU$1,0),FALSE)=0,#N/A,VLOOKUP(A59,Database!$A:$AU,MATCH($N$1,Database!$A$1:$AU$1,0),FALSE))</f>
        <v>69.528919646999995</v>
      </c>
      <c r="O59" s="76">
        <f>(((Table134567891011121314151617343[[#This Row],[USA]]-VLOOKUP($U$1,A:N,14,))/VLOOKUP($U$1,A:N,14,))*100)+100</f>
        <v>80.204563444277653</v>
      </c>
      <c r="P59" s="76">
        <f>IF(VLOOKUP(A59,Database!$A:$AS,MATCH($P$1,Database!$A$1:$AS$1,0),FALSE)=0,#N/A,VLOOKUP(A59,Database!$A:$AS,MATCH($P$1,Database!$A$1:$AS$1,0),FALSE))</f>
        <v>100.19327991999999</v>
      </c>
      <c r="Q59" s="76">
        <f>(((Table134567891011121314151617343[[#This Row],[JPN]]-VLOOKUP($U$1,A:Q,16,))/VLOOKUP($U$1,A:Q,16,))*100)+100</f>
        <v>100.59199725746073</v>
      </c>
    </row>
    <row r="60" spans="1:17" s="80" customFormat="1" x14ac:dyDescent="0.35">
      <c r="A60" s="21">
        <v>34639</v>
      </c>
      <c r="B60" s="76">
        <f>IF(VLOOKUP(A60,Database!$A:$AS,MATCH($B$1,Database!$A$1:$AS$1,0),FALSE)=0,#N/A,VLOOKUP(A60,Database!$A:$AS,MATCH($B$1,Database!$A$1:$AS$1,0),FALSE))</f>
        <v>115.39038413500001</v>
      </c>
      <c r="C60" s="76">
        <f>IF(VLOOKUP(A60,Database!$A:$AS,MATCH($C$1,Database!$A$1:$AS$1,0),FALSE)=0,#N/A,VLOOKUP(A60,Database!$A:$AS,MATCH($C$1,Database!$A$1:$AS$1,0),FALSE))</f>
        <v>92.76</v>
      </c>
      <c r="D60" s="76">
        <f>IF(VLOOKUP(A60,Database!$A:$AS,MATCH($D$1,Database!$A$1:$AS$1,0),FALSE)=0,#N/A,VLOOKUP(A60,Database!$A:$AS,MATCH($D$1,Database!$A$1:$AS$1,0),FALSE))</f>
        <v>71.205933827999999</v>
      </c>
      <c r="E60" s="76">
        <f>IF(VLOOKUP(A60,Database!$A:$AS,MATCH($E$1,Database!$A$1:$AS$1,0),FALSE)=0,#N/A,VLOOKUP(A60,Database!$A:$AS,MATCH($E$1,Database!$A$1:$AS$1,0),FALSE))</f>
        <v>102.60008550000001</v>
      </c>
      <c r="F60" s="76">
        <f>IF(VLOOKUP(A60,Database!$A:$AS,MATCH($F$1,Database!$A$1:$AS$1,0),FALSE)=0,#N/A,VLOOKUP(A60,Database!$A:$AS,MATCH($F$1,Database!$A$1:$AS$1,0),FALSE))</f>
        <v>81.393217231999998</v>
      </c>
      <c r="G60" s="76">
        <f>IF(VLOOKUP(A60,Database!$A:$AS,MATCH($G$1,Database!$A$1:$AS$1,0),FALSE)=0,#N/A,VLOOKUP(A60,Database!$A:$AS,MATCH($G$1,Database!$A$1:$AS$1,0),FALSE))</f>
        <v>87.230279448000005</v>
      </c>
      <c r="H60" s="76">
        <f>(((Table134567891011121314151617343[[#This Row],[ITA]]-VLOOKUP($U$1,A:B,2,))/VLOOKUP($U$1,A:B,2,))*100)+100</f>
        <v>94.901315789788868</v>
      </c>
      <c r="I60" s="76">
        <f>(((Table134567891011121314151617343[[#This Row],[FRA]]-VLOOKUP($U$1,A:C,3,))/VLOOKUP($U$1,A:C,3,))*100)+100</f>
        <v>90.515222482435604</v>
      </c>
      <c r="J60" s="76">
        <f>(((Table134567891011121314151617343[[#This Row],[DEU]]-VLOOKUP($U$1,A:D,4,))/VLOOKUP($U$1,A:D,4,))*100)+100</f>
        <v>94.680851063985386</v>
      </c>
      <c r="K60" s="76">
        <f>(((Table134567891011121314151617343[[#This Row],[ESP]]-VLOOKUP($U$1,A:E,5,))/VLOOKUP($U$1,A:E,5,))*100)+100</f>
        <v>86.733054931179197</v>
      </c>
      <c r="L60" s="76">
        <f>(((Table134567891011121314151617343[[#This Row],[EA19]]-VLOOKUP($U$1,A:F,6,))/VLOOKUP($U$1,A:F,6,))*100)+100</f>
        <v>90.949720670650748</v>
      </c>
      <c r="M60" s="76">
        <f>(((Table134567891011121314151617343[[#This Row],[GBR]]-VLOOKUP($U$1,A:G,7,))/VLOOKUP($U$1,A:G,7,))*100)+100</f>
        <v>90.828729281671315</v>
      </c>
      <c r="N60" s="76">
        <f>IF(VLOOKUP(A60,Database!$A:$AU,MATCH($N$1,Database!$A$1:$AU$1,0),FALSE)=0,#N/A,VLOOKUP(A60,Database!$A:$AU,MATCH($N$1,Database!$A$1:$AU$1,0),FALSE))</f>
        <v>70.000120643000002</v>
      </c>
      <c r="O60" s="76">
        <f>(((Table134567891011121314151617343[[#This Row],[USA]]-VLOOKUP($U$1,A:N,14,))/VLOOKUP($U$1,A:N,14,))*100)+100</f>
        <v>80.74811381685015</v>
      </c>
      <c r="P60" s="76">
        <f>IF(VLOOKUP(A60,Database!$A:$AS,MATCH($P$1,Database!$A$1:$AS$1,0),FALSE)=0,#N/A,VLOOKUP(A60,Database!$A:$AS,MATCH($P$1,Database!$A$1:$AS$1,0),FALSE))</f>
        <v>100.801741134</v>
      </c>
      <c r="Q60" s="76">
        <f>(((Table134567891011121314151617343[[#This Row],[JPN]]-VLOOKUP($U$1,A:Q,16,))/VLOOKUP($U$1,A:Q,16,))*100)+100</f>
        <v>101.20287983180934</v>
      </c>
    </row>
    <row r="61" spans="1:17" s="80" customFormat="1" x14ac:dyDescent="0.35">
      <c r="A61" s="21">
        <v>34669</v>
      </c>
      <c r="B61" s="76">
        <f>IF(VLOOKUP(A61,Database!$A:$AS,MATCH($B$1,Database!$A$1:$AS$1,0),FALSE)=0,#N/A,VLOOKUP(A61,Database!$A:$AS,MATCH($B$1,Database!$A$1:$AS$1,0),FALSE))</f>
        <v>118.190150821</v>
      </c>
      <c r="C61" s="76">
        <f>IF(VLOOKUP(A61,Database!$A:$AS,MATCH($C$1,Database!$A$1:$AS$1,0),FALSE)=0,#N/A,VLOOKUP(A61,Database!$A:$AS,MATCH($C$1,Database!$A$1:$AS$1,0),FALSE))</f>
        <v>92.66</v>
      </c>
      <c r="D61" s="76">
        <f>IF(VLOOKUP(A61,Database!$A:$AS,MATCH($D$1,Database!$A$1:$AS$1,0),FALSE)=0,#N/A,VLOOKUP(A61,Database!$A:$AS,MATCH($D$1,Database!$A$1:$AS$1,0),FALSE))</f>
        <v>71.205933827999999</v>
      </c>
      <c r="E61" s="76">
        <f>IF(VLOOKUP(A61,Database!$A:$AS,MATCH($E$1,Database!$A$1:$AS$1,0),FALSE)=0,#N/A,VLOOKUP(A61,Database!$A:$AS,MATCH($E$1,Database!$A$1:$AS$1,0),FALSE))</f>
        <v>105.30008775</v>
      </c>
      <c r="F61" s="76">
        <f>IF(VLOOKUP(A61,Database!$A:$AS,MATCH($F$1,Database!$A$1:$AS$1,0),FALSE)=0,#N/A,VLOOKUP(A61,Database!$A:$AS,MATCH($F$1,Database!$A$1:$AS$1,0),FALSE))</f>
        <v>82.293142238000001</v>
      </c>
      <c r="G61" s="76">
        <f>IF(VLOOKUP(A61,Database!$A:$AS,MATCH($G$1,Database!$A$1:$AS$1,0),FALSE)=0,#N/A,VLOOKUP(A61,Database!$A:$AS,MATCH($G$1,Database!$A$1:$AS$1,0),FALSE))</f>
        <v>86.911920764000001</v>
      </c>
      <c r="H61" s="76">
        <f>(((Table134567891011121314151617343[[#This Row],[ITA]]-VLOOKUP($U$1,A:B,2,))/VLOOKUP($U$1,A:B,2,))*100)+100</f>
        <v>97.203947368646965</v>
      </c>
      <c r="I61" s="76">
        <f>(((Table134567891011121314151617343[[#This Row],[FRA]]-VLOOKUP($U$1,A:C,3,))/VLOOKUP($U$1,A:C,3,))*100)+100</f>
        <v>90.417642466822784</v>
      </c>
      <c r="J61" s="76">
        <f>(((Table134567891011121314151617343[[#This Row],[DEU]]-VLOOKUP($U$1,A:D,4,))/VLOOKUP($U$1,A:D,4,))*100)+100</f>
        <v>94.680851063985386</v>
      </c>
      <c r="K61" s="76">
        <f>(((Table134567891011121314151617343[[#This Row],[ESP]]-VLOOKUP($U$1,A:E,5,))/VLOOKUP($U$1,A:E,5,))*100)+100</f>
        <v>89.015503745157588</v>
      </c>
      <c r="L61" s="76">
        <f>(((Table134567891011121314151617343[[#This Row],[EA19]]-VLOOKUP($U$1,A:F,6,))/VLOOKUP($U$1,A:F,6,))*100)+100</f>
        <v>91.955307262552367</v>
      </c>
      <c r="M61" s="76">
        <f>(((Table134567891011121314151617343[[#This Row],[GBR]]-VLOOKUP($U$1,A:G,7,))/VLOOKUP($U$1,A:G,7,))*100)+100</f>
        <v>90.497237569086082</v>
      </c>
      <c r="N61" s="76">
        <f>IF(VLOOKUP(A61,Database!$A:$AU,MATCH($N$1,Database!$A$1:$AU$1,0),FALSE)=0,#N/A,VLOOKUP(A61,Database!$A:$AU,MATCH($N$1,Database!$A$1:$AU$1,0),FALSE))</f>
        <v>70.681537571000007</v>
      </c>
      <c r="O61" s="76">
        <f>(((Table134567891011121314151617343[[#This Row],[USA]]-VLOOKUP($U$1,A:N,14,))/VLOOKUP($U$1,A:N,14,))*100)+100</f>
        <v>81.534157200110727</v>
      </c>
      <c r="P61" s="76">
        <f>IF(VLOOKUP(A61,Database!$A:$AS,MATCH($P$1,Database!$A$1:$AS$1,0),FALSE)=0,#N/A,VLOOKUP(A61,Database!$A:$AS,MATCH($P$1,Database!$A$1:$AS$1,0),FALSE))</f>
        <v>101.51161255</v>
      </c>
      <c r="Q61" s="76">
        <f>(((Table134567891011121314151617343[[#This Row],[JPN]]-VLOOKUP($U$1,A:Q,16,))/VLOOKUP($U$1,A:Q,16,))*100)+100</f>
        <v>101.9155761682147</v>
      </c>
    </row>
    <row r="62" spans="1:17" s="80" customFormat="1" x14ac:dyDescent="0.35">
      <c r="A62" s="21">
        <v>34700</v>
      </c>
      <c r="B62" s="76">
        <f>IF(VLOOKUP(A62,Database!$A:$AS,MATCH($B$1,Database!$A$1:$AS$1,0),FALSE)=0,#N/A,VLOOKUP(A62,Database!$A:$AS,MATCH($B$1,Database!$A$1:$AS$1,0),FALSE))</f>
        <v>117.79018415100001</v>
      </c>
      <c r="C62" s="76">
        <f>IF(VLOOKUP(A62,Database!$A:$AS,MATCH($C$1,Database!$A$1:$AS$1,0),FALSE)=0,#N/A,VLOOKUP(A62,Database!$A:$AS,MATCH($C$1,Database!$A$1:$AS$1,0),FALSE))</f>
        <v>93.32</v>
      </c>
      <c r="D62" s="76">
        <f>IF(VLOOKUP(A62,Database!$A:$AS,MATCH($D$1,Database!$A$1:$AS$1,0),FALSE)=0,#N/A,VLOOKUP(A62,Database!$A:$AS,MATCH($D$1,Database!$A$1:$AS$1,0),FALSE))</f>
        <v>69.805817150999999</v>
      </c>
      <c r="E62" s="76">
        <f>IF(VLOOKUP(A62,Database!$A:$AS,MATCH($E$1,Database!$A$1:$AS$1,0),FALSE)=0,#N/A,VLOOKUP(A62,Database!$A:$AS,MATCH($E$1,Database!$A$1:$AS$1,0),FALSE))</f>
        <v>104.824087353</v>
      </c>
      <c r="F62" s="76">
        <f>IF(VLOOKUP(A62,Database!$A:$AS,MATCH($F$1,Database!$A$1:$AS$1,0),FALSE)=0,#N/A,VLOOKUP(A62,Database!$A:$AS,MATCH($F$1,Database!$A$1:$AS$1,0),FALSE))</f>
        <v>81.693192233999994</v>
      </c>
      <c r="G62" s="76">
        <f>IF(VLOOKUP(A62,Database!$A:$AS,MATCH($G$1,Database!$A$1:$AS$1,0),FALSE)=0,#N/A,VLOOKUP(A62,Database!$A:$AS,MATCH($G$1,Database!$A$1:$AS$1,0),FALSE))</f>
        <v>86.381322956999995</v>
      </c>
      <c r="H62" s="76">
        <f>(((Table134567891011121314151617343[[#This Row],[ITA]]-VLOOKUP($U$1,A:B,2,))/VLOOKUP($U$1,A:B,2,))*100)+100</f>
        <v>96.874999999768704</v>
      </c>
      <c r="I62" s="76">
        <f>(((Table134567891011121314151617343[[#This Row],[FRA]]-VLOOKUP($U$1,A:C,3,))/VLOOKUP($U$1,A:C,3,))*100)+100</f>
        <v>91.061670569867289</v>
      </c>
      <c r="J62" s="76">
        <f>(((Table134567891011121314151617343[[#This Row],[DEU]]-VLOOKUP($U$1,A:D,4,))/VLOOKUP($U$1,A:D,4,))*100)+100</f>
        <v>92.819148935515983</v>
      </c>
      <c r="K62" s="76">
        <f>(((Table134567891011121314151617343[[#This Row],[ESP]]-VLOOKUP($U$1,A:E,5,))/VLOOKUP($U$1,A:E,5,))*100)+100</f>
        <v>88.61311647248553</v>
      </c>
      <c r="L62" s="76">
        <f>(((Table134567891011121314151617343[[#This Row],[EA19]]-VLOOKUP($U$1,A:F,6,))/VLOOKUP($U$1,A:F,6,))*100)+100</f>
        <v>91.284916201284616</v>
      </c>
      <c r="M62" s="76">
        <f>(((Table134567891011121314151617343[[#This Row],[GBR]]-VLOOKUP($U$1,A:G,7,))/VLOOKUP($U$1,A:G,7,))*100)+100</f>
        <v>89.94475138109695</v>
      </c>
      <c r="N62" s="76">
        <f>IF(VLOOKUP(A62,Database!$A:$AU,MATCH($N$1,Database!$A$1:$AU$1,0),FALSE)=0,#N/A,VLOOKUP(A62,Database!$A:$AU,MATCH($N$1,Database!$A$1:$AU$1,0),FALSE))</f>
        <v>70.829184515999998</v>
      </c>
      <c r="O62" s="76">
        <f>(((Table134567891011121314151617343[[#This Row],[USA]]-VLOOKUP($U$1,A:N,14,))/VLOOKUP($U$1,A:N,14,))*100)+100</f>
        <v>81.704474225425201</v>
      </c>
      <c r="P62" s="76">
        <f>IF(VLOOKUP(A62,Database!$A:$AS,MATCH($P$1,Database!$A$1:$AS$1,0),FALSE)=0,#N/A,VLOOKUP(A62,Database!$A:$AS,MATCH($P$1,Database!$A$1:$AS$1,0),FALSE))</f>
        <v>99.483408503000007</v>
      </c>
      <c r="Q62" s="76">
        <f>(((Table134567891011121314151617343[[#This Row],[JPN]]-VLOOKUP($U$1,A:Q,16,))/VLOOKUP($U$1,A:Q,16,))*100)+100</f>
        <v>99.879300920051392</v>
      </c>
    </row>
    <row r="63" spans="1:17" s="80" customFormat="1" x14ac:dyDescent="0.35">
      <c r="A63" s="21">
        <v>34731</v>
      </c>
      <c r="B63" s="76">
        <f>IF(VLOOKUP(A63,Database!$A:$AS,MATCH($B$1,Database!$A$1:$AS$1,0),FALSE)=0,#N/A,VLOOKUP(A63,Database!$A:$AS,MATCH($B$1,Database!$A$1:$AS$1,0),FALSE))</f>
        <v>117.09024248</v>
      </c>
      <c r="C63" s="76">
        <f>IF(VLOOKUP(A63,Database!$A:$AS,MATCH($C$1,Database!$A$1:$AS$1,0),FALSE)=0,#N/A,VLOOKUP(A63,Database!$A:$AS,MATCH($C$1,Database!$A$1:$AS$1,0),FALSE))</f>
        <v>92.68</v>
      </c>
      <c r="D63" s="76">
        <f>IF(VLOOKUP(A63,Database!$A:$AS,MATCH($D$1,Database!$A$1:$AS$1,0),FALSE)=0,#N/A,VLOOKUP(A63,Database!$A:$AS,MATCH($D$1,Database!$A$1:$AS$1,0),FALSE))</f>
        <v>70.805900492000006</v>
      </c>
      <c r="E63" s="76">
        <f>IF(VLOOKUP(A63,Database!$A:$AS,MATCH($E$1,Database!$A$1:$AS$1,0),FALSE)=0,#N/A,VLOOKUP(A63,Database!$A:$AS,MATCH($E$1,Database!$A$1:$AS$1,0),FALSE))</f>
        <v>103.76408647</v>
      </c>
      <c r="F63" s="76">
        <f>IF(VLOOKUP(A63,Database!$A:$AS,MATCH($F$1,Database!$A$1:$AS$1,0),FALSE)=0,#N/A,VLOOKUP(A63,Database!$A:$AS,MATCH($F$1,Database!$A$1:$AS$1,0),FALSE))</f>
        <v>81.893175568999993</v>
      </c>
      <c r="G63" s="76">
        <f>IF(VLOOKUP(A63,Database!$A:$AS,MATCH($G$1,Database!$A$1:$AS$1,0),FALSE)=0,#N/A,VLOOKUP(A63,Database!$A:$AS,MATCH($G$1,Database!$A$1:$AS$1,0),FALSE))</f>
        <v>86.062964273000006</v>
      </c>
      <c r="H63" s="76">
        <f>(((Table134567891011121314151617343[[#This Row],[ITA]]-VLOOKUP($U$1,A:B,2,))/VLOOKUP($U$1,A:B,2,))*100)+100</f>
        <v>96.299342105465385</v>
      </c>
      <c r="I63" s="76">
        <f>(((Table134567891011121314151617343[[#This Row],[FRA]]-VLOOKUP($U$1,A:C,3,))/VLOOKUP($U$1,A:C,3,))*100)+100</f>
        <v>90.437158469945359</v>
      </c>
      <c r="J63" s="76">
        <f>(((Table134567891011121314151617343[[#This Row],[DEU]]-VLOOKUP($U$1,A:D,4,))/VLOOKUP($U$1,A:D,4,))*100)+100</f>
        <v>94.148936170516905</v>
      </c>
      <c r="K63" s="76">
        <f>(((Table134567891011121314151617343[[#This Row],[ESP]]-VLOOKUP($U$1,A:E,5,))/VLOOKUP($U$1,A:E,5,))*100)+100</f>
        <v>87.717043975427643</v>
      </c>
      <c r="L63" s="76">
        <f>(((Table134567891011121314151617343[[#This Row],[EA19]]-VLOOKUP($U$1,A:F,6,))/VLOOKUP($U$1,A:F,6,))*100)+100</f>
        <v>91.508379888746333</v>
      </c>
      <c r="M63" s="76">
        <f>(((Table134567891011121314151617343[[#This Row],[GBR]]-VLOOKUP($U$1,A:G,7,))/VLOOKUP($U$1,A:G,7,))*100)+100</f>
        <v>89.613259668511745</v>
      </c>
      <c r="N63" s="76">
        <f>IF(VLOOKUP(A63,Database!$A:$AU,MATCH($N$1,Database!$A$1:$AU$1,0),FALSE)=0,#N/A,VLOOKUP(A63,Database!$A:$AU,MATCH($N$1,Database!$A$1:$AU$1,0),FALSE))</f>
        <v>70.733992396000005</v>
      </c>
      <c r="O63" s="76">
        <f>(((Table134567891011121314151617343[[#This Row],[USA]]-VLOOKUP($U$1,A:N,14,))/VLOOKUP($U$1,A:N,14,))*100)+100</f>
        <v>81.594666069816029</v>
      </c>
      <c r="P63" s="76">
        <f>IF(VLOOKUP(A63,Database!$A:$AS,MATCH($P$1,Database!$A$1:$AS$1,0),FALSE)=0,#N/A,VLOOKUP(A63,Database!$A:$AS,MATCH($P$1,Database!$A$1:$AS$1,0),FALSE))</f>
        <v>100.90315133599999</v>
      </c>
      <c r="Q63" s="76">
        <f>(((Table134567891011121314151617343[[#This Row],[JPN]]-VLOOKUP($U$1,A:Q,16,))/VLOOKUP($U$1,A:Q,16,))*100)+100</f>
        <v>101.30469359386611</v>
      </c>
    </row>
    <row r="64" spans="1:17" s="80" customFormat="1" x14ac:dyDescent="0.35">
      <c r="A64" s="21">
        <v>34759</v>
      </c>
      <c r="B64" s="76">
        <f>IF(VLOOKUP(A64,Database!$A:$AS,MATCH($B$1,Database!$A$1:$AS$1,0),FALSE)=0,#N/A,VLOOKUP(A64,Database!$A:$AS,MATCH($B$1,Database!$A$1:$AS$1,0),FALSE))</f>
        <v>117.390217482</v>
      </c>
      <c r="C64" s="76">
        <f>IF(VLOOKUP(A64,Database!$A:$AS,MATCH($C$1,Database!$A$1:$AS$1,0),FALSE)=0,#N/A,VLOOKUP(A64,Database!$A:$AS,MATCH($C$1,Database!$A$1:$AS$1,0),FALSE))</f>
        <v>93.47</v>
      </c>
      <c r="D64" s="76">
        <f>IF(VLOOKUP(A64,Database!$A:$AS,MATCH($D$1,Database!$A$1:$AS$1,0),FALSE)=0,#N/A,VLOOKUP(A64,Database!$A:$AS,MATCH($D$1,Database!$A$1:$AS$1,0),FALSE))</f>
        <v>70.005833819000003</v>
      </c>
      <c r="E64" s="76">
        <f>IF(VLOOKUP(A64,Database!$A:$AS,MATCH($E$1,Database!$A$1:$AS$1,0),FALSE)=0,#N/A,VLOOKUP(A64,Database!$A:$AS,MATCH($E$1,Database!$A$1:$AS$1,0),FALSE))</f>
        <v>103.601086334</v>
      </c>
      <c r="F64" s="76">
        <f>IF(VLOOKUP(A64,Database!$A:$AS,MATCH($F$1,Database!$A$1:$AS$1,0),FALSE)=0,#N/A,VLOOKUP(A64,Database!$A:$AS,MATCH($F$1,Database!$A$1:$AS$1,0),FALSE))</f>
        <v>81.793183901000006</v>
      </c>
      <c r="G64" s="76">
        <f>IF(VLOOKUP(A64,Database!$A:$AS,MATCH($G$1,Database!$A$1:$AS$1,0),FALSE)=0,#N/A,VLOOKUP(A64,Database!$A:$AS,MATCH($G$1,Database!$A$1:$AS$1,0),FALSE))</f>
        <v>86.169083834000006</v>
      </c>
      <c r="H64" s="76">
        <f>(((Table134567891011121314151617343[[#This Row],[ITA]]-VLOOKUP($U$1,A:B,2,))/VLOOKUP($U$1,A:B,2,))*100)+100</f>
        <v>96.546052631712868</v>
      </c>
      <c r="I64" s="76">
        <f>(((Table134567891011121314151617343[[#This Row],[FRA]]-VLOOKUP($U$1,A:C,3,))/VLOOKUP($U$1,A:C,3,))*100)+100</f>
        <v>91.208040593286483</v>
      </c>
      <c r="J64" s="76">
        <f>(((Table134567891011121314151617343[[#This Row],[DEU]]-VLOOKUP($U$1,A:D,4,))/VLOOKUP($U$1,A:D,4,))*100)+100</f>
        <v>93.085106382250231</v>
      </c>
      <c r="K64" s="76">
        <f>(((Table134567891011121314151617343[[#This Row],[ESP]]-VLOOKUP($U$1,A:E,5,))/VLOOKUP($U$1,A:E,5,))*100)+100</f>
        <v>87.579251695035481</v>
      </c>
      <c r="L64" s="76">
        <f>(((Table134567891011121314151617343[[#This Row],[EA19]]-VLOOKUP($U$1,A:F,6,))/VLOOKUP($U$1,A:F,6,))*100)+100</f>
        <v>91.396648044456782</v>
      </c>
      <c r="M64" s="76">
        <f>(((Table134567891011121314151617343[[#This Row],[GBR]]-VLOOKUP($U$1,A:G,7,))/VLOOKUP($U$1,A:G,7,))*100)+100</f>
        <v>89.723756905693065</v>
      </c>
      <c r="N64" s="76">
        <f>IF(VLOOKUP(A64,Database!$A:$AU,MATCH($N$1,Database!$A$1:$AU$1,0),FALSE)=0,#N/A,VLOOKUP(A64,Database!$A:$AU,MATCH($N$1,Database!$A$1:$AU$1,0),FALSE))</f>
        <v>70.843859968000004</v>
      </c>
      <c r="O64" s="76">
        <f>(((Table134567891011121314151617343[[#This Row],[USA]]-VLOOKUP($U$1,A:N,14,))/VLOOKUP($U$1,A:N,14,))*100)+100</f>
        <v>81.721402982940546</v>
      </c>
      <c r="P64" s="76">
        <f>IF(VLOOKUP(A64,Database!$A:$AS,MATCH($P$1,Database!$A$1:$AS$1,0),FALSE)=0,#N/A,VLOOKUP(A64,Database!$A:$AS,MATCH($P$1,Database!$A$1:$AS$1,0),FALSE))</f>
        <v>101.91725336</v>
      </c>
      <c r="Q64" s="76">
        <f>(((Table134567891011121314151617343[[#This Row],[JPN]]-VLOOKUP($U$1,A:Q,16,))/VLOOKUP($U$1,A:Q,16,))*100)+100</f>
        <v>102.32283121844976</v>
      </c>
    </row>
    <row r="65" spans="1:17" s="80" customFormat="1" x14ac:dyDescent="0.35">
      <c r="A65" s="21">
        <v>34790</v>
      </c>
      <c r="B65" s="76">
        <f>IF(VLOOKUP(A65,Database!$A:$AS,MATCH($B$1,Database!$A$1:$AS$1,0),FALSE)=0,#N/A,VLOOKUP(A65,Database!$A:$AS,MATCH($B$1,Database!$A$1:$AS$1,0),FALSE))</f>
        <v>117.49020914899999</v>
      </c>
      <c r="C65" s="76">
        <f>IF(VLOOKUP(A65,Database!$A:$AS,MATCH($C$1,Database!$A$1:$AS$1,0),FALSE)=0,#N/A,VLOOKUP(A65,Database!$A:$AS,MATCH($C$1,Database!$A$1:$AS$1,0),FALSE))</f>
        <v>93.48</v>
      </c>
      <c r="D65" s="76">
        <f>IF(VLOOKUP(A65,Database!$A:$AS,MATCH($D$1,Database!$A$1:$AS$1,0),FALSE)=0,#N/A,VLOOKUP(A65,Database!$A:$AS,MATCH($D$1,Database!$A$1:$AS$1,0),FALSE))</f>
        <v>70.405867155999999</v>
      </c>
      <c r="E65" s="76">
        <f>IF(VLOOKUP(A65,Database!$A:$AS,MATCH($E$1,Database!$A$1:$AS$1,0),FALSE)=0,#N/A,VLOOKUP(A65,Database!$A:$AS,MATCH($E$1,Database!$A$1:$AS$1,0),FALSE))</f>
        <v>104.067086723</v>
      </c>
      <c r="F65" s="76">
        <f>IF(VLOOKUP(A65,Database!$A:$AS,MATCH($F$1,Database!$A$1:$AS$1,0),FALSE)=0,#N/A,VLOOKUP(A65,Database!$A:$AS,MATCH($F$1,Database!$A$1:$AS$1,0),FALSE))</f>
        <v>82.093158903000003</v>
      </c>
      <c r="G65" s="76">
        <f>IF(VLOOKUP(A65,Database!$A:$AS,MATCH($G$1,Database!$A$1:$AS$1,0),FALSE)=0,#N/A,VLOOKUP(A65,Database!$A:$AS,MATCH($G$1,Database!$A$1:$AS$1,0),FALSE))</f>
        <v>86.593562079999998</v>
      </c>
      <c r="H65" s="76">
        <f>(((Table134567891011121314151617343[[#This Row],[ITA]]-VLOOKUP($U$1,A:B,2,))/VLOOKUP($U$1,A:B,2,))*100)+100</f>
        <v>96.628289473521207</v>
      </c>
      <c r="I65" s="76">
        <f>(((Table134567891011121314151617343[[#This Row],[FRA]]-VLOOKUP($U$1,A:C,3,))/VLOOKUP($U$1,A:C,3,))*100)+100</f>
        <v>91.217798594847778</v>
      </c>
      <c r="J65" s="76">
        <f>(((Table134567891011121314151617343[[#This Row],[DEU]]-VLOOKUP($U$1,A:D,4,))/VLOOKUP($U$1,A:D,4,))*100)+100</f>
        <v>93.617021277048394</v>
      </c>
      <c r="K65" s="76">
        <f>(((Table134567891011121314151617343[[#This Row],[ESP]]-VLOOKUP($U$1,A:E,5,))/VLOOKUP($U$1,A:E,5,))*100)+100</f>
        <v>87.973185453863465</v>
      </c>
      <c r="L65" s="76">
        <f>(((Table134567891011121314151617343[[#This Row],[EA19]]-VLOOKUP($U$1,A:F,6,))/VLOOKUP($U$1,A:F,6,))*100)+100</f>
        <v>91.73184357509065</v>
      </c>
      <c r="M65" s="76">
        <f>(((Table134567891011121314151617343[[#This Row],[GBR]]-VLOOKUP($U$1,A:G,7,))/VLOOKUP($U$1,A:G,7,))*100)+100</f>
        <v>90.165745856500848</v>
      </c>
      <c r="N65" s="76">
        <f>IF(VLOOKUP(A65,Database!$A:$AU,MATCH($N$1,Database!$A$1:$AU$1,0),FALSE)=0,#N/A,VLOOKUP(A65,Database!$A:$AU,MATCH($N$1,Database!$A$1:$AU$1,0),FALSE))</f>
        <v>70.728637839000001</v>
      </c>
      <c r="O65" s="76">
        <f>(((Table134567891011121314151617343[[#This Row],[USA]]-VLOOKUP($U$1,A:N,14,))/VLOOKUP($U$1,A:N,14,))*100)+100</f>
        <v>81.588489360774631</v>
      </c>
      <c r="P65" s="76">
        <f>IF(VLOOKUP(A65,Database!$A:$AS,MATCH($P$1,Database!$A$1:$AS$1,0),FALSE)=0,#N/A,VLOOKUP(A65,Database!$A:$AS,MATCH($P$1,Database!$A$1:$AS$1,0),FALSE))</f>
        <v>103.13417578799999</v>
      </c>
      <c r="Q65" s="76">
        <f>(((Table134567891011121314151617343[[#This Row],[JPN]]-VLOOKUP($U$1,A:Q,16,))/VLOOKUP($U$1,A:Q,16,))*100)+100</f>
        <v>103.54459636714695</v>
      </c>
    </row>
    <row r="66" spans="1:17" s="80" customFormat="1" x14ac:dyDescent="0.35">
      <c r="A66" s="21">
        <v>34820</v>
      </c>
      <c r="B66" s="76">
        <f>IF(VLOOKUP(A66,Database!$A:$AS,MATCH($B$1,Database!$A$1:$AS$1,0),FALSE)=0,#N/A,VLOOKUP(A66,Database!$A:$AS,MATCH($B$1,Database!$A$1:$AS$1,0),FALSE))</f>
        <v>118.190150821</v>
      </c>
      <c r="C66" s="76">
        <f>IF(VLOOKUP(A66,Database!$A:$AS,MATCH($C$1,Database!$A$1:$AS$1,0),FALSE)=0,#N/A,VLOOKUP(A66,Database!$A:$AS,MATCH($C$1,Database!$A$1:$AS$1,0),FALSE))</f>
        <v>93.03</v>
      </c>
      <c r="D66" s="76">
        <f>IF(VLOOKUP(A66,Database!$A:$AS,MATCH($D$1,Database!$A$1:$AS$1,0),FALSE)=0,#N/A,VLOOKUP(A66,Database!$A:$AS,MATCH($D$1,Database!$A$1:$AS$1,0),FALSE))</f>
        <v>70.805900492000006</v>
      </c>
      <c r="E66" s="76">
        <f>IF(VLOOKUP(A66,Database!$A:$AS,MATCH($E$1,Database!$A$1:$AS$1,0),FALSE)=0,#N/A,VLOOKUP(A66,Database!$A:$AS,MATCH($E$1,Database!$A$1:$AS$1,0),FALSE))</f>
        <v>104.89808741500001</v>
      </c>
      <c r="F66" s="76">
        <f>IF(VLOOKUP(A66,Database!$A:$AS,MATCH($F$1,Database!$A$1:$AS$1,0),FALSE)=0,#N/A,VLOOKUP(A66,Database!$A:$AS,MATCH($F$1,Database!$A$1:$AS$1,0),FALSE))</f>
        <v>82.393133906000003</v>
      </c>
      <c r="G66" s="76">
        <f>IF(VLOOKUP(A66,Database!$A:$AS,MATCH($G$1,Database!$A$1:$AS$1,0),FALSE)=0,#N/A,VLOOKUP(A66,Database!$A:$AS,MATCH($G$1,Database!$A$1:$AS$1,0),FALSE))</f>
        <v>87.018040325000001</v>
      </c>
      <c r="H66" s="76">
        <f>(((Table134567891011121314151617343[[#This Row],[ITA]]-VLOOKUP($U$1,A:B,2,))/VLOOKUP($U$1,A:B,2,))*100)+100</f>
        <v>97.203947368646965</v>
      </c>
      <c r="I66" s="76">
        <f>(((Table134567891011121314151617343[[#This Row],[FRA]]-VLOOKUP($U$1,A:C,3,))/VLOOKUP($U$1,A:C,3,))*100)+100</f>
        <v>90.778688524590166</v>
      </c>
      <c r="J66" s="76">
        <f>(((Table134567891011121314151617343[[#This Row],[DEU]]-VLOOKUP($U$1,A:D,4,))/VLOOKUP($U$1,A:D,4,))*100)+100</f>
        <v>94.148936170516905</v>
      </c>
      <c r="K66" s="76">
        <f>(((Table134567891011121314151617343[[#This Row],[ESP]]-VLOOKUP($U$1,A:E,5,))/VLOOKUP($U$1,A:E,5,))*100)+100</f>
        <v>88.67567247729859</v>
      </c>
      <c r="L66" s="76">
        <f>(((Table134567891011121314151617343[[#This Row],[EA19]]-VLOOKUP($U$1,A:F,6,))/VLOOKUP($U$1,A:F,6,))*100)+100</f>
        <v>92.067039106841918</v>
      </c>
      <c r="M66" s="76">
        <f>(((Table134567891011121314151617343[[#This Row],[GBR]]-VLOOKUP($U$1,A:G,7,))/VLOOKUP($U$1,A:G,7,))*100)+100</f>
        <v>90.607734806267402</v>
      </c>
      <c r="N66" s="76">
        <f>IF(VLOOKUP(A66,Database!$A:$AU,MATCH($N$1,Database!$A$1:$AU$1,0),FALSE)=0,#N/A,VLOOKUP(A66,Database!$A:$AU,MATCH($N$1,Database!$A$1:$AU$1,0),FALSE))</f>
        <v>71.056951495000007</v>
      </c>
      <c r="O66" s="76">
        <f>(((Table134567891011121314151617343[[#This Row],[USA]]-VLOOKUP($U$1,A:N,14,))/VLOOKUP($U$1,A:N,14,))*100)+100</f>
        <v>81.967213114659558</v>
      </c>
      <c r="P66" s="76">
        <f>IF(VLOOKUP(A66,Database!$A:$AS,MATCH($P$1,Database!$A$1:$AS$1,0),FALSE)=0,#N/A,VLOOKUP(A66,Database!$A:$AS,MATCH($P$1,Database!$A$1:$AS$1,0),FALSE))</f>
        <v>101.410202348</v>
      </c>
      <c r="Q66" s="76">
        <f>(((Table134567891011121314151617343[[#This Row],[JPN]]-VLOOKUP($U$1,A:Q,16,))/VLOOKUP($U$1,A:Q,16,))*100)+100</f>
        <v>101.81376240615793</v>
      </c>
    </row>
    <row r="67" spans="1:17" s="80" customFormat="1" x14ac:dyDescent="0.35">
      <c r="A67" s="21">
        <v>34851</v>
      </c>
      <c r="B67" s="76">
        <f>IF(VLOOKUP(A67,Database!$A:$AS,MATCH($B$1,Database!$A$1:$AS$1,0),FALSE)=0,#N/A,VLOOKUP(A67,Database!$A:$AS,MATCH($B$1,Database!$A$1:$AS$1,0),FALSE))</f>
        <v>117.990167486</v>
      </c>
      <c r="C67" s="76">
        <f>IF(VLOOKUP(A67,Database!$A:$AS,MATCH($C$1,Database!$A$1:$AS$1,0),FALSE)=0,#N/A,VLOOKUP(A67,Database!$A:$AS,MATCH($C$1,Database!$A$1:$AS$1,0),FALSE))</f>
        <v>93.66</v>
      </c>
      <c r="D67" s="76">
        <f>IF(VLOOKUP(A67,Database!$A:$AS,MATCH($D$1,Database!$A$1:$AS$1,0),FALSE)=0,#N/A,VLOOKUP(A67,Database!$A:$AS,MATCH($D$1,Database!$A$1:$AS$1,0),FALSE))</f>
        <v>70.005833819000003</v>
      </c>
      <c r="E67" s="76">
        <f>IF(VLOOKUP(A67,Database!$A:$AS,MATCH($E$1,Database!$A$1:$AS$1,0),FALSE)=0,#N/A,VLOOKUP(A67,Database!$A:$AS,MATCH($E$1,Database!$A$1:$AS$1,0),FALSE))</f>
        <v>104.167086806</v>
      </c>
      <c r="F67" s="76">
        <f>IF(VLOOKUP(A67,Database!$A:$AS,MATCH($F$1,Database!$A$1:$AS$1,0),FALSE)=0,#N/A,VLOOKUP(A67,Database!$A:$AS,MATCH($F$1,Database!$A$1:$AS$1,0),FALSE))</f>
        <v>82.093158903000003</v>
      </c>
      <c r="G67" s="76">
        <f>IF(VLOOKUP(A67,Database!$A:$AS,MATCH($G$1,Database!$A$1:$AS$1,0),FALSE)=0,#N/A,VLOOKUP(A67,Database!$A:$AS,MATCH($G$1,Database!$A$1:$AS$1,0),FALSE))</f>
        <v>87.230279448000005</v>
      </c>
      <c r="H67" s="76">
        <f>(((Table134567891011121314151617343[[#This Row],[ITA]]-VLOOKUP($U$1,A:B,2,))/VLOOKUP($U$1,A:B,2,))*100)+100</f>
        <v>97.039473684207834</v>
      </c>
      <c r="I67" s="76">
        <f>(((Table134567891011121314151617343[[#This Row],[FRA]]-VLOOKUP($U$1,A:C,3,))/VLOOKUP($U$1,A:C,3,))*100)+100</f>
        <v>91.393442622950815</v>
      </c>
      <c r="J67" s="76">
        <f>(((Table134567891011121314151617343[[#This Row],[DEU]]-VLOOKUP($U$1,A:D,4,))/VLOOKUP($U$1,A:D,4,))*100)+100</f>
        <v>93.085106382250231</v>
      </c>
      <c r="K67" s="76">
        <f>(((Table134567891011121314151617343[[#This Row],[ESP]]-VLOOKUP($U$1,A:E,5,))/VLOOKUP($U$1,A:E,5,))*100)+100</f>
        <v>88.057720594840134</v>
      </c>
      <c r="L67" s="76">
        <f>(((Table134567891011121314151617343[[#This Row],[EA19]]-VLOOKUP($U$1,A:F,6,))/VLOOKUP($U$1,A:F,6,))*100)+100</f>
        <v>91.73184357509065</v>
      </c>
      <c r="M67" s="76">
        <f>(((Table134567891011121314151617343[[#This Row],[GBR]]-VLOOKUP($U$1,A:G,7,))/VLOOKUP($U$1,A:G,7,))*100)+100</f>
        <v>90.828729281671315</v>
      </c>
      <c r="N67" s="76">
        <f>IF(VLOOKUP(A67,Database!$A:$AU,MATCH($N$1,Database!$A$1:$AU$1,0),FALSE)=0,#N/A,VLOOKUP(A67,Database!$A:$AU,MATCH($N$1,Database!$A$1:$AU$1,0),FALSE))</f>
        <v>71.291659566999996</v>
      </c>
      <c r="O67" s="76">
        <f>(((Table134567891011121314151617343[[#This Row],[USA]]-VLOOKUP($U$1,A:N,14,))/VLOOKUP($U$1,A:N,14,))*100)+100</f>
        <v>82.237958849631141</v>
      </c>
      <c r="P67" s="76">
        <f>IF(VLOOKUP(A67,Database!$A:$AS,MATCH($P$1,Database!$A$1:$AS$1,0),FALSE)=0,#N/A,VLOOKUP(A67,Database!$A:$AS,MATCH($P$1,Database!$A$1:$AS$1,0),FALSE))</f>
        <v>101.308792145</v>
      </c>
      <c r="Q67" s="76">
        <f>(((Table134567891011121314151617343[[#This Row],[JPN]]-VLOOKUP($U$1,A:Q,16,))/VLOOKUP($U$1,A:Q,16,))*100)+100</f>
        <v>101.71194864309719</v>
      </c>
    </row>
    <row r="68" spans="1:17" s="80" customFormat="1" x14ac:dyDescent="0.35">
      <c r="A68" s="21">
        <v>34881</v>
      </c>
      <c r="B68" s="76">
        <f>IF(VLOOKUP(A68,Database!$A:$AS,MATCH($B$1,Database!$A$1:$AS$1,0),FALSE)=0,#N/A,VLOOKUP(A68,Database!$A:$AS,MATCH($B$1,Database!$A$1:$AS$1,0),FALSE))</f>
        <v>117.89017581900001</v>
      </c>
      <c r="C68" s="76">
        <f>IF(VLOOKUP(A68,Database!$A:$AS,MATCH($C$1,Database!$A$1:$AS$1,0),FALSE)=0,#N/A,VLOOKUP(A68,Database!$A:$AS,MATCH($C$1,Database!$A$1:$AS$1,0),FALSE))</f>
        <v>94.09</v>
      </c>
      <c r="D68" s="76">
        <f>IF(VLOOKUP(A68,Database!$A:$AS,MATCH($D$1,Database!$A$1:$AS$1,0),FALSE)=0,#N/A,VLOOKUP(A68,Database!$A:$AS,MATCH($D$1,Database!$A$1:$AS$1,0),FALSE))</f>
        <v>69.805817150999999</v>
      </c>
      <c r="E68" s="76">
        <f>IF(VLOOKUP(A68,Database!$A:$AS,MATCH($E$1,Database!$A$1:$AS$1,0),FALSE)=0,#N/A,VLOOKUP(A68,Database!$A:$AS,MATCH($E$1,Database!$A$1:$AS$1,0),FALSE))</f>
        <v>103.706086422</v>
      </c>
      <c r="F68" s="76">
        <f>IF(VLOOKUP(A68,Database!$A:$AS,MATCH($F$1,Database!$A$1:$AS$1,0),FALSE)=0,#N/A,VLOOKUP(A68,Database!$A:$AS,MATCH($F$1,Database!$A$1:$AS$1,0),FALSE))</f>
        <v>81.993167236000005</v>
      </c>
      <c r="G68" s="76">
        <f>IF(VLOOKUP(A68,Database!$A:$AS,MATCH($G$1,Database!$A$1:$AS$1,0),FALSE)=0,#N/A,VLOOKUP(A68,Database!$A:$AS,MATCH($G$1,Database!$A$1:$AS$1,0),FALSE))</f>
        <v>87.336399009999994</v>
      </c>
      <c r="H68" s="76">
        <f>(((Table134567891011121314151617343[[#This Row],[ITA]]-VLOOKUP($U$1,A:B,2,))/VLOOKUP($U$1,A:B,2,))*100)+100</f>
        <v>96.957236842399482</v>
      </c>
      <c r="I68" s="76">
        <f>(((Table134567891011121314151617343[[#This Row],[FRA]]-VLOOKUP($U$1,A:C,3,))/VLOOKUP($U$1,A:C,3,))*100)+100</f>
        <v>91.813036690085866</v>
      </c>
      <c r="J68" s="76">
        <f>(((Table134567891011121314151617343[[#This Row],[DEU]]-VLOOKUP($U$1,A:D,4,))/VLOOKUP($U$1,A:D,4,))*100)+100</f>
        <v>92.819148935515983</v>
      </c>
      <c r="K68" s="76">
        <f>(((Table134567891011121314151617343[[#This Row],[ESP]]-VLOOKUP($U$1,A:E,5,))/VLOOKUP($U$1,A:E,5,))*100)+100</f>
        <v>87.668013593779534</v>
      </c>
      <c r="L68" s="76">
        <f>(((Table134567891011121314151617343[[#This Row],[EA19]]-VLOOKUP($U$1,A:F,6,))/VLOOKUP($U$1,A:F,6,))*100)+100</f>
        <v>91.620111731918499</v>
      </c>
      <c r="M68" s="76">
        <f>(((Table134567891011121314151617343[[#This Row],[GBR]]-VLOOKUP($U$1,A:G,7,))/VLOOKUP($U$1,A:G,7,))*100)+100</f>
        <v>90.939226519893879</v>
      </c>
      <c r="N68" s="76">
        <f>IF(VLOOKUP(A68,Database!$A:$AU,MATCH($N$1,Database!$A$1:$AU$1,0),FALSE)=0,#N/A,VLOOKUP(A68,Database!$A:$AU,MATCH($N$1,Database!$A$1:$AU$1,0),FALSE))</f>
        <v>70.989920377000004</v>
      </c>
      <c r="O68" s="76">
        <f>(((Table134567891011121314151617343[[#This Row],[USA]]-VLOOKUP($U$1,A:N,14,))/VLOOKUP($U$1,A:N,14,))*100)+100</f>
        <v>81.889889871559177</v>
      </c>
      <c r="P68" s="76">
        <f>IF(VLOOKUP(A68,Database!$A:$AS,MATCH($P$1,Database!$A$1:$AS$1,0),FALSE)=0,#N/A,VLOOKUP(A68,Database!$A:$AS,MATCH($P$1,Database!$A$1:$AS$1,0),FALSE))</f>
        <v>99.889049313000001</v>
      </c>
      <c r="Q68" s="76">
        <f>(((Table134567891011121314151617343[[#This Row],[JPN]]-VLOOKUP($U$1,A:Q,16,))/VLOOKUP($U$1,A:Q,16,))*100)+100</f>
        <v>100.28655597028644</v>
      </c>
    </row>
    <row r="69" spans="1:17" s="80" customFormat="1" x14ac:dyDescent="0.35">
      <c r="A69" s="21">
        <v>34912</v>
      </c>
      <c r="B69" s="76">
        <f>IF(VLOOKUP(A69,Database!$A:$AS,MATCH($B$1,Database!$A$1:$AS$1,0),FALSE)=0,#N/A,VLOOKUP(A69,Database!$A:$AS,MATCH($B$1,Database!$A$1:$AS$1,0),FALSE))</f>
        <v>119.990000833</v>
      </c>
      <c r="C69" s="76">
        <f>IF(VLOOKUP(A69,Database!$A:$AS,MATCH($C$1,Database!$A$1:$AS$1,0),FALSE)=0,#N/A,VLOOKUP(A69,Database!$A:$AS,MATCH($C$1,Database!$A$1:$AS$1,0),FALSE))</f>
        <v>93.5</v>
      </c>
      <c r="D69" s="76">
        <f>IF(VLOOKUP(A69,Database!$A:$AS,MATCH($D$1,Database!$A$1:$AS$1,0),FALSE)=0,#N/A,VLOOKUP(A69,Database!$A:$AS,MATCH($D$1,Database!$A$1:$AS$1,0),FALSE))</f>
        <v>69.005750479</v>
      </c>
      <c r="E69" s="76">
        <f>IF(VLOOKUP(A69,Database!$A:$AS,MATCH($E$1,Database!$A$1:$AS$1,0),FALSE)=0,#N/A,VLOOKUP(A69,Database!$A:$AS,MATCH($E$1,Database!$A$1:$AS$1,0),FALSE))</f>
        <v>103.227086023</v>
      </c>
      <c r="F69" s="76">
        <f>IF(VLOOKUP(A69,Database!$A:$AS,MATCH($F$1,Database!$A$1:$AS$1,0),FALSE)=0,#N/A,VLOOKUP(A69,Database!$A:$AS,MATCH($F$1,Database!$A$1:$AS$1,0),FALSE))</f>
        <v>81.993167236000005</v>
      </c>
      <c r="G69" s="76">
        <f>IF(VLOOKUP(A69,Database!$A:$AS,MATCH($G$1,Database!$A$1:$AS$1,0),FALSE)=0,#N/A,VLOOKUP(A69,Database!$A:$AS,MATCH($G$1,Database!$A$1:$AS$1,0),FALSE))</f>
        <v>87.230279448000005</v>
      </c>
      <c r="H69" s="76">
        <f>(((Table134567891011121314151617343[[#This Row],[ITA]]-VLOOKUP($U$1,A:B,2,))/VLOOKUP($U$1,A:B,2,))*100)+100</f>
        <v>98.684210526131821</v>
      </c>
      <c r="I69" s="76">
        <f>(((Table134567891011121314151617343[[#This Row],[FRA]]-VLOOKUP($U$1,A:C,3,))/VLOOKUP($U$1,A:C,3,))*100)+100</f>
        <v>91.237314597970339</v>
      </c>
      <c r="J69" s="76">
        <f>(((Table134567891011121314151617343[[#This Row],[DEU]]-VLOOKUP($U$1,A:D,4,))/VLOOKUP($U$1,A:D,4,))*100)+100</f>
        <v>91.755319148578991</v>
      </c>
      <c r="K69" s="76">
        <f>(((Table134567891011121314151617343[[#This Row],[ESP]]-VLOOKUP($U$1,A:E,5,))/VLOOKUP($U$1,A:E,5,))*100)+100</f>
        <v>87.263090267292398</v>
      </c>
      <c r="L69" s="76">
        <f>(((Table134567891011121314151617343[[#This Row],[EA19]]-VLOOKUP($U$1,A:F,6,))/VLOOKUP($U$1,A:F,6,))*100)+100</f>
        <v>91.620111731918499</v>
      </c>
      <c r="M69" s="76">
        <f>(((Table134567891011121314151617343[[#This Row],[GBR]]-VLOOKUP($U$1,A:G,7,))/VLOOKUP($U$1,A:G,7,))*100)+100</f>
        <v>90.828729281671315</v>
      </c>
      <c r="N69" s="76">
        <f>IF(VLOOKUP(A69,Database!$A:$AU,MATCH($N$1,Database!$A$1:$AU$1,0),FALSE)=0,#N/A,VLOOKUP(A69,Database!$A:$AU,MATCH($N$1,Database!$A$1:$AU$1,0),FALSE))</f>
        <v>71.923497265999998</v>
      </c>
      <c r="O69" s="76">
        <f>(((Table134567891011121314151617343[[#This Row],[USA]]-VLOOKUP($U$1,A:N,14,))/VLOOKUP($U$1,A:N,14,))*100)+100</f>
        <v>82.966810485370871</v>
      </c>
      <c r="P69" s="76">
        <f>IF(VLOOKUP(A69,Database!$A:$AS,MATCH($P$1,Database!$A$1:$AS$1,0),FALSE)=0,#N/A,VLOOKUP(A69,Database!$A:$AS,MATCH($P$1,Database!$A$1:$AS$1,0),FALSE))</f>
        <v>101.410202348</v>
      </c>
      <c r="Q69" s="76">
        <f>(((Table134567891011121314151617343[[#This Row],[JPN]]-VLOOKUP($U$1,A:Q,16,))/VLOOKUP($U$1,A:Q,16,))*100)+100</f>
        <v>101.81376240615793</v>
      </c>
    </row>
    <row r="70" spans="1:17" s="80" customFormat="1" x14ac:dyDescent="0.35">
      <c r="A70" s="21">
        <v>34943</v>
      </c>
      <c r="B70" s="76">
        <f>IF(VLOOKUP(A70,Database!$A:$AS,MATCH($B$1,Database!$A$1:$AS$1,0),FALSE)=0,#N/A,VLOOKUP(A70,Database!$A:$AS,MATCH($B$1,Database!$A$1:$AS$1,0),FALSE))</f>
        <v>119.190067494</v>
      </c>
      <c r="C70" s="76">
        <f>IF(VLOOKUP(A70,Database!$A:$AS,MATCH($C$1,Database!$A$1:$AS$1,0),FALSE)=0,#N/A,VLOOKUP(A70,Database!$A:$AS,MATCH($C$1,Database!$A$1:$AS$1,0),FALSE))</f>
        <v>93.63</v>
      </c>
      <c r="D70" s="76">
        <f>IF(VLOOKUP(A70,Database!$A:$AS,MATCH($D$1,Database!$A$1:$AS$1,0),FALSE)=0,#N/A,VLOOKUP(A70,Database!$A:$AS,MATCH($D$1,Database!$A$1:$AS$1,0),FALSE))</f>
        <v>70.405867155999999</v>
      </c>
      <c r="E70" s="76">
        <f>IF(VLOOKUP(A70,Database!$A:$AS,MATCH($E$1,Database!$A$1:$AS$1,0),FALSE)=0,#N/A,VLOOKUP(A70,Database!$A:$AS,MATCH($E$1,Database!$A$1:$AS$1,0),FALSE))</f>
        <v>103.75208646</v>
      </c>
      <c r="F70" s="76">
        <f>IF(VLOOKUP(A70,Database!$A:$AS,MATCH($F$1,Database!$A$1:$AS$1,0),FALSE)=0,#N/A,VLOOKUP(A70,Database!$A:$AS,MATCH($F$1,Database!$A$1:$AS$1,0),FALSE))</f>
        <v>82.493125573</v>
      </c>
      <c r="G70" s="76">
        <f>IF(VLOOKUP(A70,Database!$A:$AS,MATCH($G$1,Database!$A$1:$AS$1,0),FALSE)=0,#N/A,VLOOKUP(A70,Database!$A:$AS,MATCH($G$1,Database!$A$1:$AS$1,0),FALSE))</f>
        <v>87.230279448000005</v>
      </c>
      <c r="H70" s="76">
        <f>(((Table134567891011121314151617343[[#This Row],[ITA]]-VLOOKUP($U$1,A:B,2,))/VLOOKUP($U$1,A:B,2,))*100)+100</f>
        <v>98.026315789197739</v>
      </c>
      <c r="I70" s="76">
        <f>(((Table134567891011121314151617343[[#This Row],[FRA]]-VLOOKUP($U$1,A:C,3,))/VLOOKUP($U$1,A:C,3,))*100)+100</f>
        <v>91.364168618266973</v>
      </c>
      <c r="J70" s="76">
        <f>(((Table134567891011121314151617343[[#This Row],[DEU]]-VLOOKUP($U$1,A:D,4,))/VLOOKUP($U$1,A:D,4,))*100)+100</f>
        <v>93.617021277048394</v>
      </c>
      <c r="K70" s="76">
        <f>(((Table134567891011121314151617343[[#This Row],[ESP]]-VLOOKUP($U$1,A:E,5,))/VLOOKUP($U$1,A:E,5,))*100)+100</f>
        <v>87.706899758476638</v>
      </c>
      <c r="L70" s="76">
        <f>(((Table134567891011121314151617343[[#This Row],[EA19]]-VLOOKUP($U$1,A:F,6,))/VLOOKUP($U$1,A:F,6,))*100)+100</f>
        <v>92.178770950014069</v>
      </c>
      <c r="M70" s="76">
        <f>(((Table134567891011121314151617343[[#This Row],[GBR]]-VLOOKUP($U$1,A:G,7,))/VLOOKUP($U$1,A:G,7,))*100)+100</f>
        <v>90.828729281671315</v>
      </c>
      <c r="N70" s="76">
        <f>IF(VLOOKUP(A70,Database!$A:$AU,MATCH($N$1,Database!$A$1:$AU$1,0),FALSE)=0,#N/A,VLOOKUP(A70,Database!$A:$AU,MATCH($N$1,Database!$A$1:$AU$1,0),FALSE))</f>
        <v>72.211850064000004</v>
      </c>
      <c r="O70" s="76">
        <f>(((Table134567891011121314151617343[[#This Row],[USA]]-VLOOKUP($U$1,A:N,14,))/VLOOKUP($U$1,A:N,14,))*100)+100</f>
        <v>83.299437691416117</v>
      </c>
      <c r="P70" s="76">
        <f>IF(VLOOKUP(A70,Database!$A:$AS,MATCH($P$1,Database!$A$1:$AS$1,0),FALSE)=0,#N/A,VLOOKUP(A70,Database!$A:$AS,MATCH($P$1,Database!$A$1:$AS$1,0),FALSE))</f>
        <v>99.787639110000001</v>
      </c>
      <c r="Q70" s="76">
        <f>(((Table134567891011121314151617343[[#This Row],[JPN]]-VLOOKUP($U$1,A:Q,16,))/VLOOKUP($U$1,A:Q,16,))*100)+100</f>
        <v>100.1847422072257</v>
      </c>
    </row>
    <row r="71" spans="1:17" s="80" customFormat="1" x14ac:dyDescent="0.35">
      <c r="A71" s="21">
        <v>34973</v>
      </c>
      <c r="B71" s="76">
        <f>IF(VLOOKUP(A71,Database!$A:$AS,MATCH($B$1,Database!$A$1:$AS$1,0),FALSE)=0,#N/A,VLOOKUP(A71,Database!$A:$AS,MATCH($B$1,Database!$A$1:$AS$1,0),FALSE))</f>
        <v>119.990000833</v>
      </c>
      <c r="C71" s="76">
        <f>IF(VLOOKUP(A71,Database!$A:$AS,MATCH($C$1,Database!$A$1:$AS$1,0),FALSE)=0,#N/A,VLOOKUP(A71,Database!$A:$AS,MATCH($C$1,Database!$A$1:$AS$1,0),FALSE))</f>
        <v>91.83</v>
      </c>
      <c r="D71" s="76">
        <f>IF(VLOOKUP(A71,Database!$A:$AS,MATCH($D$1,Database!$A$1:$AS$1,0),FALSE)=0,#N/A,VLOOKUP(A71,Database!$A:$AS,MATCH($D$1,Database!$A$1:$AS$1,0),FALSE))</f>
        <v>68.605717143000007</v>
      </c>
      <c r="E71" s="76">
        <f>IF(VLOOKUP(A71,Database!$A:$AS,MATCH($E$1,Database!$A$1:$AS$1,0),FALSE)=0,#N/A,VLOOKUP(A71,Database!$A:$AS,MATCH($E$1,Database!$A$1:$AS$1,0),FALSE))</f>
        <v>103.003085836</v>
      </c>
      <c r="F71" s="76">
        <f>IF(VLOOKUP(A71,Database!$A:$AS,MATCH($F$1,Database!$A$1:$AS$1,0),FALSE)=0,#N/A,VLOOKUP(A71,Database!$A:$AS,MATCH($F$1,Database!$A$1:$AS$1,0),FALSE))</f>
        <v>81.393217231999998</v>
      </c>
      <c r="G71" s="76">
        <f>IF(VLOOKUP(A71,Database!$A:$AS,MATCH($G$1,Database!$A$1:$AS$1,0),FALSE)=0,#N/A,VLOOKUP(A71,Database!$A:$AS,MATCH($G$1,Database!$A$1:$AS$1,0),FALSE))</f>
        <v>87.336399009999994</v>
      </c>
      <c r="H71" s="76">
        <f>(((Table134567891011121314151617343[[#This Row],[ITA]]-VLOOKUP($U$1,A:B,2,))/VLOOKUP($U$1,A:B,2,))*100)+100</f>
        <v>98.684210526131821</v>
      </c>
      <c r="I71" s="76">
        <f>(((Table134567891011121314151617343[[#This Row],[FRA]]-VLOOKUP($U$1,A:C,3,))/VLOOKUP($U$1,A:C,3,))*100)+100</f>
        <v>89.607728337236523</v>
      </c>
      <c r="J71" s="76">
        <f>(((Table134567891011121314151617343[[#This Row],[DEU]]-VLOOKUP($U$1,A:D,4,))/VLOOKUP($U$1,A:D,4,))*100)+100</f>
        <v>91.223404255110509</v>
      </c>
      <c r="K71" s="76">
        <f>(((Table134567891011121314151617343[[#This Row],[ESP]]-VLOOKUP($U$1,A:E,5,))/VLOOKUP($U$1,A:E,5,))*100)+100</f>
        <v>87.07373155059166</v>
      </c>
      <c r="L71" s="76">
        <f>(((Table134567891011121314151617343[[#This Row],[EA19]]-VLOOKUP($U$1,A:F,6,))/VLOOKUP($U$1,A:F,6,))*100)+100</f>
        <v>90.949720670650748</v>
      </c>
      <c r="M71" s="76">
        <f>(((Table134567891011121314151617343[[#This Row],[GBR]]-VLOOKUP($U$1,A:G,7,))/VLOOKUP($U$1,A:G,7,))*100)+100</f>
        <v>90.939226519893879</v>
      </c>
      <c r="N71" s="76">
        <f>IF(VLOOKUP(A71,Database!$A:$AU,MATCH($N$1,Database!$A$1:$AU$1,0),FALSE)=0,#N/A,VLOOKUP(A71,Database!$A:$AU,MATCH($N$1,Database!$A$1:$AU$1,0),FALSE))</f>
        <v>72.101090064999994</v>
      </c>
      <c r="O71" s="76">
        <f>(((Table134567891011121314151617343[[#This Row],[USA]]-VLOOKUP($U$1,A:N,14,))/VLOOKUP($U$1,A:N,14,))*100)+100</f>
        <v>83.171671325823411</v>
      </c>
      <c r="P71" s="76">
        <f>IF(VLOOKUP(A71,Database!$A:$AS,MATCH($P$1,Database!$A$1:$AS$1,0),FALSE)=0,#N/A,VLOOKUP(A71,Database!$A:$AS,MATCH($P$1,Database!$A$1:$AS$1,0),FALSE))</f>
        <v>101.308792145</v>
      </c>
      <c r="Q71" s="76">
        <f>(((Table134567891011121314151617343[[#This Row],[JPN]]-VLOOKUP($U$1,A:Q,16,))/VLOOKUP($U$1,A:Q,16,))*100)+100</f>
        <v>101.71194864309719</v>
      </c>
    </row>
    <row r="72" spans="1:17" s="80" customFormat="1" x14ac:dyDescent="0.35">
      <c r="A72" s="21">
        <v>35004</v>
      </c>
      <c r="B72" s="76">
        <f>IF(VLOOKUP(A72,Database!$A:$AS,MATCH($B$1,Database!$A$1:$AS$1,0),FALSE)=0,#N/A,VLOOKUP(A72,Database!$A:$AS,MATCH($B$1,Database!$A$1:$AS$1,0),FALSE))</f>
        <v>119.990000833</v>
      </c>
      <c r="C72" s="76">
        <f>IF(VLOOKUP(A72,Database!$A:$AS,MATCH($C$1,Database!$A$1:$AS$1,0),FALSE)=0,#N/A,VLOOKUP(A72,Database!$A:$AS,MATCH($C$1,Database!$A$1:$AS$1,0),FALSE))</f>
        <v>91.84</v>
      </c>
      <c r="D72" s="76">
        <f>IF(VLOOKUP(A72,Database!$A:$AS,MATCH($D$1,Database!$A$1:$AS$1,0),FALSE)=0,#N/A,VLOOKUP(A72,Database!$A:$AS,MATCH($D$1,Database!$A$1:$AS$1,0),FALSE))</f>
        <v>69.005750479</v>
      </c>
      <c r="E72" s="76">
        <f>IF(VLOOKUP(A72,Database!$A:$AS,MATCH($E$1,Database!$A$1:$AS$1,0),FALSE)=0,#N/A,VLOOKUP(A72,Database!$A:$AS,MATCH($E$1,Database!$A$1:$AS$1,0),FALSE))</f>
        <v>103.526086272</v>
      </c>
      <c r="F72" s="76">
        <f>IF(VLOOKUP(A72,Database!$A:$AS,MATCH($F$1,Database!$A$1:$AS$1,0),FALSE)=0,#N/A,VLOOKUP(A72,Database!$A:$AS,MATCH($F$1,Database!$A$1:$AS$1,0),FALSE))</f>
        <v>81.693192233999994</v>
      </c>
      <c r="G72" s="76">
        <f>IF(VLOOKUP(A72,Database!$A:$AS,MATCH($G$1,Database!$A$1:$AS$1,0),FALSE)=0,#N/A,VLOOKUP(A72,Database!$A:$AS,MATCH($G$1,Database!$A$1:$AS$1,0),FALSE))</f>
        <v>87.548638131999994</v>
      </c>
      <c r="H72" s="76">
        <f>(((Table134567891011121314151617343[[#This Row],[ITA]]-VLOOKUP($U$1,A:B,2,))/VLOOKUP($U$1,A:B,2,))*100)+100</f>
        <v>98.684210526131821</v>
      </c>
      <c r="I72" s="76">
        <f>(((Table134567891011121314151617343[[#This Row],[FRA]]-VLOOKUP($U$1,A:C,3,))/VLOOKUP($U$1,A:C,3,))*100)+100</f>
        <v>89.617486338797818</v>
      </c>
      <c r="J72" s="76">
        <f>(((Table134567891011121314151617343[[#This Row],[DEU]]-VLOOKUP($U$1,A:D,4,))/VLOOKUP($U$1,A:D,4,))*100)+100</f>
        <v>91.755319148578991</v>
      </c>
      <c r="K72" s="76">
        <f>(((Table134567891011121314151617343[[#This Row],[ESP]]-VLOOKUP($U$1,A:E,5,))/VLOOKUP($U$1,A:E,5,))*100)+100</f>
        <v>87.515850339514301</v>
      </c>
      <c r="L72" s="76">
        <f>(((Table134567891011121314151617343[[#This Row],[EA19]]-VLOOKUP($U$1,A:F,6,))/VLOOKUP($U$1,A:F,6,))*100)+100</f>
        <v>91.284916201284616</v>
      </c>
      <c r="M72" s="76">
        <f>(((Table134567891011121314151617343[[#This Row],[GBR]]-VLOOKUP($U$1,A:G,7,))/VLOOKUP($U$1,A:G,7,))*100)+100</f>
        <v>91.16022099425652</v>
      </c>
      <c r="N72" s="76">
        <f>IF(VLOOKUP(A72,Database!$A:$AU,MATCH($N$1,Database!$A$1:$AU$1,0),FALSE)=0,#N/A,VLOOKUP(A72,Database!$A:$AU,MATCH($N$1,Database!$A$1:$AU$1,0),FALSE))</f>
        <v>72.275014002000006</v>
      </c>
      <c r="O72" s="76">
        <f>(((Table134567891011121314151617343[[#This Row],[USA]]-VLOOKUP($U$1,A:N,14,))/VLOOKUP($U$1,A:N,14,))*100)+100</f>
        <v>83.372299978050691</v>
      </c>
      <c r="P72" s="76">
        <f>IF(VLOOKUP(A72,Database!$A:$AS,MATCH($P$1,Database!$A$1:$AS$1,0),FALSE)=0,#N/A,VLOOKUP(A72,Database!$A:$AS,MATCH($P$1,Database!$A$1:$AS$1,0),FALSE))</f>
        <v>102.120073764</v>
      </c>
      <c r="Q72" s="76">
        <f>(((Table134567891011121314151617343[[#This Row],[JPN]]-VLOOKUP($U$1,A:Q,16,))/VLOOKUP($U$1,A:Q,16,))*100)+100</f>
        <v>102.52645874256331</v>
      </c>
    </row>
    <row r="73" spans="1:17" s="80" customFormat="1" x14ac:dyDescent="0.35">
      <c r="A73" s="21">
        <v>35034</v>
      </c>
      <c r="B73" s="76">
        <f>IF(VLOOKUP(A73,Database!$A:$AS,MATCH($B$1,Database!$A$1:$AS$1,0),FALSE)=0,#N/A,VLOOKUP(A73,Database!$A:$AS,MATCH($B$1,Database!$A$1:$AS$1,0),FALSE))</f>
        <v>121.98983418</v>
      </c>
      <c r="C73" s="76">
        <f>IF(VLOOKUP(A73,Database!$A:$AS,MATCH($C$1,Database!$A$1:$AS$1,0),FALSE)=0,#N/A,VLOOKUP(A73,Database!$A:$AS,MATCH($C$1,Database!$A$1:$AS$1,0),FALSE))</f>
        <v>93.76</v>
      </c>
      <c r="D73" s="76">
        <f>IF(VLOOKUP(A73,Database!$A:$AS,MATCH($D$1,Database!$A$1:$AS$1,0),FALSE)=0,#N/A,VLOOKUP(A73,Database!$A:$AS,MATCH($D$1,Database!$A$1:$AS$1,0),FALSE))</f>
        <v>69.005750479</v>
      </c>
      <c r="E73" s="76">
        <f>IF(VLOOKUP(A73,Database!$A:$AS,MATCH($E$1,Database!$A$1:$AS$1,0),FALSE)=0,#N/A,VLOOKUP(A73,Database!$A:$AS,MATCH($E$1,Database!$A$1:$AS$1,0),FALSE))</f>
        <v>104.417087014</v>
      </c>
      <c r="F73" s="76">
        <f>IF(VLOOKUP(A73,Database!$A:$AS,MATCH($F$1,Database!$A$1:$AS$1,0),FALSE)=0,#N/A,VLOOKUP(A73,Database!$A:$AS,MATCH($F$1,Database!$A$1:$AS$1,0),FALSE))</f>
        <v>82.693108907999999</v>
      </c>
      <c r="G73" s="76">
        <f>IF(VLOOKUP(A73,Database!$A:$AS,MATCH($G$1,Database!$A$1:$AS$1,0),FALSE)=0,#N/A,VLOOKUP(A73,Database!$A:$AS,MATCH($G$1,Database!$A$1:$AS$1,0),FALSE))</f>
        <v>87.866996815999997</v>
      </c>
      <c r="H73" s="76">
        <f>(((Table134567891011121314151617343[[#This Row],[ITA]]-VLOOKUP($U$1,A:B,2,))/VLOOKUP($U$1,A:B,2,))*100)+100</f>
        <v>100.32894736805584</v>
      </c>
      <c r="I73" s="76">
        <f>(((Table134567891011121314151617343[[#This Row],[FRA]]-VLOOKUP($U$1,A:C,3,))/VLOOKUP($U$1,A:C,3,))*100)+100</f>
        <v>91.491022638563621</v>
      </c>
      <c r="J73" s="76">
        <f>(((Table134567891011121314151617343[[#This Row],[DEU]]-VLOOKUP($U$1,A:D,4,))/VLOOKUP($U$1,A:D,4,))*100)+100</f>
        <v>91.755319148578991</v>
      </c>
      <c r="K73" s="76">
        <f>(((Table134567891011121314151617343[[#This Row],[ESP]]-VLOOKUP($U$1,A:E,5,))/VLOOKUP($U$1,A:E,5,))*100)+100</f>
        <v>88.269058447704509</v>
      </c>
      <c r="L73" s="76">
        <f>(((Table134567891011121314151617343[[#This Row],[EA19]]-VLOOKUP($U$1,A:F,6,))/VLOOKUP($U$1,A:F,6,))*100)+100</f>
        <v>92.402234637475786</v>
      </c>
      <c r="M73" s="76">
        <f>(((Table134567891011121314151617343[[#This Row],[GBR]]-VLOOKUP($U$1,A:G,7,))/VLOOKUP($U$1,A:G,7,))*100)+100</f>
        <v>91.491712706841753</v>
      </c>
      <c r="N73" s="76">
        <f>IF(VLOOKUP(A73,Database!$A:$AU,MATCH($N$1,Database!$A$1:$AU$1,0),FALSE)=0,#N/A,VLOOKUP(A73,Database!$A:$AU,MATCH($N$1,Database!$A$1:$AU$1,0),FALSE))</f>
        <v>72.527372279000005</v>
      </c>
      <c r="O73" s="76">
        <f>(((Table134567891011121314151617343[[#This Row],[USA]]-VLOOKUP($U$1,A:N,14,))/VLOOKUP($U$1,A:N,14,))*100)+100</f>
        <v>83.663405974535252</v>
      </c>
      <c r="P73" s="76">
        <f>IF(VLOOKUP(A73,Database!$A:$AS,MATCH($P$1,Database!$A$1:$AS$1,0),FALSE)=0,#N/A,VLOOKUP(A73,Database!$A:$AS,MATCH($P$1,Database!$A$1:$AS$1,0),FALSE))</f>
        <v>103.438406395</v>
      </c>
      <c r="Q73" s="76">
        <f>(((Table134567891011121314151617343[[#This Row],[JPN]]-VLOOKUP($U$1,A:Q,16,))/VLOOKUP($U$1,A:Q,16,))*100)+100</f>
        <v>103.85003765432126</v>
      </c>
    </row>
    <row r="74" spans="1:17" s="80" customFormat="1" x14ac:dyDescent="0.35">
      <c r="A74" s="21">
        <v>35065</v>
      </c>
      <c r="B74" s="76">
        <f>IF(VLOOKUP(A74,Database!$A:$AS,MATCH($B$1,Database!$A$1:$AS$1,0),FALSE)=0,#N/A,VLOOKUP(A74,Database!$A:$AS,MATCH($B$1,Database!$A$1:$AS$1,0),FALSE))</f>
        <v>120.189984168</v>
      </c>
      <c r="C74" s="76">
        <f>IF(VLOOKUP(A74,Database!$A:$AS,MATCH($C$1,Database!$A$1:$AS$1,0),FALSE)=0,#N/A,VLOOKUP(A74,Database!$A:$AS,MATCH($C$1,Database!$A$1:$AS$1,0),FALSE))</f>
        <v>92.93</v>
      </c>
      <c r="D74" s="76">
        <f>IF(VLOOKUP(A74,Database!$A:$AS,MATCH($D$1,Database!$A$1:$AS$1,0),FALSE)=0,#N/A,VLOOKUP(A74,Database!$A:$AS,MATCH($D$1,Database!$A$1:$AS$1,0),FALSE))</f>
        <v>69.305775480999998</v>
      </c>
      <c r="E74" s="76">
        <f>IF(VLOOKUP(A74,Database!$A:$AS,MATCH($E$1,Database!$A$1:$AS$1,0),FALSE)=0,#N/A,VLOOKUP(A74,Database!$A:$AS,MATCH($E$1,Database!$A$1:$AS$1,0),FALSE))</f>
        <v>101.04708420599999</v>
      </c>
      <c r="F74" s="76">
        <f>IF(VLOOKUP(A74,Database!$A:$AS,MATCH($F$1,Database!$A$1:$AS$1,0),FALSE)=0,#N/A,VLOOKUP(A74,Database!$A:$AS,MATCH($F$1,Database!$A$1:$AS$1,0),FALSE))</f>
        <v>81.893175568999993</v>
      </c>
      <c r="G74" s="76">
        <f>IF(VLOOKUP(A74,Database!$A:$AS,MATCH($G$1,Database!$A$1:$AS$1,0),FALSE)=0,#N/A,VLOOKUP(A74,Database!$A:$AS,MATCH($G$1,Database!$A$1:$AS$1,0),FALSE))</f>
        <v>88.185355501000004</v>
      </c>
      <c r="H74" s="76">
        <f>(((Table134567891011121314151617343[[#This Row],[ITA]]-VLOOKUP($U$1,A:B,2,))/VLOOKUP($U$1,A:B,2,))*100)+100</f>
        <v>98.848684210570951</v>
      </c>
      <c r="I74" s="76">
        <f>(((Table134567891011121314151617343[[#This Row],[FRA]]-VLOOKUP($U$1,A:C,3,))/VLOOKUP($U$1,A:C,3,))*100)+100</f>
        <v>90.68110850897736</v>
      </c>
      <c r="J74" s="76">
        <f>(((Table134567891011121314151617343[[#This Row],[DEU]]-VLOOKUP($U$1,A:D,4,))/VLOOKUP($U$1,A:D,4,))*100)+100</f>
        <v>92.154255318680356</v>
      </c>
      <c r="K74" s="76">
        <f>(((Table134567891011121314151617343[[#This Row],[ESP]]-VLOOKUP($U$1,A:E,5,))/VLOOKUP($U$1,A:E,5,))*100)+100</f>
        <v>85.420224187576196</v>
      </c>
      <c r="L74" s="76">
        <f>(((Table134567891011121314151617343[[#This Row],[EA19]]-VLOOKUP($U$1,A:F,6,))/VLOOKUP($U$1,A:F,6,))*100)+100</f>
        <v>91.508379888746333</v>
      </c>
      <c r="M74" s="76">
        <f>(((Table134567891011121314151617343[[#This Row],[GBR]]-VLOOKUP($U$1,A:G,7,))/VLOOKUP($U$1,A:G,7,))*100)+100</f>
        <v>91.82320442046823</v>
      </c>
      <c r="N74" s="76">
        <f>IF(VLOOKUP(A74,Database!$A:$AU,MATCH($N$1,Database!$A$1:$AU$1,0),FALSE)=0,#N/A,VLOOKUP(A74,Database!$A:$AU,MATCH($N$1,Database!$A$1:$AU$1,0),FALSE))</f>
        <v>72.134903100000002</v>
      </c>
      <c r="O74" s="76">
        <f>(((Table134567891011121314151617343[[#This Row],[USA]]-VLOOKUP($U$1,A:N,14,))/VLOOKUP($U$1,A:N,14,))*100)+100</f>
        <v>83.210676098580848</v>
      </c>
      <c r="P74" s="76">
        <f>IF(VLOOKUP(A74,Database!$A:$AS,MATCH($P$1,Database!$A$1:$AS$1,0),FALSE)=0,#N/A,VLOOKUP(A74,Database!$A:$AS,MATCH($P$1,Database!$A$1:$AS$1,0),FALSE))</f>
        <v>101.91725336</v>
      </c>
      <c r="Q74" s="76">
        <f>(((Table134567891011121314151617343[[#This Row],[JPN]]-VLOOKUP($U$1,A:Q,16,))/VLOOKUP($U$1,A:Q,16,))*100)+100</f>
        <v>102.32283121844976</v>
      </c>
    </row>
    <row r="75" spans="1:17" s="80" customFormat="1" x14ac:dyDescent="0.35">
      <c r="A75" s="21">
        <v>35096</v>
      </c>
      <c r="B75" s="76">
        <f>IF(VLOOKUP(A75,Database!$A:$AS,MATCH($B$1,Database!$A$1:$AS$1,0),FALSE)=0,#N/A,VLOOKUP(A75,Database!$A:$AS,MATCH($B$1,Database!$A$1:$AS$1,0),FALSE))</f>
        <v>118.89009249199999</v>
      </c>
      <c r="C75" s="76">
        <f>IF(VLOOKUP(A75,Database!$A:$AS,MATCH($C$1,Database!$A$1:$AS$1,0),FALSE)=0,#N/A,VLOOKUP(A75,Database!$A:$AS,MATCH($C$1,Database!$A$1:$AS$1,0),FALSE))</f>
        <v>93.19</v>
      </c>
      <c r="D75" s="76">
        <f>IF(VLOOKUP(A75,Database!$A:$AS,MATCH($D$1,Database!$A$1:$AS$1,0),FALSE)=0,#N/A,VLOOKUP(A75,Database!$A:$AS,MATCH($D$1,Database!$A$1:$AS$1,0),FALSE))</f>
        <v>68.705725477000001</v>
      </c>
      <c r="E75" s="76">
        <f>IF(VLOOKUP(A75,Database!$A:$AS,MATCH($E$1,Database!$A$1:$AS$1,0),FALSE)=0,#N/A,VLOOKUP(A75,Database!$A:$AS,MATCH($E$1,Database!$A$1:$AS$1,0),FALSE))</f>
        <v>101.146084288</v>
      </c>
      <c r="F75" s="76">
        <f>IF(VLOOKUP(A75,Database!$A:$AS,MATCH($F$1,Database!$A$1:$AS$1,0),FALSE)=0,#N/A,VLOOKUP(A75,Database!$A:$AS,MATCH($F$1,Database!$A$1:$AS$1,0),FALSE))</f>
        <v>81.593200566999997</v>
      </c>
      <c r="G75" s="76">
        <f>IF(VLOOKUP(A75,Database!$A:$AS,MATCH($G$1,Database!$A$1:$AS$1,0),FALSE)=0,#N/A,VLOOKUP(A75,Database!$A:$AS,MATCH($G$1,Database!$A$1:$AS$1,0),FALSE))</f>
        <v>88.291475062000004</v>
      </c>
      <c r="H75" s="76">
        <f>(((Table134567891011121314151617343[[#This Row],[ITA]]-VLOOKUP($U$1,A:B,2,))/VLOOKUP($U$1,A:B,2,))*100)+100</f>
        <v>97.779605262950255</v>
      </c>
      <c r="I75" s="76">
        <f>(((Table134567891011121314151617343[[#This Row],[FRA]]-VLOOKUP($U$1,A:C,3,))/VLOOKUP($U$1,A:C,3,))*100)+100</f>
        <v>90.934816549570641</v>
      </c>
      <c r="J75" s="76">
        <f>(((Table134567891011121314151617343[[#This Row],[DEU]]-VLOOKUP($U$1,A:D,4,))/VLOOKUP($U$1,A:D,4,))*100)+100</f>
        <v>91.356382978477626</v>
      </c>
      <c r="K75" s="76">
        <f>(((Table134567891011121314151617343[[#This Row],[ESP]]-VLOOKUP($U$1,A:E,5,))/VLOOKUP($U$1,A:E,5,))*100)+100</f>
        <v>85.503913976999399</v>
      </c>
      <c r="L75" s="76">
        <f>(((Table134567891011121314151617343[[#This Row],[EA19]]-VLOOKUP($U$1,A:F,6,))/VLOOKUP($U$1,A:F,6,))*100)+100</f>
        <v>91.173184358112465</v>
      </c>
      <c r="M75" s="76">
        <f>(((Table134567891011121314151617343[[#This Row],[GBR]]-VLOOKUP($U$1,A:G,7,))/VLOOKUP($U$1,A:G,7,))*100)+100</f>
        <v>91.93370165764955</v>
      </c>
      <c r="N75" s="76">
        <f>IF(VLOOKUP(A75,Database!$A:$AU,MATCH($N$1,Database!$A$1:$AU$1,0),FALSE)=0,#N/A,VLOOKUP(A75,Database!$A:$AU,MATCH($N$1,Database!$A$1:$AU$1,0),FALSE))</f>
        <v>73.166151069999998</v>
      </c>
      <c r="O75" s="76">
        <f>(((Table134567891011121314151617343[[#This Row],[USA]]-VLOOKUP($U$1,A:N,14,))/VLOOKUP($U$1,A:N,14,))*100)+100</f>
        <v>84.400264454858672</v>
      </c>
      <c r="P75" s="76">
        <f>IF(VLOOKUP(A75,Database!$A:$AS,MATCH($P$1,Database!$A$1:$AS$1,0),FALSE)=0,#N/A,VLOOKUP(A75,Database!$A:$AS,MATCH($P$1,Database!$A$1:$AS$1,0),FALSE))</f>
        <v>101.815843157</v>
      </c>
      <c r="Q75" s="76">
        <f>(((Table134567891011121314151617343[[#This Row],[JPN]]-VLOOKUP($U$1,A:Q,16,))/VLOOKUP($U$1,A:Q,16,))*100)+100</f>
        <v>102.22101745538902</v>
      </c>
    </row>
    <row r="76" spans="1:17" s="80" customFormat="1" x14ac:dyDescent="0.35">
      <c r="A76" s="21">
        <v>35125</v>
      </c>
      <c r="B76" s="76">
        <f>IF(VLOOKUP(A76,Database!$A:$AS,MATCH($B$1,Database!$A$1:$AS$1,0),FALSE)=0,#N/A,VLOOKUP(A76,Database!$A:$AS,MATCH($B$1,Database!$A$1:$AS$1,0),FALSE))</f>
        <v>117.69019248399999</v>
      </c>
      <c r="C76" s="76">
        <f>IF(VLOOKUP(A76,Database!$A:$AS,MATCH($C$1,Database!$A$1:$AS$1,0),FALSE)=0,#N/A,VLOOKUP(A76,Database!$A:$AS,MATCH($C$1,Database!$A$1:$AS$1,0),FALSE))</f>
        <v>93.85</v>
      </c>
      <c r="D76" s="76">
        <f>IF(VLOOKUP(A76,Database!$A:$AS,MATCH($D$1,Database!$A$1:$AS$1,0),FALSE)=0,#N/A,VLOOKUP(A76,Database!$A:$AS,MATCH($D$1,Database!$A$1:$AS$1,0),FALSE))</f>
        <v>68.805733810999996</v>
      </c>
      <c r="E76" s="76">
        <f>IF(VLOOKUP(A76,Database!$A:$AS,MATCH($E$1,Database!$A$1:$AS$1,0),FALSE)=0,#N/A,VLOOKUP(A76,Database!$A:$AS,MATCH($E$1,Database!$A$1:$AS$1,0),FALSE))</f>
        <v>101.410084508</v>
      </c>
      <c r="F76" s="76">
        <f>IF(VLOOKUP(A76,Database!$A:$AS,MATCH($F$1,Database!$A$1:$AS$1,0),FALSE)=0,#N/A,VLOOKUP(A76,Database!$A:$AS,MATCH($F$1,Database!$A$1:$AS$1,0),FALSE))</f>
        <v>81.693192233999994</v>
      </c>
      <c r="G76" s="76">
        <f>IF(VLOOKUP(A76,Database!$A:$AS,MATCH($G$1,Database!$A$1:$AS$1,0),FALSE)=0,#N/A,VLOOKUP(A76,Database!$A:$AS,MATCH($G$1,Database!$A$1:$AS$1,0),FALSE))</f>
        <v>88.079235939</v>
      </c>
      <c r="H76" s="76">
        <f>(((Table134567891011121314151617343[[#This Row],[ITA]]-VLOOKUP($U$1,A:B,2,))/VLOOKUP($U$1,A:B,2,))*100)+100</f>
        <v>96.792763157960337</v>
      </c>
      <c r="I76" s="76">
        <f>(((Table134567891011121314151617343[[#This Row],[FRA]]-VLOOKUP($U$1,A:C,3,))/VLOOKUP($U$1,A:C,3,))*100)+100</f>
        <v>91.578844652615132</v>
      </c>
      <c r="J76" s="76">
        <f>(((Table134567891011121314151617343[[#This Row],[DEU]]-VLOOKUP($U$1,A:D,4,))/VLOOKUP($U$1,A:D,4,))*100)+100</f>
        <v>91.489361701844743</v>
      </c>
      <c r="K76" s="76">
        <f>(((Table134567891011121314151617343[[#This Row],[ESP]]-VLOOKUP($U$1,A:E,5,))/VLOOKUP($U$1,A:E,5,))*100)+100</f>
        <v>85.727086749921739</v>
      </c>
      <c r="L76" s="76">
        <f>(((Table134567891011121314151617343[[#This Row],[EA19]]-VLOOKUP($U$1,A:F,6,))/VLOOKUP($U$1,A:F,6,))*100)+100</f>
        <v>91.284916201284616</v>
      </c>
      <c r="M76" s="76">
        <f>(((Table134567891011121314151617343[[#This Row],[GBR]]-VLOOKUP($U$1,A:G,7,))/VLOOKUP($U$1,A:G,7,))*100)+100</f>
        <v>91.712707182245651</v>
      </c>
      <c r="N76" s="76">
        <f>IF(VLOOKUP(A76,Database!$A:$AU,MATCH($N$1,Database!$A$1:$AU$1,0),FALSE)=0,#N/A,VLOOKUP(A76,Database!$A:$AU,MATCH($N$1,Database!$A$1:$AU$1,0),FALSE))</f>
        <v>73.054895279999997</v>
      </c>
      <c r="O76" s="76">
        <f>(((Table134567891011121314151617343[[#This Row],[USA]]-VLOOKUP($U$1,A:N,14,))/VLOOKUP($U$1,A:N,14,))*100)+100</f>
        <v>84.271926173278842</v>
      </c>
      <c r="P76" s="76">
        <f>IF(VLOOKUP(A76,Database!$A:$AS,MATCH($P$1,Database!$A$1:$AS$1,0),FALSE)=0,#N/A,VLOOKUP(A76,Database!$A:$AS,MATCH($P$1,Database!$A$1:$AS$1,0),FALSE))</f>
        <v>101.71443295500001</v>
      </c>
      <c r="Q76" s="76">
        <f>(((Table134567891011121314151617343[[#This Row],[JPN]]-VLOOKUP($U$1,A:Q,16,))/VLOOKUP($U$1,A:Q,16,))*100)+100</f>
        <v>102.11920369333224</v>
      </c>
    </row>
    <row r="77" spans="1:17" s="80" customFormat="1" x14ac:dyDescent="0.35">
      <c r="A77" s="21">
        <v>35156</v>
      </c>
      <c r="B77" s="76">
        <f>IF(VLOOKUP(A77,Database!$A:$AS,MATCH($B$1,Database!$A$1:$AS$1,0),FALSE)=0,#N/A,VLOOKUP(A77,Database!$A:$AS,MATCH($B$1,Database!$A$1:$AS$1,0),FALSE))</f>
        <v>116.39030080800001</v>
      </c>
      <c r="C77" s="76">
        <f>IF(VLOOKUP(A77,Database!$A:$AS,MATCH($C$1,Database!$A$1:$AS$1,0),FALSE)=0,#N/A,VLOOKUP(A77,Database!$A:$AS,MATCH($C$1,Database!$A$1:$AS$1,0),FALSE))</f>
        <v>92.9</v>
      </c>
      <c r="D77" s="76">
        <f>IF(VLOOKUP(A77,Database!$A:$AS,MATCH($D$1,Database!$A$1:$AS$1,0),FALSE)=0,#N/A,VLOOKUP(A77,Database!$A:$AS,MATCH($D$1,Database!$A$1:$AS$1,0),FALSE))</f>
        <v>68.805733810999996</v>
      </c>
      <c r="E77" s="76">
        <f>IF(VLOOKUP(A77,Database!$A:$AS,MATCH($E$1,Database!$A$1:$AS$1,0),FALSE)=0,#N/A,VLOOKUP(A77,Database!$A:$AS,MATCH($E$1,Database!$A$1:$AS$1,0),FALSE))</f>
        <v>100.697083914</v>
      </c>
      <c r="F77" s="76">
        <f>IF(VLOOKUP(A77,Database!$A:$AS,MATCH($F$1,Database!$A$1:$AS$1,0),FALSE)=0,#N/A,VLOOKUP(A77,Database!$A:$AS,MATCH($F$1,Database!$A$1:$AS$1,0),FALSE))</f>
        <v>80.993250562</v>
      </c>
      <c r="G77" s="76">
        <f>IF(VLOOKUP(A77,Database!$A:$AS,MATCH($G$1,Database!$A$1:$AS$1,0),FALSE)=0,#N/A,VLOOKUP(A77,Database!$A:$AS,MATCH($G$1,Database!$A$1:$AS$1,0),FALSE))</f>
        <v>87.760877254999997</v>
      </c>
      <c r="H77" s="76">
        <f>(((Table134567891011121314151617343[[#This Row],[ITA]]-VLOOKUP($U$1,A:B,2,))/VLOOKUP($U$1,A:B,2,))*100)+100</f>
        <v>95.723684210339655</v>
      </c>
      <c r="I77" s="76">
        <f>(((Table134567891011121314151617343[[#This Row],[FRA]]-VLOOKUP($U$1,A:C,3,))/VLOOKUP($U$1,A:C,3,))*100)+100</f>
        <v>90.651834504293518</v>
      </c>
      <c r="J77" s="76">
        <f>(((Table134567891011121314151617343[[#This Row],[DEU]]-VLOOKUP($U$1,A:D,4,))/VLOOKUP($U$1,A:D,4,))*100)+100</f>
        <v>91.489361701844743</v>
      </c>
      <c r="K77" s="76">
        <f>(((Table134567891011121314151617343[[#This Row],[ESP]]-VLOOKUP($U$1,A:E,5,))/VLOOKUP($U$1,A:E,5,))*100)+100</f>
        <v>85.124351192889819</v>
      </c>
      <c r="L77" s="76">
        <f>(((Table134567891011121314151617343[[#This Row],[EA19]]-VLOOKUP($U$1,A:F,6,))/VLOOKUP($U$1,A:F,6,))*100)+100</f>
        <v>90.502793295727329</v>
      </c>
      <c r="M77" s="76">
        <f>(((Table134567891011121314151617343[[#This Row],[GBR]]-VLOOKUP($U$1,A:G,7,))/VLOOKUP($U$1,A:G,7,))*100)+100</f>
        <v>91.381215469660418</v>
      </c>
      <c r="N77" s="76">
        <f>IF(VLOOKUP(A77,Database!$A:$AU,MATCH($N$1,Database!$A$1:$AU$1,0),FALSE)=0,#N/A,VLOOKUP(A77,Database!$A:$AU,MATCH($N$1,Database!$A$1:$AU$1,0),FALSE))</f>
        <v>73.789064507999996</v>
      </c>
      <c r="O77" s="76">
        <f>(((Table134567891011121314151617343[[#This Row],[USA]]-VLOOKUP($U$1,A:N,14,))/VLOOKUP($U$1,A:N,14,))*100)+100</f>
        <v>85.118821576298416</v>
      </c>
      <c r="P77" s="76">
        <f>IF(VLOOKUP(A77,Database!$A:$AS,MATCH($P$1,Database!$A$1:$AS$1,0),FALSE)=0,#N/A,VLOOKUP(A77,Database!$A:$AS,MATCH($P$1,Database!$A$1:$AS$1,0),FALSE))</f>
        <v>102.018663562</v>
      </c>
      <c r="Q77" s="76">
        <f>(((Table134567891011121314151617343[[#This Row],[JPN]]-VLOOKUP($U$1,A:Q,16,))/VLOOKUP($U$1,A:Q,16,))*100)+100</f>
        <v>102.42464498050653</v>
      </c>
    </row>
    <row r="78" spans="1:17" s="80" customFormat="1" x14ac:dyDescent="0.35">
      <c r="A78" s="21">
        <v>35186</v>
      </c>
      <c r="B78" s="76">
        <f>IF(VLOOKUP(A78,Database!$A:$AS,MATCH($B$1,Database!$A$1:$AS$1,0),FALSE)=0,#N/A,VLOOKUP(A78,Database!$A:$AS,MATCH($B$1,Database!$A$1:$AS$1,0),FALSE))</f>
        <v>116.29030914099999</v>
      </c>
      <c r="C78" s="76">
        <f>IF(VLOOKUP(A78,Database!$A:$AS,MATCH($C$1,Database!$A$1:$AS$1,0),FALSE)=0,#N/A,VLOOKUP(A78,Database!$A:$AS,MATCH($C$1,Database!$A$1:$AS$1,0),FALSE))</f>
        <v>94.75</v>
      </c>
      <c r="D78" s="76">
        <f>IF(VLOOKUP(A78,Database!$A:$AS,MATCH($D$1,Database!$A$1:$AS$1,0),FALSE)=0,#N/A,VLOOKUP(A78,Database!$A:$AS,MATCH($D$1,Database!$A$1:$AS$1,0),FALSE))</f>
        <v>69.405783815000007</v>
      </c>
      <c r="E78" s="76">
        <f>IF(VLOOKUP(A78,Database!$A:$AS,MATCH($E$1,Database!$A$1:$AS$1,0),FALSE)=0,#N/A,VLOOKUP(A78,Database!$A:$AS,MATCH($E$1,Database!$A$1:$AS$1,0),FALSE))</f>
        <v>101.97008497500001</v>
      </c>
      <c r="F78" s="76">
        <f>IF(VLOOKUP(A78,Database!$A:$AS,MATCH($F$1,Database!$A$1:$AS$1,0),FALSE)=0,#N/A,VLOOKUP(A78,Database!$A:$AS,MATCH($F$1,Database!$A$1:$AS$1,0),FALSE))</f>
        <v>81.893175568999993</v>
      </c>
      <c r="G78" s="76">
        <f>IF(VLOOKUP(A78,Database!$A:$AS,MATCH($G$1,Database!$A$1:$AS$1,0),FALSE)=0,#N/A,VLOOKUP(A78,Database!$A:$AS,MATCH($G$1,Database!$A$1:$AS$1,0),FALSE))</f>
        <v>87.442518570999994</v>
      </c>
      <c r="H78" s="76">
        <f>(((Table134567891011121314151617343[[#This Row],[ITA]]-VLOOKUP($U$1,A:B,2,))/VLOOKUP($U$1,A:B,2,))*100)+100</f>
        <v>95.641447368531303</v>
      </c>
      <c r="I78" s="76">
        <f>(((Table134567891011121314151617343[[#This Row],[FRA]]-VLOOKUP($U$1,A:C,3,))/VLOOKUP($U$1,A:C,3,))*100)+100</f>
        <v>92.457064793130357</v>
      </c>
      <c r="J78" s="76">
        <f>(((Table134567891011121314151617343[[#This Row],[DEU]]-VLOOKUP($U$1,A:D,4,))/VLOOKUP($U$1,A:D,4,))*100)+100</f>
        <v>92.287234042047501</v>
      </c>
      <c r="K78" s="76">
        <f>(((Table134567891011121314151617343[[#This Row],[ESP]]-VLOOKUP($U$1,A:E,5,))/VLOOKUP($U$1,A:E,5,))*100)+100</f>
        <v>86.200483541250904</v>
      </c>
      <c r="L78" s="76">
        <f>(((Table134567891011121314151617343[[#This Row],[EA19]]-VLOOKUP($U$1,A:F,6,))/VLOOKUP($U$1,A:F,6,))*100)+100</f>
        <v>91.508379888746333</v>
      </c>
      <c r="M78" s="76">
        <f>(((Table134567891011121314151617343[[#This Row],[GBR]]-VLOOKUP($U$1,A:G,7,))/VLOOKUP($U$1,A:G,7,))*100)+100</f>
        <v>91.049723757075199</v>
      </c>
      <c r="N78" s="76">
        <f>IF(VLOOKUP(A78,Database!$A:$AU,MATCH($N$1,Database!$A$1:$AU$1,0),FALSE)=0,#N/A,VLOOKUP(A78,Database!$A:$AU,MATCH($N$1,Database!$A$1:$AU$1,0),FALSE))</f>
        <v>74.340881330000002</v>
      </c>
      <c r="O78" s="76">
        <f>(((Table134567891011121314151617343[[#This Row],[USA]]-VLOOKUP($U$1,A:N,14,))/VLOOKUP($U$1,A:N,14,))*100)+100</f>
        <v>85.755365729931469</v>
      </c>
      <c r="P78" s="76">
        <f>IF(VLOOKUP(A78,Database!$A:$AS,MATCH($P$1,Database!$A$1:$AS$1,0),FALSE)=0,#N/A,VLOOKUP(A78,Database!$A:$AS,MATCH($P$1,Database!$A$1:$AS$1,0),FALSE))</f>
        <v>102.627124776</v>
      </c>
      <c r="Q78" s="76">
        <f>(((Table134567891011121314151617343[[#This Row],[JPN]]-VLOOKUP($U$1,A:Q,16,))/VLOOKUP($U$1,A:Q,16,))*100)+100</f>
        <v>103.03552755485514</v>
      </c>
    </row>
    <row r="79" spans="1:17" s="80" customFormat="1" x14ac:dyDescent="0.35">
      <c r="A79" s="21">
        <v>35217</v>
      </c>
      <c r="B79" s="76">
        <f>IF(VLOOKUP(A79,Database!$A:$AS,MATCH($B$1,Database!$A$1:$AS$1,0),FALSE)=0,#N/A,VLOOKUP(A79,Database!$A:$AS,MATCH($B$1,Database!$A$1:$AS$1,0),FALSE))</f>
        <v>116.49029247599999</v>
      </c>
      <c r="C79" s="76">
        <f>IF(VLOOKUP(A79,Database!$A:$AS,MATCH($C$1,Database!$A$1:$AS$1,0),FALSE)=0,#N/A,VLOOKUP(A79,Database!$A:$AS,MATCH($C$1,Database!$A$1:$AS$1,0),FALSE))</f>
        <v>94.02</v>
      </c>
      <c r="D79" s="76">
        <f>IF(VLOOKUP(A79,Database!$A:$AS,MATCH($D$1,Database!$A$1:$AS$1,0),FALSE)=0,#N/A,VLOOKUP(A79,Database!$A:$AS,MATCH($D$1,Database!$A$1:$AS$1,0),FALSE))</f>
        <v>69.805817150999999</v>
      </c>
      <c r="E79" s="76">
        <f>IF(VLOOKUP(A79,Database!$A:$AS,MATCH($E$1,Database!$A$1:$AS$1,0),FALSE)=0,#N/A,VLOOKUP(A79,Database!$A:$AS,MATCH($E$1,Database!$A$1:$AS$1,0),FALSE))</f>
        <v>103.280086067</v>
      </c>
      <c r="F79" s="76">
        <f>IF(VLOOKUP(A79,Database!$A:$AS,MATCH($F$1,Database!$A$1:$AS$1,0),FALSE)=0,#N/A,VLOOKUP(A79,Database!$A:$AS,MATCH($F$1,Database!$A$1:$AS$1,0),FALSE))</f>
        <v>81.893175568999993</v>
      </c>
      <c r="G79" s="76">
        <f>IF(VLOOKUP(A79,Database!$A:$AS,MATCH($G$1,Database!$A$1:$AS$1,0),FALSE)=0,#N/A,VLOOKUP(A79,Database!$A:$AS,MATCH($G$1,Database!$A$1:$AS$1,0),FALSE))</f>
        <v>87.442518570999994</v>
      </c>
      <c r="H79" s="76">
        <f>(((Table134567891011121314151617343[[#This Row],[ITA]]-VLOOKUP($U$1,A:B,2,))/VLOOKUP($U$1,A:B,2,))*100)+100</f>
        <v>95.805921052970433</v>
      </c>
      <c r="I79" s="76">
        <f>(((Table134567891011121314151617343[[#This Row],[FRA]]-VLOOKUP($U$1,A:C,3,))/VLOOKUP($U$1,A:C,3,))*100)+100</f>
        <v>91.744730679156902</v>
      </c>
      <c r="J79" s="76">
        <f>(((Table134567891011121314151617343[[#This Row],[DEU]]-VLOOKUP($U$1,A:D,4,))/VLOOKUP($U$1,A:D,4,))*100)+100</f>
        <v>92.819148935515983</v>
      </c>
      <c r="K79" s="76">
        <f>(((Table134567891011121314151617343[[#This Row],[ESP]]-VLOOKUP($U$1,A:E,5,))/VLOOKUP($U$1,A:E,5,))*100)+100</f>
        <v>87.307893892018498</v>
      </c>
      <c r="L79" s="76">
        <f>(((Table134567891011121314151617343[[#This Row],[EA19]]-VLOOKUP($U$1,A:F,6,))/VLOOKUP($U$1,A:F,6,))*100)+100</f>
        <v>91.508379888746333</v>
      </c>
      <c r="M79" s="76">
        <f>(((Table134567891011121314151617343[[#This Row],[GBR]]-VLOOKUP($U$1,A:G,7,))/VLOOKUP($U$1,A:G,7,))*100)+100</f>
        <v>91.049723757075199</v>
      </c>
      <c r="N79" s="76">
        <f>IF(VLOOKUP(A79,Database!$A:$AU,MATCH($N$1,Database!$A$1:$AU$1,0),FALSE)=0,#N/A,VLOOKUP(A79,Database!$A:$AU,MATCH($N$1,Database!$A$1:$AU$1,0),FALSE))</f>
        <v>74.896069539999999</v>
      </c>
      <c r="O79" s="76">
        <f>(((Table134567891011121314151617343[[#This Row],[USA]]-VLOOKUP($U$1,A:N,14,))/VLOOKUP($U$1,A:N,14,))*100)+100</f>
        <v>86.395798922889625</v>
      </c>
      <c r="P79" s="76">
        <f>IF(VLOOKUP(A79,Database!$A:$AS,MATCH($P$1,Database!$A$1:$AS$1,0),FALSE)=0,#N/A,VLOOKUP(A79,Database!$A:$AS,MATCH($P$1,Database!$A$1:$AS$1,0),FALSE))</f>
        <v>102.829945181</v>
      </c>
      <c r="Q79" s="76">
        <f>(((Table134567891011121314151617343[[#This Row],[JPN]]-VLOOKUP($U$1,A:Q,16,))/VLOOKUP($U$1,A:Q,16,))*100)+100</f>
        <v>103.23915507997265</v>
      </c>
    </row>
    <row r="80" spans="1:17" s="80" customFormat="1" x14ac:dyDescent="0.35">
      <c r="A80" s="21">
        <v>35247</v>
      </c>
      <c r="B80" s="76">
        <f>IF(VLOOKUP(A80,Database!$A:$AS,MATCH($B$1,Database!$A$1:$AS$1,0),FALSE)=0,#N/A,VLOOKUP(A80,Database!$A:$AS,MATCH($B$1,Database!$A$1:$AS$1,0),FALSE))</f>
        <v>116.39030080800001</v>
      </c>
      <c r="C80" s="76">
        <f>IF(VLOOKUP(A80,Database!$A:$AS,MATCH($C$1,Database!$A$1:$AS$1,0),FALSE)=0,#N/A,VLOOKUP(A80,Database!$A:$AS,MATCH($C$1,Database!$A$1:$AS$1,0),FALSE))</f>
        <v>92.34</v>
      </c>
      <c r="D80" s="76">
        <f>IF(VLOOKUP(A80,Database!$A:$AS,MATCH($D$1,Database!$A$1:$AS$1,0),FALSE)=0,#N/A,VLOOKUP(A80,Database!$A:$AS,MATCH($D$1,Database!$A$1:$AS$1,0),FALSE))</f>
        <v>69.005750479</v>
      </c>
      <c r="E80" s="76">
        <f>IF(VLOOKUP(A80,Database!$A:$AS,MATCH($E$1,Database!$A$1:$AS$1,0),FALSE)=0,#N/A,VLOOKUP(A80,Database!$A:$AS,MATCH($E$1,Database!$A$1:$AS$1,0),FALSE))</f>
        <v>102.089085074</v>
      </c>
      <c r="F80" s="76">
        <f>IF(VLOOKUP(A80,Database!$A:$AS,MATCH($F$1,Database!$A$1:$AS$1,0),FALSE)=0,#N/A,VLOOKUP(A80,Database!$A:$AS,MATCH($F$1,Database!$A$1:$AS$1,0),FALSE))</f>
        <v>81.193233896999999</v>
      </c>
      <c r="G80" s="76">
        <f>IF(VLOOKUP(A80,Database!$A:$AS,MATCH($G$1,Database!$A$1:$AS$1,0),FALSE)=0,#N/A,VLOOKUP(A80,Database!$A:$AS,MATCH($G$1,Database!$A$1:$AS$1,0),FALSE))</f>
        <v>87.654757693999997</v>
      </c>
      <c r="H80" s="76">
        <f>(((Table134567891011121314151617343[[#This Row],[ITA]]-VLOOKUP($U$1,A:B,2,))/VLOOKUP($U$1,A:B,2,))*100)+100</f>
        <v>95.723684210339655</v>
      </c>
      <c r="I80" s="76">
        <f>(((Table134567891011121314151617343[[#This Row],[FRA]]-VLOOKUP($U$1,A:C,3,))/VLOOKUP($U$1,A:C,3,))*100)+100</f>
        <v>90.105386416861819</v>
      </c>
      <c r="J80" s="76">
        <f>(((Table134567891011121314151617343[[#This Row],[DEU]]-VLOOKUP($U$1,A:D,4,))/VLOOKUP($U$1,A:D,4,))*100)+100</f>
        <v>91.755319148578991</v>
      </c>
      <c r="K80" s="76">
        <f>(((Table134567891011121314151617343[[#This Row],[ESP]]-VLOOKUP($U$1,A:E,5,))/VLOOKUP($U$1,A:E,5,))*100)+100</f>
        <v>86.30108035920756</v>
      </c>
      <c r="L80" s="76">
        <f>(((Table134567891011121314151617343[[#This Row],[EA19]]-VLOOKUP($U$1,A:F,6,))/VLOOKUP($U$1,A:F,6,))*100)+100</f>
        <v>90.726256983189046</v>
      </c>
      <c r="M80" s="76">
        <f>(((Table134567891011121314151617343[[#This Row],[GBR]]-VLOOKUP($U$1,A:G,7,))/VLOOKUP($U$1,A:G,7,))*100)+100</f>
        <v>91.270718232479098</v>
      </c>
      <c r="N80" s="76">
        <f>IF(VLOOKUP(A80,Database!$A:$AU,MATCH($N$1,Database!$A$1:$AU$1,0),FALSE)=0,#N/A,VLOOKUP(A80,Database!$A:$AU,MATCH($N$1,Database!$A$1:$AU$1,0),FALSE))</f>
        <v>74.896664490999996</v>
      </c>
      <c r="O80" s="76">
        <f>(((Table134567891011121314151617343[[#This Row],[USA]]-VLOOKUP($U$1,A:N,14,))/VLOOKUP($U$1,A:N,14,))*100)+100</f>
        <v>86.396485224150567</v>
      </c>
      <c r="P80" s="76">
        <f>IF(VLOOKUP(A80,Database!$A:$AS,MATCH($P$1,Database!$A$1:$AS$1,0),FALSE)=0,#N/A,VLOOKUP(A80,Database!$A:$AS,MATCH($P$1,Database!$A$1:$AS$1,0),FALSE))</f>
        <v>103.438406395</v>
      </c>
      <c r="Q80" s="76">
        <f>(((Table134567891011121314151617343[[#This Row],[JPN]]-VLOOKUP($U$1,A:Q,16,))/VLOOKUP($U$1,A:Q,16,))*100)+100</f>
        <v>103.85003765432126</v>
      </c>
    </row>
    <row r="81" spans="1:17" s="80" customFormat="1" x14ac:dyDescent="0.35">
      <c r="A81" s="21">
        <v>35278</v>
      </c>
      <c r="B81" s="76">
        <f>IF(VLOOKUP(A81,Database!$A:$AS,MATCH($B$1,Database!$A$1:$AS$1,0),FALSE)=0,#N/A,VLOOKUP(A81,Database!$A:$AS,MATCH($B$1,Database!$A$1:$AS$1,0),FALSE))</f>
        <v>116.990250812</v>
      </c>
      <c r="C81" s="76">
        <f>IF(VLOOKUP(A81,Database!$A:$AS,MATCH($C$1,Database!$A$1:$AS$1,0),FALSE)=0,#N/A,VLOOKUP(A81,Database!$A:$AS,MATCH($C$1,Database!$A$1:$AS$1,0),FALSE))</f>
        <v>94.35</v>
      </c>
      <c r="D81" s="76">
        <f>IF(VLOOKUP(A81,Database!$A:$AS,MATCH($D$1,Database!$A$1:$AS$1,0),FALSE)=0,#N/A,VLOOKUP(A81,Database!$A:$AS,MATCH($D$1,Database!$A$1:$AS$1,0),FALSE))</f>
        <v>69.905825484999994</v>
      </c>
      <c r="E81" s="76">
        <f>IF(VLOOKUP(A81,Database!$A:$AS,MATCH($E$1,Database!$A$1:$AS$1,0),FALSE)=0,#N/A,VLOOKUP(A81,Database!$A:$AS,MATCH($E$1,Database!$A$1:$AS$1,0),FALSE))</f>
        <v>102.776085647</v>
      </c>
      <c r="F81" s="76">
        <f>IF(VLOOKUP(A81,Database!$A:$AS,MATCH($F$1,Database!$A$1:$AS$1,0),FALSE)=0,#N/A,VLOOKUP(A81,Database!$A:$AS,MATCH($F$1,Database!$A$1:$AS$1,0),FALSE))</f>
        <v>82.193150571000004</v>
      </c>
      <c r="G81" s="76">
        <f>IF(VLOOKUP(A81,Database!$A:$AS,MATCH($G$1,Database!$A$1:$AS$1,0),FALSE)=0,#N/A,VLOOKUP(A81,Database!$A:$AS,MATCH($G$1,Database!$A$1:$AS$1,0),FALSE))</f>
        <v>87.973116378</v>
      </c>
      <c r="H81" s="76">
        <f>(((Table134567891011121314151617343[[#This Row],[ITA]]-VLOOKUP($U$1,A:B,2,))/VLOOKUP($U$1,A:B,2,))*100)+100</f>
        <v>96.217105262834608</v>
      </c>
      <c r="I81" s="76">
        <f>(((Table134567891011121314151617343[[#This Row],[FRA]]-VLOOKUP($U$1,A:C,3,))/VLOOKUP($U$1,A:C,3,))*100)+100</f>
        <v>92.066744730679147</v>
      </c>
      <c r="J81" s="76">
        <f>(((Table134567891011121314151617343[[#This Row],[DEU]]-VLOOKUP($U$1,A:D,4,))/VLOOKUP($U$1,A:D,4,))*100)+100</f>
        <v>92.9521276588831</v>
      </c>
      <c r="K81" s="76">
        <f>(((Table134567891011121314151617343[[#This Row],[ESP]]-VLOOKUP($U$1,A:E,5,))/VLOOKUP($U$1,A:E,5,))*100)+100</f>
        <v>86.881836780075858</v>
      </c>
      <c r="L81" s="76">
        <f>(((Table134567891011121314151617343[[#This Row],[EA19]]-VLOOKUP($U$1,A:F,6,))/VLOOKUP($U$1,A:F,6,))*100)+100</f>
        <v>91.843575419380215</v>
      </c>
      <c r="M81" s="76">
        <f>(((Table134567891011121314151617343[[#This Row],[GBR]]-VLOOKUP($U$1,A:G,7,))/VLOOKUP($U$1,A:G,7,))*100)+100</f>
        <v>91.602209945064331</v>
      </c>
      <c r="N81" s="76">
        <f>IF(VLOOKUP(A81,Database!$A:$AU,MATCH($N$1,Database!$A$1:$AU$1,0),FALSE)=0,#N/A,VLOOKUP(A81,Database!$A:$AU,MATCH($N$1,Database!$A$1:$AU$1,0),FALSE))</f>
        <v>75.274061584999998</v>
      </c>
      <c r="O81" s="76">
        <f>(((Table134567891011121314151617343[[#This Row],[USA]]-VLOOKUP($U$1,A:N,14,))/VLOOKUP($U$1,A:N,14,))*100)+100</f>
        <v>86.831828809569203</v>
      </c>
      <c r="P81" s="76">
        <f>IF(VLOOKUP(A81,Database!$A:$AS,MATCH($P$1,Database!$A$1:$AS$1,0),FALSE)=0,#N/A,VLOOKUP(A81,Database!$A:$AS,MATCH($P$1,Database!$A$1:$AS$1,0),FALSE))</f>
        <v>103.539816597</v>
      </c>
      <c r="Q81" s="76">
        <f>(((Table134567891011121314151617343[[#This Row],[JPN]]-VLOOKUP($U$1,A:Q,16,))/VLOOKUP($U$1,A:Q,16,))*100)+100</f>
        <v>103.95185141637802</v>
      </c>
    </row>
    <row r="82" spans="1:17" s="80" customFormat="1" x14ac:dyDescent="0.35">
      <c r="A82" s="21">
        <v>35309</v>
      </c>
      <c r="B82" s="76">
        <f>IF(VLOOKUP(A82,Database!$A:$AS,MATCH($B$1,Database!$A$1:$AS$1,0),FALSE)=0,#N/A,VLOOKUP(A82,Database!$A:$AS,MATCH($B$1,Database!$A$1:$AS$1,0),FALSE))</f>
        <v>115.39038413500001</v>
      </c>
      <c r="C82" s="76">
        <f>IF(VLOOKUP(A82,Database!$A:$AS,MATCH($C$1,Database!$A$1:$AS$1,0),FALSE)=0,#N/A,VLOOKUP(A82,Database!$A:$AS,MATCH($C$1,Database!$A$1:$AS$1,0),FALSE))</f>
        <v>94.49</v>
      </c>
      <c r="D82" s="76">
        <f>IF(VLOOKUP(A82,Database!$A:$AS,MATCH($D$1,Database!$A$1:$AS$1,0),FALSE)=0,#N/A,VLOOKUP(A82,Database!$A:$AS,MATCH($D$1,Database!$A$1:$AS$1,0),FALSE))</f>
        <v>70.505875489999994</v>
      </c>
      <c r="E82" s="76">
        <f>IF(VLOOKUP(A82,Database!$A:$AS,MATCH($E$1,Database!$A$1:$AS$1,0),FALSE)=0,#N/A,VLOOKUP(A82,Database!$A:$AS,MATCH($E$1,Database!$A$1:$AS$1,0),FALSE))</f>
        <v>103.173085978</v>
      </c>
      <c r="F82" s="76">
        <f>IF(VLOOKUP(A82,Database!$A:$AS,MATCH($F$1,Database!$A$1:$AS$1,0),FALSE)=0,#N/A,VLOOKUP(A82,Database!$A:$AS,MATCH($F$1,Database!$A$1:$AS$1,0),FALSE))</f>
        <v>82.193150571000004</v>
      </c>
      <c r="G82" s="76">
        <f>IF(VLOOKUP(A82,Database!$A:$AS,MATCH($G$1,Database!$A$1:$AS$1,0),FALSE)=0,#N/A,VLOOKUP(A82,Database!$A:$AS,MATCH($G$1,Database!$A$1:$AS$1,0),FALSE))</f>
        <v>88.397594623000003</v>
      </c>
      <c r="H82" s="76">
        <f>(((Table134567891011121314151617343[[#This Row],[ITA]]-VLOOKUP($U$1,A:B,2,))/VLOOKUP($U$1,A:B,2,))*100)+100</f>
        <v>94.901315789788868</v>
      </c>
      <c r="I82" s="76">
        <f>(((Table134567891011121314151617343[[#This Row],[FRA]]-VLOOKUP($U$1,A:C,3,))/VLOOKUP($U$1,A:C,3,))*100)+100</f>
        <v>92.203356752537076</v>
      </c>
      <c r="J82" s="76">
        <f>(((Table134567891011121314151617343[[#This Row],[DEU]]-VLOOKUP($U$1,A:D,4,))/VLOOKUP($U$1,A:D,4,))*100)+100</f>
        <v>93.750000000415511</v>
      </c>
      <c r="K82" s="76">
        <f>(((Table134567891011121314151617343[[#This Row],[ESP]]-VLOOKUP($U$1,A:E,5,))/VLOOKUP($U$1,A:E,5,))*100)+100</f>
        <v>87.217441291012832</v>
      </c>
      <c r="L82" s="76">
        <f>(((Table134567891011121314151617343[[#This Row],[EA19]]-VLOOKUP($U$1,A:F,6,))/VLOOKUP($U$1,A:F,6,))*100)+100</f>
        <v>91.843575419380215</v>
      </c>
      <c r="M82" s="76">
        <f>(((Table134567891011121314151617343[[#This Row],[GBR]]-VLOOKUP($U$1,A:G,7,))/VLOOKUP($U$1,A:G,7,))*100)+100</f>
        <v>92.04419889483087</v>
      </c>
      <c r="N82" s="76">
        <f>IF(VLOOKUP(A82,Database!$A:$AU,MATCH($N$1,Database!$A$1:$AU$1,0),FALSE)=0,#N/A,VLOOKUP(A82,Database!$A:$AU,MATCH($N$1,Database!$A$1:$AU$1,0),FALSE))</f>
        <v>75.760235507999994</v>
      </c>
      <c r="O82" s="76">
        <f>(((Table134567891011121314151617343[[#This Row],[USA]]-VLOOKUP($U$1,A:N,14,))/VLOOKUP($U$1,A:N,14,))*100)+100</f>
        <v>87.392651089710711</v>
      </c>
      <c r="P82" s="76">
        <f>IF(VLOOKUP(A82,Database!$A:$AS,MATCH($P$1,Database!$A$1:$AS$1,0),FALSE)=0,#N/A,VLOOKUP(A82,Database!$A:$AS,MATCH($P$1,Database!$A$1:$AS$1,0),FALSE))</f>
        <v>104.655328823</v>
      </c>
      <c r="Q82" s="76">
        <f>(((Table134567891011121314151617343[[#This Row],[JPN]]-VLOOKUP($U$1,A:Q,16,))/VLOOKUP($U$1,A:Q,16,))*100)+100</f>
        <v>105.07180280301846</v>
      </c>
    </row>
    <row r="83" spans="1:17" s="80" customFormat="1" x14ac:dyDescent="0.35">
      <c r="A83" s="21">
        <v>35339</v>
      </c>
      <c r="B83" s="76">
        <f>IF(VLOOKUP(A83,Database!$A:$AS,MATCH($B$1,Database!$A$1:$AS$1,0),FALSE)=0,#N/A,VLOOKUP(A83,Database!$A:$AS,MATCH($B$1,Database!$A$1:$AS$1,0),FALSE))</f>
        <v>115.890342471</v>
      </c>
      <c r="C83" s="76">
        <f>IF(VLOOKUP(A83,Database!$A:$AS,MATCH($C$1,Database!$A$1:$AS$1,0),FALSE)=0,#N/A,VLOOKUP(A83,Database!$A:$AS,MATCH($C$1,Database!$A$1:$AS$1,0),FALSE))</f>
        <v>93.53</v>
      </c>
      <c r="D83" s="76">
        <f>IF(VLOOKUP(A83,Database!$A:$AS,MATCH($D$1,Database!$A$1:$AS$1,0),FALSE)=0,#N/A,VLOOKUP(A83,Database!$A:$AS,MATCH($D$1,Database!$A$1:$AS$1,0),FALSE))</f>
        <v>69.505792149000001</v>
      </c>
      <c r="E83" s="76">
        <f>IF(VLOOKUP(A83,Database!$A:$AS,MATCH($E$1,Database!$A$1:$AS$1,0),FALSE)=0,#N/A,VLOOKUP(A83,Database!$A:$AS,MATCH($E$1,Database!$A$1:$AS$1,0),FALSE))</f>
        <v>103.271086059</v>
      </c>
      <c r="F83" s="76">
        <f>IF(VLOOKUP(A83,Database!$A:$AS,MATCH($F$1,Database!$A$1:$AS$1,0),FALSE)=0,#N/A,VLOOKUP(A83,Database!$A:$AS,MATCH($F$1,Database!$A$1:$AS$1,0),FALSE))</f>
        <v>81.793183901000006</v>
      </c>
      <c r="G83" s="76">
        <f>IF(VLOOKUP(A83,Database!$A:$AS,MATCH($G$1,Database!$A$1:$AS$1,0),FALSE)=0,#N/A,VLOOKUP(A83,Database!$A:$AS,MATCH($G$1,Database!$A$1:$AS$1,0),FALSE))</f>
        <v>88.715953307000007</v>
      </c>
      <c r="H83" s="76">
        <f>(((Table134567891011121314151617343[[#This Row],[ITA]]-VLOOKUP($U$1,A:B,2,))/VLOOKUP($U$1,A:B,2,))*100)+100</f>
        <v>95.312499999653042</v>
      </c>
      <c r="I83" s="76">
        <f>(((Table134567891011121314151617343[[#This Row],[FRA]]-VLOOKUP($U$1,A:C,3,))/VLOOKUP($U$1,A:C,3,))*100)+100</f>
        <v>91.266588602654167</v>
      </c>
      <c r="J83" s="76">
        <f>(((Table134567891011121314151617343[[#This Row],[DEU]]-VLOOKUP($U$1,A:D,4,))/VLOOKUP($U$1,A:D,4,))*100)+100</f>
        <v>92.420212765414618</v>
      </c>
      <c r="K83" s="76">
        <f>(((Table134567891011121314151617343[[#This Row],[ESP]]-VLOOKUP($U$1,A:E,5,))/VLOOKUP($U$1,A:E,5,))*100)+100</f>
        <v>87.300285728882557</v>
      </c>
      <c r="L83" s="76">
        <f>(((Table134567891011121314151617343[[#This Row],[EA19]]-VLOOKUP($U$1,A:F,6,))/VLOOKUP($U$1,A:F,6,))*100)+100</f>
        <v>91.396648044456782</v>
      </c>
      <c r="M83" s="76">
        <f>(((Table134567891011121314151617343[[#This Row],[GBR]]-VLOOKUP($U$1,A:G,7,))/VLOOKUP($U$1,A:G,7,))*100)+100</f>
        <v>92.375690607416104</v>
      </c>
      <c r="N83" s="76">
        <f>IF(VLOOKUP(A83,Database!$A:$AU,MATCH($N$1,Database!$A$1:$AU$1,0),FALSE)=0,#N/A,VLOOKUP(A83,Database!$A:$AU,MATCH($N$1,Database!$A$1:$AU$1,0),FALSE))</f>
        <v>75.750220503999998</v>
      </c>
      <c r="O83" s="76">
        <f>(((Table134567891011121314151617343[[#This Row],[USA]]-VLOOKUP($U$1,A:N,14,))/VLOOKUP($U$1,A:N,14,))*100)+100</f>
        <v>87.381098357009122</v>
      </c>
      <c r="P83" s="76">
        <f>IF(VLOOKUP(A83,Database!$A:$AS,MATCH($P$1,Database!$A$1:$AS$1,0),FALSE)=0,#N/A,VLOOKUP(A83,Database!$A:$AS,MATCH($P$1,Database!$A$1:$AS$1,0),FALSE))</f>
        <v>105.26379003700001</v>
      </c>
      <c r="Q83" s="76">
        <f>(((Table134567891011121314151617343[[#This Row],[JPN]]-VLOOKUP($U$1,A:Q,16,))/VLOOKUP($U$1,A:Q,16,))*100)+100</f>
        <v>105.68268537736705</v>
      </c>
    </row>
    <row r="84" spans="1:17" s="80" customFormat="1" x14ac:dyDescent="0.35">
      <c r="A84" s="21">
        <v>35370</v>
      </c>
      <c r="B84" s="76">
        <f>IF(VLOOKUP(A84,Database!$A:$AS,MATCH($B$1,Database!$A$1:$AS$1,0),FALSE)=0,#N/A,VLOOKUP(A84,Database!$A:$AS,MATCH($B$1,Database!$A$1:$AS$1,0),FALSE))</f>
        <v>115.39038413500001</v>
      </c>
      <c r="C84" s="76">
        <f>IF(VLOOKUP(A84,Database!$A:$AS,MATCH($C$1,Database!$A$1:$AS$1,0),FALSE)=0,#N/A,VLOOKUP(A84,Database!$A:$AS,MATCH($C$1,Database!$A$1:$AS$1,0),FALSE))</f>
        <v>94.67</v>
      </c>
      <c r="D84" s="76">
        <f>IF(VLOOKUP(A84,Database!$A:$AS,MATCH($D$1,Database!$A$1:$AS$1,0),FALSE)=0,#N/A,VLOOKUP(A84,Database!$A:$AS,MATCH($D$1,Database!$A$1:$AS$1,0),FALSE))</f>
        <v>70.505875489999994</v>
      </c>
      <c r="E84" s="76">
        <f>IF(VLOOKUP(A84,Database!$A:$AS,MATCH($E$1,Database!$A$1:$AS$1,0),FALSE)=0,#N/A,VLOOKUP(A84,Database!$A:$AS,MATCH($E$1,Database!$A$1:$AS$1,0),FALSE))</f>
        <v>104.71808726499999</v>
      </c>
      <c r="F84" s="76">
        <f>IF(VLOOKUP(A84,Database!$A:$AS,MATCH($F$1,Database!$A$1:$AS$1,0),FALSE)=0,#N/A,VLOOKUP(A84,Database!$A:$AS,MATCH($F$1,Database!$A$1:$AS$1,0),FALSE))</f>
        <v>82.493125573</v>
      </c>
      <c r="G84" s="76">
        <f>IF(VLOOKUP(A84,Database!$A:$AS,MATCH($G$1,Database!$A$1:$AS$1,0),FALSE)=0,#N/A,VLOOKUP(A84,Database!$A:$AS,MATCH($G$1,Database!$A$1:$AS$1,0),FALSE))</f>
        <v>88.928192429999996</v>
      </c>
      <c r="H84" s="76">
        <f>(((Table134567891011121314151617343[[#This Row],[ITA]]-VLOOKUP($U$1,A:B,2,))/VLOOKUP($U$1,A:B,2,))*100)+100</f>
        <v>94.901315789788868</v>
      </c>
      <c r="I84" s="76">
        <f>(((Table134567891011121314151617343[[#This Row],[FRA]]-VLOOKUP($U$1,A:C,3,))/VLOOKUP($U$1,A:C,3,))*100)+100</f>
        <v>92.379000780640126</v>
      </c>
      <c r="J84" s="76">
        <f>(((Table134567891011121314151617343[[#This Row],[DEU]]-VLOOKUP($U$1,A:D,4,))/VLOOKUP($U$1,A:D,4,))*100)+100</f>
        <v>93.750000000415511</v>
      </c>
      <c r="K84" s="76">
        <f>(((Table134567891011121314151617343[[#This Row],[ESP]]-VLOOKUP($U$1,A:E,5,))/VLOOKUP($U$1,A:E,5,))*100)+100</f>
        <v>88.523509223033344</v>
      </c>
      <c r="L84" s="76">
        <f>(((Table134567891011121314151617343[[#This Row],[EA19]]-VLOOKUP($U$1,A:F,6,))/VLOOKUP($U$1,A:F,6,))*100)+100</f>
        <v>92.178770950014069</v>
      </c>
      <c r="M84" s="76">
        <f>(((Table134567891011121314151617343[[#This Row],[GBR]]-VLOOKUP($U$1,A:G,7,))/VLOOKUP($U$1,A:G,7,))*100)+100</f>
        <v>92.596685082819988</v>
      </c>
      <c r="N84" s="76">
        <f>IF(VLOOKUP(A84,Database!$A:$AU,MATCH($N$1,Database!$A$1:$AU$1,0),FALSE)=0,#N/A,VLOOKUP(A84,Database!$A:$AU,MATCH($N$1,Database!$A$1:$AU$1,0),FALSE))</f>
        <v>76.418647673999999</v>
      </c>
      <c r="O84" s="76">
        <f>(((Table134567891011121314151617343[[#This Row],[USA]]-VLOOKUP($U$1,A:N,14,))/VLOOKUP($U$1,A:N,14,))*100)+100</f>
        <v>88.152157502416927</v>
      </c>
      <c r="P84" s="76">
        <f>IF(VLOOKUP(A84,Database!$A:$AS,MATCH($P$1,Database!$A$1:$AS$1,0),FALSE)=0,#N/A,VLOOKUP(A84,Database!$A:$AS,MATCH($P$1,Database!$A$1:$AS$1,0),FALSE))</f>
        <v>105.770841049</v>
      </c>
      <c r="Q84" s="76">
        <f>(((Table134567891011121314151617343[[#This Row],[JPN]]-VLOOKUP($U$1,A:Q,16,))/VLOOKUP($U$1,A:Q,16,))*100)+100</f>
        <v>106.19175418965887</v>
      </c>
    </row>
    <row r="85" spans="1:17" s="80" customFormat="1" x14ac:dyDescent="0.35">
      <c r="A85" s="21">
        <v>35400</v>
      </c>
      <c r="B85" s="76">
        <f>IF(VLOOKUP(A85,Database!$A:$AS,MATCH($B$1,Database!$A$1:$AS$1,0),FALSE)=0,#N/A,VLOOKUP(A85,Database!$A:$AS,MATCH($B$1,Database!$A$1:$AS$1,0),FALSE))</f>
        <v>115.09040913299999</v>
      </c>
      <c r="C85" s="76">
        <f>IF(VLOOKUP(A85,Database!$A:$AS,MATCH($C$1,Database!$A$1:$AS$1,0),FALSE)=0,#N/A,VLOOKUP(A85,Database!$A:$AS,MATCH($C$1,Database!$A$1:$AS$1,0),FALSE))</f>
        <v>94.83</v>
      </c>
      <c r="D85" s="76">
        <f>IF(VLOOKUP(A85,Database!$A:$AS,MATCH($D$1,Database!$A$1:$AS$1,0),FALSE)=0,#N/A,VLOOKUP(A85,Database!$A:$AS,MATCH($D$1,Database!$A$1:$AS$1,0),FALSE))</f>
        <v>70.505875489999994</v>
      </c>
      <c r="E85" s="76">
        <f>IF(VLOOKUP(A85,Database!$A:$AS,MATCH($E$1,Database!$A$1:$AS$1,0),FALSE)=0,#N/A,VLOOKUP(A85,Database!$A:$AS,MATCH($E$1,Database!$A$1:$AS$1,0),FALSE))</f>
        <v>103.17408597799999</v>
      </c>
      <c r="F85" s="76">
        <f>IF(VLOOKUP(A85,Database!$A:$AS,MATCH($F$1,Database!$A$1:$AS$1,0),FALSE)=0,#N/A,VLOOKUP(A85,Database!$A:$AS,MATCH($F$1,Database!$A$1:$AS$1,0),FALSE))</f>
        <v>82.393133906000003</v>
      </c>
      <c r="G85" s="76">
        <f>IF(VLOOKUP(A85,Database!$A:$AS,MATCH($G$1,Database!$A$1:$AS$1,0),FALSE)=0,#N/A,VLOOKUP(A85,Database!$A:$AS,MATCH($G$1,Database!$A$1:$AS$1,0),FALSE))</f>
        <v>89.140431552999999</v>
      </c>
      <c r="H85" s="76">
        <f>(((Table134567891011121314151617343[[#This Row],[ITA]]-VLOOKUP($U$1,A:B,2,))/VLOOKUP($U$1,A:B,2,))*100)+100</f>
        <v>94.654605263541384</v>
      </c>
      <c r="I85" s="76">
        <f>(((Table134567891011121314151617343[[#This Row],[FRA]]-VLOOKUP($U$1,A:C,3,))/VLOOKUP($U$1,A:C,3,))*100)+100</f>
        <v>92.535128805620602</v>
      </c>
      <c r="J85" s="76">
        <f>(((Table134567891011121314151617343[[#This Row],[DEU]]-VLOOKUP($U$1,A:D,4,))/VLOOKUP($U$1,A:D,4,))*100)+100</f>
        <v>93.750000000415511</v>
      </c>
      <c r="K85" s="76">
        <f>(((Table134567891011121314151617343[[#This Row],[ESP]]-VLOOKUP($U$1,A:E,5,))/VLOOKUP($U$1,A:E,5,))*100)+100</f>
        <v>87.218286641720951</v>
      </c>
      <c r="L85" s="76">
        <f>(((Table134567891011121314151617343[[#This Row],[EA19]]-VLOOKUP($U$1,A:F,6,))/VLOOKUP($U$1,A:F,6,))*100)+100</f>
        <v>92.067039106841918</v>
      </c>
      <c r="M85" s="76">
        <f>(((Table134567891011121314151617343[[#This Row],[GBR]]-VLOOKUP($U$1,A:G,7,))/VLOOKUP($U$1,A:G,7,))*100)+100</f>
        <v>92.817679558223901</v>
      </c>
      <c r="N85" s="76">
        <f>IF(VLOOKUP(A85,Database!$A:$AU,MATCH($N$1,Database!$A$1:$AU$1,0),FALSE)=0,#N/A,VLOOKUP(A85,Database!$A:$AU,MATCH($N$1,Database!$A$1:$AU$1,0),FALSE))</f>
        <v>76.901648526000002</v>
      </c>
      <c r="O85" s="76">
        <f>(((Table134567891011121314151617343[[#This Row],[USA]]-VLOOKUP($U$1,A:N,14,))/VLOOKUP($U$1,A:N,14,))*100)+100</f>
        <v>88.709319510320299</v>
      </c>
      <c r="P85" s="76">
        <f>IF(VLOOKUP(A85,Database!$A:$AS,MATCH($P$1,Database!$A$1:$AS$1,0),FALSE)=0,#N/A,VLOOKUP(A85,Database!$A:$AS,MATCH($P$1,Database!$A$1:$AS$1,0),FALSE))</f>
        <v>106.784943072</v>
      </c>
      <c r="Q85" s="76">
        <f>(((Table134567891011121314151617343[[#This Row],[JPN]]-VLOOKUP($U$1,A:Q,16,))/VLOOKUP($U$1,A:Q,16,))*100)+100</f>
        <v>107.20989181323854</v>
      </c>
    </row>
    <row r="86" spans="1:17" s="80" customFormat="1" x14ac:dyDescent="0.35">
      <c r="A86" s="21">
        <v>35431</v>
      </c>
      <c r="B86" s="76">
        <f>IF(VLOOKUP(A86,Database!$A:$AS,MATCH($B$1,Database!$A$1:$AS$1,0),FALSE)=0,#N/A,VLOOKUP(A86,Database!$A:$AS,MATCH($B$1,Database!$A$1:$AS$1,0),FALSE))</f>
        <v>115.990334139</v>
      </c>
      <c r="C86" s="76">
        <f>IF(VLOOKUP(A86,Database!$A:$AS,MATCH($C$1,Database!$A$1:$AS$1,0),FALSE)=0,#N/A,VLOOKUP(A86,Database!$A:$AS,MATCH($C$1,Database!$A$1:$AS$1,0),FALSE))</f>
        <v>93.98</v>
      </c>
      <c r="D86" s="76">
        <f>IF(VLOOKUP(A86,Database!$A:$AS,MATCH($D$1,Database!$A$1:$AS$1,0),FALSE)=0,#N/A,VLOOKUP(A86,Database!$A:$AS,MATCH($D$1,Database!$A$1:$AS$1,0),FALSE))</f>
        <v>69.605800482999996</v>
      </c>
      <c r="E86" s="76">
        <f>IF(VLOOKUP(A86,Database!$A:$AS,MATCH($E$1,Database!$A$1:$AS$1,0),FALSE)=0,#N/A,VLOOKUP(A86,Database!$A:$AS,MATCH($E$1,Database!$A$1:$AS$1,0),FALSE))</f>
        <v>105.953088294</v>
      </c>
      <c r="F86" s="76">
        <f>IF(VLOOKUP(A86,Database!$A:$AS,MATCH($F$1,Database!$A$1:$AS$1,0),FALSE)=0,#N/A,VLOOKUP(A86,Database!$A:$AS,MATCH($F$1,Database!$A$1:$AS$1,0),FALSE))</f>
        <v>82.593117239999998</v>
      </c>
      <c r="G86" s="76">
        <f>IF(VLOOKUP(A86,Database!$A:$AS,MATCH($G$1,Database!$A$1:$AS$1,0),FALSE)=0,#N/A,VLOOKUP(A86,Database!$A:$AS,MATCH($G$1,Database!$A$1:$AS$1,0),FALSE))</f>
        <v>89.034311991999999</v>
      </c>
      <c r="H86" s="76">
        <f>(((Table134567891011121314151617343[[#This Row],[ITA]]-VLOOKUP($U$1,A:B,2,))/VLOOKUP($U$1,A:B,2,))*100)+100</f>
        <v>95.39473684228382</v>
      </c>
      <c r="I86" s="76">
        <f>(((Table134567891011121314151617343[[#This Row],[FRA]]-VLOOKUP($U$1,A:C,3,))/VLOOKUP($U$1,A:C,3,))*100)+100</f>
        <v>91.705698672911794</v>
      </c>
      <c r="J86" s="76">
        <f>(((Table134567891011121314151617343[[#This Row],[DEU]]-VLOOKUP($U$1,A:D,4,))/VLOOKUP($U$1,A:D,4,))*100)+100</f>
        <v>92.553191488781735</v>
      </c>
      <c r="K86" s="76">
        <f>(((Table134567891011121314151617343[[#This Row],[ESP]]-VLOOKUP($U$1,A:E,5,))/VLOOKUP($U$1,A:E,5,))*100)+100</f>
        <v>89.567518217434426</v>
      </c>
      <c r="L86" s="76">
        <f>(((Table134567891011121314151617343[[#This Row],[EA19]]-VLOOKUP($U$1,A:F,6,))/VLOOKUP($U$1,A:F,6,))*100)+100</f>
        <v>92.290502793186221</v>
      </c>
      <c r="M86" s="76">
        <f>(((Table134567891011121314151617343[[#This Row],[GBR]]-VLOOKUP($U$1,A:G,7,))/VLOOKUP($U$1,A:G,7,))*100)+100</f>
        <v>92.707182321042566</v>
      </c>
      <c r="N86" s="76">
        <f>IF(VLOOKUP(A86,Database!$A:$AU,MATCH($N$1,Database!$A$1:$AU$1,0),FALSE)=0,#N/A,VLOOKUP(A86,Database!$A:$AU,MATCH($N$1,Database!$A$1:$AU$1,0),FALSE))</f>
        <v>77.040668685</v>
      </c>
      <c r="O86" s="76">
        <f>(((Table134567891011121314151617343[[#This Row],[USA]]-VLOOKUP($U$1,A:N,14,))/VLOOKUP($U$1,A:N,14,))*100)+100</f>
        <v>88.869685171388497</v>
      </c>
      <c r="P86" s="76">
        <f>IF(VLOOKUP(A86,Database!$A:$AS,MATCH($P$1,Database!$A$1:$AS$1,0),FALSE)=0,#N/A,VLOOKUP(A86,Database!$A:$AS,MATCH($P$1,Database!$A$1:$AS$1,0),FALSE))</f>
        <v>108.40750631</v>
      </c>
      <c r="Q86" s="76">
        <f>(((Table134567891011121314151617343[[#This Row],[JPN]]-VLOOKUP($U$1,A:Q,16,))/VLOOKUP($U$1,A:Q,16,))*100)+100</f>
        <v>108.83891201217079</v>
      </c>
    </row>
    <row r="87" spans="1:17" s="80" customFormat="1" x14ac:dyDescent="0.35">
      <c r="A87" s="21">
        <v>35462</v>
      </c>
      <c r="B87" s="76">
        <f>IF(VLOOKUP(A87,Database!$A:$AS,MATCH($B$1,Database!$A$1:$AS$1,0),FALSE)=0,#N/A,VLOOKUP(A87,Database!$A:$AS,MATCH($B$1,Database!$A$1:$AS$1,0),FALSE))</f>
        <v>117.990167486</v>
      </c>
      <c r="C87" s="76">
        <f>IF(VLOOKUP(A87,Database!$A:$AS,MATCH($C$1,Database!$A$1:$AS$1,0),FALSE)=0,#N/A,VLOOKUP(A87,Database!$A:$AS,MATCH($C$1,Database!$A$1:$AS$1,0),FALSE))</f>
        <v>94.8</v>
      </c>
      <c r="D87" s="76">
        <f>IF(VLOOKUP(A87,Database!$A:$AS,MATCH($D$1,Database!$A$1:$AS$1,0),FALSE)=0,#N/A,VLOOKUP(A87,Database!$A:$AS,MATCH($D$1,Database!$A$1:$AS$1,0),FALSE))</f>
        <v>70.605883824000003</v>
      </c>
      <c r="E87" s="76">
        <f>IF(VLOOKUP(A87,Database!$A:$AS,MATCH($E$1,Database!$A$1:$AS$1,0),FALSE)=0,#N/A,VLOOKUP(A87,Database!$A:$AS,MATCH($E$1,Database!$A$1:$AS$1,0),FALSE))</f>
        <v>105.09508757899999</v>
      </c>
      <c r="F87" s="76">
        <f>IF(VLOOKUP(A87,Database!$A:$AS,MATCH($F$1,Database!$A$1:$AS$1,0),FALSE)=0,#N/A,VLOOKUP(A87,Database!$A:$AS,MATCH($F$1,Database!$A$1:$AS$1,0),FALSE))</f>
        <v>83.093075576999993</v>
      </c>
      <c r="G87" s="76">
        <f>IF(VLOOKUP(A87,Database!$A:$AS,MATCH($G$1,Database!$A$1:$AS$1,0),FALSE)=0,#N/A,VLOOKUP(A87,Database!$A:$AS,MATCH($G$1,Database!$A$1:$AS$1,0),FALSE))</f>
        <v>89.564909798000002</v>
      </c>
      <c r="H87" s="76">
        <f>(((Table134567891011121314151617343[[#This Row],[ITA]]-VLOOKUP($U$1,A:B,2,))/VLOOKUP($U$1,A:B,2,))*100)+100</f>
        <v>97.039473684207834</v>
      </c>
      <c r="I87" s="76">
        <f>(((Table134567891011121314151617343[[#This Row],[FRA]]-VLOOKUP($U$1,A:C,3,))/VLOOKUP($U$1,A:C,3,))*100)+100</f>
        <v>92.50585480093676</v>
      </c>
      <c r="J87" s="76">
        <f>(((Table134567891011121314151617343[[#This Row],[DEU]]-VLOOKUP($U$1,A:D,4,))/VLOOKUP($U$1,A:D,4,))*100)+100</f>
        <v>93.882978723782642</v>
      </c>
      <c r="K87" s="76">
        <f>(((Table134567891011121314151617343[[#This Row],[ESP]]-VLOOKUP($U$1,A:E,5,))/VLOOKUP($U$1,A:E,5,))*100)+100</f>
        <v>88.842206705436851</v>
      </c>
      <c r="L87" s="76">
        <f>(((Table134567891011121314151617343[[#This Row],[EA19]]-VLOOKUP($U$1,A:F,6,))/VLOOKUP($U$1,A:F,6,))*100)+100</f>
        <v>92.849162011281805</v>
      </c>
      <c r="M87" s="76">
        <f>(((Table134567891011121314151617343[[#This Row],[GBR]]-VLOOKUP($U$1,A:G,7,))/VLOOKUP($U$1,A:G,7,))*100)+100</f>
        <v>93.25966850799044</v>
      </c>
      <c r="N87" s="76">
        <f>IF(VLOOKUP(A87,Database!$A:$AU,MATCH($N$1,Database!$A$1:$AU$1,0),FALSE)=0,#N/A,VLOOKUP(A87,Database!$A:$AU,MATCH($N$1,Database!$A$1:$AU$1,0),FALSE))</f>
        <v>77.950447542999996</v>
      </c>
      <c r="O87" s="76">
        <f>(((Table134567891011121314151617343[[#This Row],[USA]]-VLOOKUP($U$1,A:N,14,))/VLOOKUP($U$1,A:N,14,))*100)+100</f>
        <v>89.919153745144357</v>
      </c>
      <c r="P87" s="76">
        <f>IF(VLOOKUP(A87,Database!$A:$AS,MATCH($P$1,Database!$A$1:$AS$1,0),FALSE)=0,#N/A,VLOOKUP(A87,Database!$A:$AS,MATCH($P$1,Database!$A$1:$AS$1,0),FALSE))</f>
        <v>108.40750631</v>
      </c>
      <c r="Q87" s="76">
        <f>(((Table134567891011121314151617343[[#This Row],[JPN]]-VLOOKUP($U$1,A:Q,16,))/VLOOKUP($U$1,A:Q,16,))*100)+100</f>
        <v>108.83891201217079</v>
      </c>
    </row>
    <row r="88" spans="1:17" s="80" customFormat="1" x14ac:dyDescent="0.35">
      <c r="A88" s="21">
        <v>35490</v>
      </c>
      <c r="B88" s="76">
        <f>IF(VLOOKUP(A88,Database!$A:$AS,MATCH($B$1,Database!$A$1:$AS$1,0),FALSE)=0,#N/A,VLOOKUP(A88,Database!$A:$AS,MATCH($B$1,Database!$A$1:$AS$1,0),FALSE))</f>
        <v>118.59011749</v>
      </c>
      <c r="C88" s="76">
        <f>IF(VLOOKUP(A88,Database!$A:$AS,MATCH($C$1,Database!$A$1:$AS$1,0),FALSE)=0,#N/A,VLOOKUP(A88,Database!$A:$AS,MATCH($C$1,Database!$A$1:$AS$1,0),FALSE))</f>
        <v>95.13</v>
      </c>
      <c r="D88" s="76">
        <f>IF(VLOOKUP(A88,Database!$A:$AS,MATCH($D$1,Database!$A$1:$AS$1,0),FALSE)=0,#N/A,VLOOKUP(A88,Database!$A:$AS,MATCH($D$1,Database!$A$1:$AS$1,0),FALSE))</f>
        <v>71.405950496000003</v>
      </c>
      <c r="E88" s="76">
        <f>IF(VLOOKUP(A88,Database!$A:$AS,MATCH($E$1,Database!$A$1:$AS$1,0),FALSE)=0,#N/A,VLOOKUP(A88,Database!$A:$AS,MATCH($E$1,Database!$A$1:$AS$1,0),FALSE))</f>
        <v>109.31209109300001</v>
      </c>
      <c r="F88" s="76">
        <f>IF(VLOOKUP(A88,Database!$A:$AS,MATCH($F$1,Database!$A$1:$AS$1,0),FALSE)=0,#N/A,VLOOKUP(A88,Database!$A:$AS,MATCH($F$1,Database!$A$1:$AS$1,0),FALSE))</f>
        <v>83.993000582999997</v>
      </c>
      <c r="G88" s="76">
        <f>IF(VLOOKUP(A88,Database!$A:$AS,MATCH($G$1,Database!$A$1:$AS$1,0),FALSE)=0,#N/A,VLOOKUP(A88,Database!$A:$AS,MATCH($G$1,Database!$A$1:$AS$1,0),FALSE))</f>
        <v>88.822072868999996</v>
      </c>
      <c r="H88" s="76">
        <f>(((Table134567891011121314151617343[[#This Row],[ITA]]-VLOOKUP($U$1,A:B,2,))/VLOOKUP($U$1,A:B,2,))*100)+100</f>
        <v>97.532894736702787</v>
      </c>
      <c r="I88" s="76">
        <f>(((Table134567891011121314151617343[[#This Row],[FRA]]-VLOOKUP($U$1,A:C,3,))/VLOOKUP($U$1,A:C,3,))*100)+100</f>
        <v>92.827868852459005</v>
      </c>
      <c r="J88" s="76">
        <f>(((Table134567891011121314151617343[[#This Row],[DEU]]-VLOOKUP($U$1,A:D,4,))/VLOOKUP($U$1,A:D,4,))*100)+100</f>
        <v>94.946808510719634</v>
      </c>
      <c r="K88" s="76">
        <f>(((Table134567891011121314151617343[[#This Row],[ESP]]-VLOOKUP($U$1,A:E,5,))/VLOOKUP($U$1,A:E,5,))*100)+100</f>
        <v>92.4070536121652</v>
      </c>
      <c r="L88" s="76">
        <f>(((Table134567891011121314151617343[[#This Row],[EA19]]-VLOOKUP($U$1,A:F,6,))/VLOOKUP($U$1,A:F,6,))*100)+100</f>
        <v>93.85474860318341</v>
      </c>
      <c r="M88" s="76">
        <f>(((Table134567891011121314151617343[[#This Row],[GBR]]-VLOOKUP($U$1,A:G,7,))/VLOOKUP($U$1,A:G,7,))*100)+100</f>
        <v>92.486187845638668</v>
      </c>
      <c r="N88" s="76">
        <f>IF(VLOOKUP(A88,Database!$A:$AU,MATCH($N$1,Database!$A$1:$AU$1,0),FALSE)=0,#N/A,VLOOKUP(A88,Database!$A:$AU,MATCH($N$1,Database!$A$1:$AU$1,0),FALSE))</f>
        <v>78.436423149000007</v>
      </c>
      <c r="O88" s="76">
        <f>(((Table134567891011121314151617343[[#This Row],[USA]]-VLOOKUP($U$1,A:N,14,))/VLOOKUP($U$1,A:N,14,))*100)+100</f>
        <v>90.479747258198898</v>
      </c>
      <c r="P88" s="76">
        <f>IF(VLOOKUP(A88,Database!$A:$AS,MATCH($P$1,Database!$A$1:$AS$1,0),FALSE)=0,#N/A,VLOOKUP(A88,Database!$A:$AS,MATCH($P$1,Database!$A$1:$AS$1,0),FALSE))</f>
        <v>108.81314711900001</v>
      </c>
      <c r="Q88" s="76">
        <f>(((Table134567891011121314151617343[[#This Row],[JPN]]-VLOOKUP($U$1,A:Q,16,))/VLOOKUP($U$1,A:Q,16,))*100)+100</f>
        <v>109.24616706140186</v>
      </c>
    </row>
    <row r="89" spans="1:17" s="80" customFormat="1" x14ac:dyDescent="0.35">
      <c r="A89" s="21">
        <v>35521</v>
      </c>
      <c r="B89" s="76">
        <f>IF(VLOOKUP(A89,Database!$A:$AS,MATCH($B$1,Database!$A$1:$AS$1,0),FALSE)=0,#N/A,VLOOKUP(A89,Database!$A:$AS,MATCH($B$1,Database!$A$1:$AS$1,0),FALSE))</f>
        <v>120.689942505</v>
      </c>
      <c r="C89" s="76">
        <f>IF(VLOOKUP(A89,Database!$A:$AS,MATCH($C$1,Database!$A$1:$AS$1,0),FALSE)=0,#N/A,VLOOKUP(A89,Database!$A:$AS,MATCH($C$1,Database!$A$1:$AS$1,0),FALSE))</f>
        <v>98.46</v>
      </c>
      <c r="D89" s="76">
        <f>IF(VLOOKUP(A89,Database!$A:$AS,MATCH($D$1,Database!$A$1:$AS$1,0),FALSE)=0,#N/A,VLOOKUP(A89,Database!$A:$AS,MATCH($D$1,Database!$A$1:$AS$1,0),FALSE))</f>
        <v>71.105925494000005</v>
      </c>
      <c r="E89" s="76">
        <f>IF(VLOOKUP(A89,Database!$A:$AS,MATCH($E$1,Database!$A$1:$AS$1,0),FALSE)=0,#N/A,VLOOKUP(A89,Database!$A:$AS,MATCH($E$1,Database!$A$1:$AS$1,0),FALSE))</f>
        <v>108.699090583</v>
      </c>
      <c r="F89" s="76">
        <f>IF(VLOOKUP(A89,Database!$A:$AS,MATCH($F$1,Database!$A$1:$AS$1,0),FALSE)=0,#N/A,VLOOKUP(A89,Database!$A:$AS,MATCH($F$1,Database!$A$1:$AS$1,0),FALSE))</f>
        <v>84.992917257000002</v>
      </c>
      <c r="G89" s="76">
        <f>IF(VLOOKUP(A89,Database!$A:$AS,MATCH($G$1,Database!$A$1:$AS$1,0),FALSE)=0,#N/A,VLOOKUP(A89,Database!$A:$AS,MATCH($G$1,Database!$A$1:$AS$1,0),FALSE))</f>
        <v>88.928192429999996</v>
      </c>
      <c r="H89" s="76">
        <f>(((Table134567891011121314151617343[[#This Row],[ITA]]-VLOOKUP($U$1,A:B,2,))/VLOOKUP($U$1,A:B,2,))*100)+100</f>
        <v>99.259868421257579</v>
      </c>
      <c r="I89" s="76">
        <f>(((Table134567891011121314151617343[[#This Row],[FRA]]-VLOOKUP($U$1,A:C,3,))/VLOOKUP($U$1,A:C,3,))*100)+100</f>
        <v>96.077283372365329</v>
      </c>
      <c r="J89" s="76">
        <f>(((Table134567891011121314151617343[[#This Row],[DEU]]-VLOOKUP($U$1,A:D,4,))/VLOOKUP($U$1,A:D,4,))*100)+100</f>
        <v>94.54787234061827</v>
      </c>
      <c r="K89" s="76">
        <f>(((Table134567891011121314151617343[[#This Row],[ESP]]-VLOOKUP($U$1,A:E,5,))/VLOOKUP($U$1,A:E,5,))*100)+100</f>
        <v>91.888853196955296</v>
      </c>
      <c r="L89" s="76">
        <f>(((Table134567891011121314151617343[[#This Row],[EA19]]-VLOOKUP($U$1,A:F,6,))/VLOOKUP($U$1,A:F,6,))*100)+100</f>
        <v>94.972067039374579</v>
      </c>
      <c r="M89" s="76">
        <f>(((Table134567891011121314151617343[[#This Row],[GBR]]-VLOOKUP($U$1,A:G,7,))/VLOOKUP($U$1,A:G,7,))*100)+100</f>
        <v>92.596685082819988</v>
      </c>
      <c r="N89" s="76">
        <f>IF(VLOOKUP(A89,Database!$A:$AU,MATCH($N$1,Database!$A$1:$AU$1,0),FALSE)=0,#N/A,VLOOKUP(A89,Database!$A:$AU,MATCH($N$1,Database!$A$1:$AU$1,0),FALSE))</f>
        <v>78.502066049000007</v>
      </c>
      <c r="O89" s="76">
        <f>(((Table134567891011121314151617343[[#This Row],[USA]]-VLOOKUP($U$1,A:N,14,))/VLOOKUP($U$1,A:N,14,))*100)+100</f>
        <v>90.555469132843967</v>
      </c>
      <c r="P89" s="76">
        <f>IF(VLOOKUP(A89,Database!$A:$AS,MATCH($P$1,Database!$A$1:$AS$1,0),FALSE)=0,#N/A,VLOOKUP(A89,Database!$A:$AS,MATCH($P$1,Database!$A$1:$AS$1,0),FALSE))</f>
        <v>106.07507165600001</v>
      </c>
      <c r="Q89" s="76">
        <f>(((Table134567891011121314151617343[[#This Row],[JPN]]-VLOOKUP($U$1,A:Q,16,))/VLOOKUP($U$1,A:Q,16,))*100)+100</f>
        <v>106.49719547683317</v>
      </c>
    </row>
    <row r="90" spans="1:17" s="80" customFormat="1" x14ac:dyDescent="0.35">
      <c r="A90" s="21">
        <v>35551</v>
      </c>
      <c r="B90" s="76">
        <f>IF(VLOOKUP(A90,Database!$A:$AS,MATCH($B$1,Database!$A$1:$AS$1,0),FALSE)=0,#N/A,VLOOKUP(A90,Database!$A:$AS,MATCH($B$1,Database!$A$1:$AS$1,0),FALSE))</f>
        <v>120.38996750299999</v>
      </c>
      <c r="C90" s="76">
        <f>IF(VLOOKUP(A90,Database!$A:$AS,MATCH($C$1,Database!$A$1:$AS$1,0),FALSE)=0,#N/A,VLOOKUP(A90,Database!$A:$AS,MATCH($C$1,Database!$A$1:$AS$1,0),FALSE))</f>
        <v>96.64</v>
      </c>
      <c r="D90" s="76">
        <f>IF(VLOOKUP(A90,Database!$A:$AS,MATCH($D$1,Database!$A$1:$AS$1,0),FALSE)=0,#N/A,VLOOKUP(A90,Database!$A:$AS,MATCH($D$1,Database!$A$1:$AS$1,0),FALSE))</f>
        <v>70.205850487999996</v>
      </c>
      <c r="E90" s="76">
        <f>IF(VLOOKUP(A90,Database!$A:$AS,MATCH($E$1,Database!$A$1:$AS$1,0),FALSE)=0,#N/A,VLOOKUP(A90,Database!$A:$AS,MATCH($E$1,Database!$A$1:$AS$1,0),FALSE))</f>
        <v>108.033090028</v>
      </c>
      <c r="F90" s="76">
        <f>IF(VLOOKUP(A90,Database!$A:$AS,MATCH($F$1,Database!$A$1:$AS$1,0),FALSE)=0,#N/A,VLOOKUP(A90,Database!$A:$AS,MATCH($F$1,Database!$A$1:$AS$1,0),FALSE))</f>
        <v>84.192983917999996</v>
      </c>
      <c r="G90" s="76">
        <f>IF(VLOOKUP(A90,Database!$A:$AS,MATCH($G$1,Database!$A$1:$AS$1,0),FALSE)=0,#N/A,VLOOKUP(A90,Database!$A:$AS,MATCH($G$1,Database!$A$1:$AS$1,0),FALSE))</f>
        <v>88.928192429999996</v>
      </c>
      <c r="H90" s="76">
        <f>(((Table134567891011121314151617343[[#This Row],[ITA]]-VLOOKUP($U$1,A:B,2,))/VLOOKUP($U$1,A:B,2,))*100)+100</f>
        <v>99.013157895010082</v>
      </c>
      <c r="I90" s="76">
        <f>(((Table134567891011121314151617343[[#This Row],[FRA]]-VLOOKUP($U$1,A:C,3,))/VLOOKUP($U$1,A:C,3,))*100)+100</f>
        <v>94.301327088212332</v>
      </c>
      <c r="J90" s="76">
        <f>(((Table134567891011121314151617343[[#This Row],[DEU]]-VLOOKUP($U$1,A:D,4,))/VLOOKUP($U$1,A:D,4,))*100)+100</f>
        <v>93.351063830314146</v>
      </c>
      <c r="K90" s="76">
        <f>(((Table134567891011121314151617343[[#This Row],[ESP]]-VLOOKUP($U$1,A:E,5,))/VLOOKUP($U$1,A:E,5,))*100)+100</f>
        <v>91.325849156173959</v>
      </c>
      <c r="L90" s="76">
        <f>(((Table134567891011121314151617343[[#This Row],[EA19]]-VLOOKUP($U$1,A:F,6,))/VLOOKUP($U$1,A:F,6,))*100)+100</f>
        <v>94.078212290645126</v>
      </c>
      <c r="M90" s="76">
        <f>(((Table134567891011121314151617343[[#This Row],[GBR]]-VLOOKUP($U$1,A:G,7,))/VLOOKUP($U$1,A:G,7,))*100)+100</f>
        <v>92.596685082819988</v>
      </c>
      <c r="N90" s="76">
        <f>IF(VLOOKUP(A90,Database!$A:$AU,MATCH($N$1,Database!$A$1:$AU$1,0),FALSE)=0,#N/A,VLOOKUP(A90,Database!$A:$AU,MATCH($N$1,Database!$A$1:$AU$1,0),FALSE))</f>
        <v>78.938462426000001</v>
      </c>
      <c r="O90" s="76">
        <f>(((Table134567891011121314151617343[[#This Row],[USA]]-VLOOKUP($U$1,A:N,14,))/VLOOKUP($U$1,A:N,14,))*100)+100</f>
        <v>91.058870898377634</v>
      </c>
      <c r="P90" s="76">
        <f>IF(VLOOKUP(A90,Database!$A:$AS,MATCH($P$1,Database!$A$1:$AS$1,0),FALSE)=0,#N/A,VLOOKUP(A90,Database!$A:$AS,MATCH($P$1,Database!$A$1:$AS$1,0),FALSE))</f>
        <v>109.218787929</v>
      </c>
      <c r="Q90" s="76">
        <f>(((Table134567891011121314151617343[[#This Row],[JPN]]-VLOOKUP($U$1,A:Q,16,))/VLOOKUP($U$1,A:Q,16,))*100)+100</f>
        <v>109.65342211163691</v>
      </c>
    </row>
    <row r="91" spans="1:17" s="80" customFormat="1" x14ac:dyDescent="0.35">
      <c r="A91" s="21">
        <v>35582</v>
      </c>
      <c r="B91" s="76">
        <f>IF(VLOOKUP(A91,Database!$A:$AS,MATCH($B$1,Database!$A$1:$AS$1,0),FALSE)=0,#N/A,VLOOKUP(A91,Database!$A:$AS,MATCH($B$1,Database!$A$1:$AS$1,0),FALSE))</f>
        <v>121.389884176</v>
      </c>
      <c r="C91" s="76">
        <f>IF(VLOOKUP(A91,Database!$A:$AS,MATCH($C$1,Database!$A$1:$AS$1,0),FALSE)=0,#N/A,VLOOKUP(A91,Database!$A:$AS,MATCH($C$1,Database!$A$1:$AS$1,0),FALSE))</f>
        <v>97.35</v>
      </c>
      <c r="D91" s="76">
        <f>IF(VLOOKUP(A91,Database!$A:$AS,MATCH($D$1,Database!$A$1:$AS$1,0),FALSE)=0,#N/A,VLOOKUP(A91,Database!$A:$AS,MATCH($D$1,Database!$A$1:$AS$1,0),FALSE))</f>
        <v>73.006083840000002</v>
      </c>
      <c r="E91" s="76">
        <f>IF(VLOOKUP(A91,Database!$A:$AS,MATCH($E$1,Database!$A$1:$AS$1,0),FALSE)=0,#N/A,VLOOKUP(A91,Database!$A:$AS,MATCH($E$1,Database!$A$1:$AS$1,0),FALSE))</f>
        <v>109.08609090500001</v>
      </c>
      <c r="F91" s="76">
        <f>IF(VLOOKUP(A91,Database!$A:$AS,MATCH($F$1,Database!$A$1:$AS$1,0),FALSE)=0,#N/A,VLOOKUP(A91,Database!$A:$AS,MATCH($F$1,Database!$A$1:$AS$1,0),FALSE))</f>
        <v>85.592867260999995</v>
      </c>
      <c r="G91" s="76">
        <f>IF(VLOOKUP(A91,Database!$A:$AS,MATCH($G$1,Database!$A$1:$AS$1,0),FALSE)=0,#N/A,VLOOKUP(A91,Database!$A:$AS,MATCH($G$1,Database!$A$1:$AS$1,0),FALSE))</f>
        <v>89.140431552999999</v>
      </c>
      <c r="H91" s="76">
        <f>(((Table134567891011121314151617343[[#This Row],[ITA]]-VLOOKUP($U$1,A:B,2,))/VLOOKUP($U$1,A:B,2,))*100)+100</f>
        <v>99.83552631556087</v>
      </c>
      <c r="I91" s="76">
        <f>(((Table134567891011121314151617343[[#This Row],[FRA]]-VLOOKUP($U$1,A:C,3,))/VLOOKUP($U$1,A:C,3,))*100)+100</f>
        <v>94.994145199063226</v>
      </c>
      <c r="J91" s="76">
        <f>(((Table134567891011121314151617343[[#This Row],[DEU]]-VLOOKUP($U$1,A:D,4,))/VLOOKUP($U$1,A:D,4,))*100)+100</f>
        <v>97.074468084593605</v>
      </c>
      <c r="K91" s="76">
        <f>(((Table134567891011121314151617343[[#This Row],[ESP]]-VLOOKUP($U$1,A:E,5,))/VLOOKUP($U$1,A:E,5,))*100)+100</f>
        <v>92.216004193202863</v>
      </c>
      <c r="L91" s="76">
        <f>(((Table134567891011121314151617343[[#This Row],[EA19]]-VLOOKUP($U$1,A:F,6,))/VLOOKUP($U$1,A:F,6,))*100)+100</f>
        <v>95.642458100642301</v>
      </c>
      <c r="M91" s="76">
        <f>(((Table134567891011121314151617343[[#This Row],[GBR]]-VLOOKUP($U$1,A:G,7,))/VLOOKUP($U$1,A:G,7,))*100)+100</f>
        <v>92.817679558223901</v>
      </c>
      <c r="N91" s="76">
        <f>IF(VLOOKUP(A91,Database!$A:$AU,MATCH($N$1,Database!$A$1:$AU$1,0),FALSE)=0,#N/A,VLOOKUP(A91,Database!$A:$AU,MATCH($N$1,Database!$A$1:$AU$1,0),FALSE))</f>
        <v>79.307133574999995</v>
      </c>
      <c r="O91" s="76">
        <f>(((Table134567891011121314151617343[[#This Row],[USA]]-VLOOKUP($U$1,A:N,14,))/VLOOKUP($U$1,A:N,14,))*100)+100</f>
        <v>91.484148735429727</v>
      </c>
      <c r="P91" s="76">
        <f>IF(VLOOKUP(A91,Database!$A:$AS,MATCH($P$1,Database!$A$1:$AS$1,0),FALSE)=0,#N/A,VLOOKUP(A91,Database!$A:$AS,MATCH($P$1,Database!$A$1:$AS$1,0),FALSE))</f>
        <v>108.610326715</v>
      </c>
      <c r="Q91" s="76">
        <f>(((Table134567891011121314151617343[[#This Row],[JPN]]-VLOOKUP($U$1,A:Q,16,))/VLOOKUP($U$1,A:Q,16,))*100)+100</f>
        <v>109.04253953728831</v>
      </c>
    </row>
    <row r="92" spans="1:17" s="80" customFormat="1" x14ac:dyDescent="0.35">
      <c r="A92" s="21">
        <v>35612</v>
      </c>
      <c r="B92" s="76">
        <f>IF(VLOOKUP(A92,Database!$A:$AS,MATCH($B$1,Database!$A$1:$AS$1,0),FALSE)=0,#N/A,VLOOKUP(A92,Database!$A:$AS,MATCH($B$1,Database!$A$1:$AS$1,0),FALSE))</f>
        <v>122.189817515</v>
      </c>
      <c r="C92" s="76">
        <f>IF(VLOOKUP(A92,Database!$A:$AS,MATCH($C$1,Database!$A$1:$AS$1,0),FALSE)=0,#N/A,VLOOKUP(A92,Database!$A:$AS,MATCH($C$1,Database!$A$1:$AS$1,0),FALSE))</f>
        <v>97.56</v>
      </c>
      <c r="D92" s="76">
        <f>IF(VLOOKUP(A92,Database!$A:$AS,MATCH($D$1,Database!$A$1:$AS$1,0),FALSE)=0,#N/A,VLOOKUP(A92,Database!$A:$AS,MATCH($D$1,Database!$A$1:$AS$1,0),FALSE))</f>
        <v>73.806150513000006</v>
      </c>
      <c r="E92" s="76">
        <f>IF(VLOOKUP(A92,Database!$A:$AS,MATCH($E$1,Database!$A$1:$AS$1,0),FALSE)=0,#N/A,VLOOKUP(A92,Database!$A:$AS,MATCH($E$1,Database!$A$1:$AS$1,0),FALSE))</f>
        <v>110.20409183699999</v>
      </c>
      <c r="F92" s="76">
        <f>IF(VLOOKUP(A92,Database!$A:$AS,MATCH($F$1,Database!$A$1:$AS$1,0),FALSE)=0,#N/A,VLOOKUP(A92,Database!$A:$AS,MATCH($F$1,Database!$A$1:$AS$1,0),FALSE))</f>
        <v>86.292808933000003</v>
      </c>
      <c r="G92" s="76">
        <f>IF(VLOOKUP(A92,Database!$A:$AS,MATCH($G$1,Database!$A$1:$AS$1,0),FALSE)=0,#N/A,VLOOKUP(A92,Database!$A:$AS,MATCH($G$1,Database!$A$1:$AS$1,0),FALSE))</f>
        <v>90.732224973000001</v>
      </c>
      <c r="H92" s="76">
        <f>(((Table134567891011121314151617343[[#This Row],[ITA]]-VLOOKUP($U$1,A:B,2,))/VLOOKUP($U$1,A:B,2,))*100)+100</f>
        <v>100.49342105249497</v>
      </c>
      <c r="I92" s="76">
        <f>(((Table134567891011121314151617343[[#This Row],[FRA]]-VLOOKUP($U$1,A:C,3,))/VLOOKUP($U$1,A:C,3,))*100)+100</f>
        <v>95.199063231850118</v>
      </c>
      <c r="J92" s="76">
        <f>(((Table134567891011121314151617343[[#This Row],[DEU]]-VLOOKUP($U$1,A:D,4,))/VLOOKUP($U$1,A:D,4,))*100)+100</f>
        <v>98.138297872860278</v>
      </c>
      <c r="K92" s="76">
        <f>(((Table134567891011121314151617343[[#This Row],[ESP]]-VLOOKUP($U$1,A:E,5,))/VLOOKUP($U$1,A:E,5,))*100)+100</f>
        <v>93.161107072754206</v>
      </c>
      <c r="L92" s="76">
        <f>(((Table134567891011121314151617343[[#This Row],[EA19]]-VLOOKUP($U$1,A:F,6,))/VLOOKUP($U$1,A:F,6,))*100)+100</f>
        <v>96.424581006199617</v>
      </c>
      <c r="M92" s="76">
        <f>(((Table134567891011121314151617343[[#This Row],[GBR]]-VLOOKUP($U$1,A:G,7,))/VLOOKUP($U$1,A:G,7,))*100)+100</f>
        <v>94.47513812115001</v>
      </c>
      <c r="N92" s="76">
        <f>IF(VLOOKUP(A92,Database!$A:$AU,MATCH($N$1,Database!$A$1:$AU$1,0),FALSE)=0,#N/A,VLOOKUP(A92,Database!$A:$AU,MATCH($N$1,Database!$A$1:$AU$1,0),FALSE))</f>
        <v>79.970503664000006</v>
      </c>
      <c r="O92" s="76">
        <f>(((Table134567891011121314151617343[[#This Row],[USA]]-VLOOKUP($U$1,A:N,14,))/VLOOKUP($U$1,A:N,14,))*100)+100</f>
        <v>92.249374323003394</v>
      </c>
      <c r="P92" s="76">
        <f>IF(VLOOKUP(A92,Database!$A:$AS,MATCH($P$1,Database!$A$1:$AS$1,0),FALSE)=0,#N/A,VLOOKUP(A92,Database!$A:$AS,MATCH($P$1,Database!$A$1:$AS$1,0),FALSE))</f>
        <v>108.91455732199999</v>
      </c>
      <c r="Q92" s="76">
        <f>(((Table134567891011121314151617343[[#This Row],[JPN]]-VLOOKUP($U$1,A:Q,16,))/VLOOKUP($U$1,A:Q,16,))*100)+100</f>
        <v>109.34798082446261</v>
      </c>
    </row>
    <row r="93" spans="1:17" s="80" customFormat="1" x14ac:dyDescent="0.35">
      <c r="A93" s="21">
        <v>35643</v>
      </c>
      <c r="B93" s="76">
        <f>IF(VLOOKUP(A93,Database!$A:$AS,MATCH($B$1,Database!$A$1:$AS$1,0),FALSE)=0,#N/A,VLOOKUP(A93,Database!$A:$AS,MATCH($B$1,Database!$A$1:$AS$1,0),FALSE))</f>
        <v>122.889759187</v>
      </c>
      <c r="C93" s="76">
        <f>IF(VLOOKUP(A93,Database!$A:$AS,MATCH($C$1,Database!$A$1:$AS$1,0),FALSE)=0,#N/A,VLOOKUP(A93,Database!$A:$AS,MATCH($C$1,Database!$A$1:$AS$1,0),FALSE))</f>
        <v>101.28</v>
      </c>
      <c r="D93" s="76">
        <f>IF(VLOOKUP(A93,Database!$A:$AS,MATCH($D$1,Database!$A$1:$AS$1,0),FALSE)=0,#N/A,VLOOKUP(A93,Database!$A:$AS,MATCH($D$1,Database!$A$1:$AS$1,0),FALSE))</f>
        <v>71.405950496000003</v>
      </c>
      <c r="E93" s="76">
        <f>IF(VLOOKUP(A93,Database!$A:$AS,MATCH($E$1,Database!$A$1:$AS$1,0),FALSE)=0,#N/A,VLOOKUP(A93,Database!$A:$AS,MATCH($E$1,Database!$A$1:$AS$1,0),FALSE))</f>
        <v>112.15109345899999</v>
      </c>
      <c r="F93" s="76">
        <f>IF(VLOOKUP(A93,Database!$A:$AS,MATCH($F$1,Database!$A$1:$AS$1,0),FALSE)=0,#N/A,VLOOKUP(A93,Database!$A:$AS,MATCH($F$1,Database!$A$1:$AS$1,0),FALSE))</f>
        <v>86.392800600000001</v>
      </c>
      <c r="G93" s="76">
        <f>IF(VLOOKUP(A93,Database!$A:$AS,MATCH($G$1,Database!$A$1:$AS$1,0),FALSE)=0,#N/A,VLOOKUP(A93,Database!$A:$AS,MATCH($G$1,Database!$A$1:$AS$1,0),FALSE))</f>
        <v>89.777148921000006</v>
      </c>
      <c r="H93" s="76">
        <f>(((Table134567891011121314151617343[[#This Row],[ITA]]-VLOOKUP($U$1,A:B,2,))/VLOOKUP($U$1,A:B,2,))*100)+100</f>
        <v>101.0690789476207</v>
      </c>
      <c r="I93" s="76">
        <f>(((Table134567891011121314151617343[[#This Row],[FRA]]-VLOOKUP($U$1,A:C,3,))/VLOOKUP($U$1,A:C,3,))*100)+100</f>
        <v>98.829039812646371</v>
      </c>
      <c r="J93" s="76">
        <f>(((Table134567891011121314151617343[[#This Row],[DEU]]-VLOOKUP($U$1,A:D,4,))/VLOOKUP($U$1,A:D,4,))*100)+100</f>
        <v>94.946808510719634</v>
      </c>
      <c r="K93" s="76">
        <f>(((Table134567891011121314151617343[[#This Row],[ESP]]-VLOOKUP($U$1,A:E,5,))/VLOOKUP($U$1,A:E,5,))*100)+100</f>
        <v>94.807006272633728</v>
      </c>
      <c r="L93" s="76">
        <f>(((Table134567891011121314151617343[[#This Row],[EA19]]-VLOOKUP($U$1,A:F,6,))/VLOOKUP($U$1,A:F,6,))*100)+100</f>
        <v>96.536312849371768</v>
      </c>
      <c r="M93" s="76">
        <f>(((Table134567891011121314151617343[[#This Row],[GBR]]-VLOOKUP($U$1,A:G,7,))/VLOOKUP($U$1,A:G,7,))*100)+100</f>
        <v>93.480662983394353</v>
      </c>
      <c r="N93" s="76">
        <f>IF(VLOOKUP(A93,Database!$A:$AU,MATCH($N$1,Database!$A$1:$AU$1,0),FALSE)=0,#N/A,VLOOKUP(A93,Database!$A:$AU,MATCH($N$1,Database!$A$1:$AU$1,0),FALSE))</f>
        <v>80.769324206999997</v>
      </c>
      <c r="O93" s="76">
        <f>(((Table134567891011121314151617343[[#This Row],[USA]]-VLOOKUP($U$1,A:N,14,))/VLOOKUP($U$1,A:N,14,))*100)+100</f>
        <v>93.17084776523312</v>
      </c>
      <c r="P93" s="76">
        <f>IF(VLOOKUP(A93,Database!$A:$AS,MATCH($P$1,Database!$A$1:$AS$1,0),FALSE)=0,#N/A,VLOOKUP(A93,Database!$A:$AS,MATCH($P$1,Database!$A$1:$AS$1,0),FALSE))</f>
        <v>108.40750631</v>
      </c>
      <c r="Q93" s="76">
        <f>(((Table134567891011121314151617343[[#This Row],[JPN]]-VLOOKUP($U$1,A:Q,16,))/VLOOKUP($U$1,A:Q,16,))*100)+100</f>
        <v>108.83891201217079</v>
      </c>
    </row>
    <row r="94" spans="1:17" s="80" customFormat="1" x14ac:dyDescent="0.35">
      <c r="A94" s="21">
        <v>35674</v>
      </c>
      <c r="B94" s="76">
        <f>IF(VLOOKUP(A94,Database!$A:$AS,MATCH($B$1,Database!$A$1:$AS$1,0),FALSE)=0,#N/A,VLOOKUP(A94,Database!$A:$AS,MATCH($B$1,Database!$A$1:$AS$1,0),FALSE))</f>
        <v>122.78976751899999</v>
      </c>
      <c r="C94" s="76">
        <f>IF(VLOOKUP(A94,Database!$A:$AS,MATCH($C$1,Database!$A$1:$AS$1,0),FALSE)=0,#N/A,VLOOKUP(A94,Database!$A:$AS,MATCH($C$1,Database!$A$1:$AS$1,0),FALSE))</f>
        <v>98.92</v>
      </c>
      <c r="D94" s="76">
        <f>IF(VLOOKUP(A94,Database!$A:$AS,MATCH($D$1,Database!$A$1:$AS$1,0),FALSE)=0,#N/A,VLOOKUP(A94,Database!$A:$AS,MATCH($D$1,Database!$A$1:$AS$1,0),FALSE))</f>
        <v>72.006000499999999</v>
      </c>
      <c r="E94" s="76">
        <f>IF(VLOOKUP(A94,Database!$A:$AS,MATCH($E$1,Database!$A$1:$AS$1,0),FALSE)=0,#N/A,VLOOKUP(A94,Database!$A:$AS,MATCH($E$1,Database!$A$1:$AS$1,0),FALSE))</f>
        <v>111.75009312500001</v>
      </c>
      <c r="F94" s="76">
        <f>IF(VLOOKUP(A94,Database!$A:$AS,MATCH($F$1,Database!$A$1:$AS$1,0),FALSE)=0,#N/A,VLOOKUP(A94,Database!$A:$AS,MATCH($F$1,Database!$A$1:$AS$1,0),FALSE))</f>
        <v>86.192817265000002</v>
      </c>
      <c r="G94" s="76">
        <f>IF(VLOOKUP(A94,Database!$A:$AS,MATCH($G$1,Database!$A$1:$AS$1,0),FALSE)=0,#N/A,VLOOKUP(A94,Database!$A:$AS,MATCH($G$1,Database!$A$1:$AS$1,0),FALSE))</f>
        <v>90.519985851000001</v>
      </c>
      <c r="H94" s="76">
        <f>(((Table134567891011121314151617343[[#This Row],[ITA]]-VLOOKUP($U$1,A:B,2,))/VLOOKUP($U$1,A:B,2,))*100)+100</f>
        <v>100.98684210498992</v>
      </c>
      <c r="I94" s="76">
        <f>(((Table134567891011121314151617343[[#This Row],[FRA]]-VLOOKUP($U$1,A:C,3,))/VLOOKUP($U$1,A:C,3,))*100)+100</f>
        <v>96.526151444184222</v>
      </c>
      <c r="J94" s="76">
        <f>(((Table134567891011121314151617343[[#This Row],[DEU]]-VLOOKUP($U$1,A:D,4,))/VLOOKUP($U$1,A:D,4,))*100)+100</f>
        <v>95.744680850922364</v>
      </c>
      <c r="K94" s="76">
        <f>(((Table134567891011121314151617343[[#This Row],[ESP]]-VLOOKUP($U$1,A:E,5,))/VLOOKUP($U$1,A:E,5,))*100)+100</f>
        <v>94.468020356328211</v>
      </c>
      <c r="L94" s="76">
        <f>(((Table134567891011121314151617343[[#This Row],[EA19]]-VLOOKUP($U$1,A:F,6,))/VLOOKUP($U$1,A:F,6,))*100)+100</f>
        <v>96.312849161910052</v>
      </c>
      <c r="M94" s="76">
        <f>(((Table134567891011121314151617343[[#This Row],[GBR]]-VLOOKUP($U$1,A:G,7,))/VLOOKUP($U$1,A:G,7,))*100)+100</f>
        <v>94.254143646787369</v>
      </c>
      <c r="N94" s="76">
        <f>IF(VLOOKUP(A94,Database!$A:$AU,MATCH($N$1,Database!$A$1:$AU$1,0),FALSE)=0,#N/A,VLOOKUP(A94,Database!$A:$AU,MATCH($N$1,Database!$A$1:$AU$1,0),FALSE))</f>
        <v>81.520152056000001</v>
      </c>
      <c r="O94" s="76">
        <f>(((Table134567891011121314151617343[[#This Row],[USA]]-VLOOKUP($U$1,A:N,14,))/VLOOKUP($U$1,A:N,14,))*100)+100</f>
        <v>94.036959595484319</v>
      </c>
      <c r="P94" s="76">
        <f>IF(VLOOKUP(A94,Database!$A:$AS,MATCH($P$1,Database!$A$1:$AS$1,0),FALSE)=0,#N/A,VLOOKUP(A94,Database!$A:$AS,MATCH($P$1,Database!$A$1:$AS$1,0),FALSE))</f>
        <v>107.697634893</v>
      </c>
      <c r="Q94" s="76">
        <f>(((Table134567891011121314151617343[[#This Row],[JPN]]-VLOOKUP($U$1,A:Q,16,))/VLOOKUP($U$1,A:Q,16,))*100)+100</f>
        <v>108.12621567476144</v>
      </c>
    </row>
    <row r="95" spans="1:17" s="80" customFormat="1" x14ac:dyDescent="0.35">
      <c r="A95" s="21">
        <v>35704</v>
      </c>
      <c r="B95" s="76">
        <f>IF(VLOOKUP(A95,Database!$A:$AS,MATCH($B$1,Database!$A$1:$AS$1,0),FALSE)=0,#N/A,VLOOKUP(A95,Database!$A:$AS,MATCH($B$1,Database!$A$1:$AS$1,0),FALSE))</f>
        <v>124.28964252999999</v>
      </c>
      <c r="C95" s="76">
        <f>IF(VLOOKUP(A95,Database!$A:$AS,MATCH($C$1,Database!$A$1:$AS$1,0),FALSE)=0,#N/A,VLOOKUP(A95,Database!$A:$AS,MATCH($C$1,Database!$A$1:$AS$1,0),FALSE))</f>
        <v>101.37</v>
      </c>
      <c r="D95" s="76">
        <f>IF(VLOOKUP(A95,Database!$A:$AS,MATCH($D$1,Database!$A$1:$AS$1,0),FALSE)=0,#N/A,VLOOKUP(A95,Database!$A:$AS,MATCH($D$1,Database!$A$1:$AS$1,0),FALSE))</f>
        <v>73.006083840000002</v>
      </c>
      <c r="E95" s="76">
        <f>IF(VLOOKUP(A95,Database!$A:$AS,MATCH($E$1,Database!$A$1:$AS$1,0),FALSE)=0,#N/A,VLOOKUP(A95,Database!$A:$AS,MATCH($E$1,Database!$A$1:$AS$1,0),FALSE))</f>
        <v>112.672093893</v>
      </c>
      <c r="F95" s="76">
        <f>IF(VLOOKUP(A95,Database!$A:$AS,MATCH($F$1,Database!$A$1:$AS$1,0),FALSE)=0,#N/A,VLOOKUP(A95,Database!$A:$AS,MATCH($F$1,Database!$A$1:$AS$1,0),FALSE))</f>
        <v>87.392717274000006</v>
      </c>
      <c r="G95" s="76">
        <f>IF(VLOOKUP(A95,Database!$A:$AS,MATCH($G$1,Database!$A$1:$AS$1,0),FALSE)=0,#N/A,VLOOKUP(A95,Database!$A:$AS,MATCH($G$1,Database!$A$1:$AS$1,0),FALSE))</f>
        <v>91.581181463999997</v>
      </c>
      <c r="H95" s="76">
        <f>(((Table134567891011121314151617343[[#This Row],[ITA]]-VLOOKUP($U$1,A:B,2,))/VLOOKUP($U$1,A:B,2,))*100)+100</f>
        <v>102.22039473704974</v>
      </c>
      <c r="I95" s="76">
        <f>(((Table134567891011121314151617343[[#This Row],[FRA]]-VLOOKUP($U$1,A:C,3,))/VLOOKUP($U$1,A:C,3,))*100)+100</f>
        <v>98.916861826697897</v>
      </c>
      <c r="J95" s="76">
        <f>(((Table134567891011121314151617343[[#This Row],[DEU]]-VLOOKUP($U$1,A:D,4,))/VLOOKUP($U$1,A:D,4,))*100)+100</f>
        <v>97.074468084593605</v>
      </c>
      <c r="K95" s="76">
        <f>(((Table134567891011121314151617343[[#This Row],[ESP]]-VLOOKUP($U$1,A:E,5,))/VLOOKUP($U$1,A:E,5,))*100)+100</f>
        <v>95.247434358449411</v>
      </c>
      <c r="L95" s="76">
        <f>(((Table134567891011121314151617343[[#This Row],[EA19]]-VLOOKUP($U$1,A:F,6,))/VLOOKUP($U$1,A:F,6,))*100)+100</f>
        <v>97.653631285562938</v>
      </c>
      <c r="M95" s="76">
        <f>(((Table134567891011121314151617343[[#This Row],[GBR]]-VLOOKUP($U$1,A:G,7,))/VLOOKUP($U$1,A:G,7,))*100)+100</f>
        <v>95.359116021724361</v>
      </c>
      <c r="N95" s="76">
        <f>IF(VLOOKUP(A95,Database!$A:$AU,MATCH($N$1,Database!$A$1:$AU$1,0),FALSE)=0,#N/A,VLOOKUP(A95,Database!$A:$AU,MATCH($N$1,Database!$A$1:$AU$1,0),FALSE))</f>
        <v>82.233002216000003</v>
      </c>
      <c r="O95" s="76">
        <f>(((Table134567891011121314151617343[[#This Row],[USA]]-VLOOKUP($U$1,A:N,14,))/VLOOKUP($U$1,A:N,14,))*100)+100</f>
        <v>94.85926254761209</v>
      </c>
      <c r="P95" s="76">
        <f>IF(VLOOKUP(A95,Database!$A:$AS,MATCH($P$1,Database!$A$1:$AS$1,0),FALSE)=0,#N/A,VLOOKUP(A95,Database!$A:$AS,MATCH($P$1,Database!$A$1:$AS$1,0),FALSE))</f>
        <v>106.987763477</v>
      </c>
      <c r="Q95" s="76">
        <f>(((Table134567891011121314151617343[[#This Row],[JPN]]-VLOOKUP($U$1,A:Q,16,))/VLOOKUP($U$1,A:Q,16,))*100)+100</f>
        <v>107.41351933835607</v>
      </c>
    </row>
    <row r="96" spans="1:17" s="80" customFormat="1" x14ac:dyDescent="0.35">
      <c r="A96" s="21">
        <v>35735</v>
      </c>
      <c r="B96" s="76">
        <f>IF(VLOOKUP(A96,Database!$A:$AS,MATCH($B$1,Database!$A$1:$AS$1,0),FALSE)=0,#N/A,VLOOKUP(A96,Database!$A:$AS,MATCH($B$1,Database!$A$1:$AS$1,0),FALSE))</f>
        <v>123.589700858</v>
      </c>
      <c r="C96" s="76">
        <f>IF(VLOOKUP(A96,Database!$A:$AS,MATCH($C$1,Database!$A$1:$AS$1,0),FALSE)=0,#N/A,VLOOKUP(A96,Database!$A:$AS,MATCH($C$1,Database!$A$1:$AS$1,0),FALSE))</f>
        <v>99.07</v>
      </c>
      <c r="D96" s="76">
        <f>IF(VLOOKUP(A96,Database!$A:$AS,MATCH($D$1,Database!$A$1:$AS$1,0),FALSE)=0,#N/A,VLOOKUP(A96,Database!$A:$AS,MATCH($D$1,Database!$A$1:$AS$1,0),FALSE))</f>
        <v>73.406117175999995</v>
      </c>
      <c r="E96" s="76">
        <f>IF(VLOOKUP(A96,Database!$A:$AS,MATCH($E$1,Database!$A$1:$AS$1,0),FALSE)=0,#N/A,VLOOKUP(A96,Database!$A:$AS,MATCH($E$1,Database!$A$1:$AS$1,0),FALSE))</f>
        <v>111.614093012</v>
      </c>
      <c r="F96" s="76">
        <f>IF(VLOOKUP(A96,Database!$A:$AS,MATCH($F$1,Database!$A$1:$AS$1,0),FALSE)=0,#N/A,VLOOKUP(A96,Database!$A:$AS,MATCH($F$1,Database!$A$1:$AS$1,0),FALSE))</f>
        <v>87.092742271000006</v>
      </c>
      <c r="G96" s="76">
        <f>IF(VLOOKUP(A96,Database!$A:$AS,MATCH($G$1,Database!$A$1:$AS$1,0),FALSE)=0,#N/A,VLOOKUP(A96,Database!$A:$AS,MATCH($G$1,Database!$A$1:$AS$1,0),FALSE))</f>
        <v>92.430137955000006</v>
      </c>
      <c r="H96" s="76">
        <f>(((Table134567891011121314151617343[[#This Row],[ITA]]-VLOOKUP($U$1,A:B,2,))/VLOOKUP($U$1,A:B,2,))*100)+100</f>
        <v>101.64473684192401</v>
      </c>
      <c r="I96" s="76">
        <f>(((Table134567891011121314151617343[[#This Row],[FRA]]-VLOOKUP($U$1,A:C,3,))/VLOOKUP($U$1,A:C,3,))*100)+100</f>
        <v>96.672521467603417</v>
      </c>
      <c r="J96" s="76">
        <f>(((Table134567891011121314151617343[[#This Row],[DEU]]-VLOOKUP($U$1,A:D,4,))/VLOOKUP($U$1,A:D,4,))*100)+100</f>
        <v>97.606382978062101</v>
      </c>
      <c r="K96" s="76">
        <f>(((Table134567891011121314151617343[[#This Row],[ESP]]-VLOOKUP($U$1,A:E,5,))/VLOOKUP($U$1,A:E,5,))*100)+100</f>
        <v>94.353052564498483</v>
      </c>
      <c r="L96" s="76">
        <f>(((Table134567891011121314151617343[[#This Row],[EA19]]-VLOOKUP($U$1,A:F,6,))/VLOOKUP($U$1,A:F,6,))*100)+100</f>
        <v>97.318435753811656</v>
      </c>
      <c r="M96" s="76">
        <f>(((Table134567891011121314151617343[[#This Row],[GBR]]-VLOOKUP($U$1,A:G,7,))/VLOOKUP($U$1,A:G,7,))*100)+100</f>
        <v>96.243093922298712</v>
      </c>
      <c r="N96" s="76">
        <f>IF(VLOOKUP(A96,Database!$A:$AU,MATCH($N$1,Database!$A$1:$AU$1,0),FALSE)=0,#N/A,VLOOKUP(A96,Database!$A:$AU,MATCH($N$1,Database!$A$1:$AU$1,0),FALSE))</f>
        <v>82.888439628</v>
      </c>
      <c r="O96" s="76">
        <f>(((Table134567891011121314151617343[[#This Row],[USA]]-VLOOKUP($U$1,A:N,14,))/VLOOKUP($U$1,A:N,14,))*100)+100</f>
        <v>95.615337455167136</v>
      </c>
      <c r="P96" s="76">
        <f>IF(VLOOKUP(A96,Database!$A:$AS,MATCH($P$1,Database!$A$1:$AS$1,0),FALSE)=0,#N/A,VLOOKUP(A96,Database!$A:$AS,MATCH($P$1,Database!$A$1:$AS$1,0),FALSE))</f>
        <v>105.669430846</v>
      </c>
      <c r="Q96" s="76">
        <f>(((Table134567891011121314151617343[[#This Row],[JPN]]-VLOOKUP($U$1,A:Q,16,))/VLOOKUP($U$1,A:Q,16,))*100)+100</f>
        <v>106.08994042659812</v>
      </c>
    </row>
    <row r="97" spans="1:17" s="80" customFormat="1" x14ac:dyDescent="0.35">
      <c r="A97" s="21">
        <v>35765</v>
      </c>
      <c r="B97" s="76">
        <f>IF(VLOOKUP(A97,Database!$A:$AS,MATCH($B$1,Database!$A$1:$AS$1,0),FALSE)=0,#N/A,VLOOKUP(A97,Database!$A:$AS,MATCH($B$1,Database!$A$1:$AS$1,0),FALSE))</f>
        <v>124.48962586499999</v>
      </c>
      <c r="C97" s="76">
        <f>IF(VLOOKUP(A97,Database!$A:$AS,MATCH($C$1,Database!$A$1:$AS$1,0),FALSE)=0,#N/A,VLOOKUP(A97,Database!$A:$AS,MATCH($C$1,Database!$A$1:$AS$1,0),FALSE))</f>
        <v>101</v>
      </c>
      <c r="D97" s="76">
        <f>IF(VLOOKUP(A97,Database!$A:$AS,MATCH($D$1,Database!$A$1:$AS$1,0),FALSE)=0,#N/A,VLOOKUP(A97,Database!$A:$AS,MATCH($D$1,Database!$A$1:$AS$1,0),FALSE))</f>
        <v>74.106175515000004</v>
      </c>
      <c r="E97" s="76">
        <f>IF(VLOOKUP(A97,Database!$A:$AS,MATCH($E$1,Database!$A$1:$AS$1,0),FALSE)=0,#N/A,VLOOKUP(A97,Database!$A:$AS,MATCH($E$1,Database!$A$1:$AS$1,0),FALSE))</f>
        <v>111.81909318300001</v>
      </c>
      <c r="F97" s="76">
        <f>IF(VLOOKUP(A97,Database!$A:$AS,MATCH($F$1,Database!$A$1:$AS$1,0),FALSE)=0,#N/A,VLOOKUP(A97,Database!$A:$AS,MATCH($F$1,Database!$A$1:$AS$1,0),FALSE))</f>
        <v>87.992667277999999</v>
      </c>
      <c r="G97" s="76">
        <f>IF(VLOOKUP(A97,Database!$A:$AS,MATCH($G$1,Database!$A$1:$AS$1,0),FALSE)=0,#N/A,VLOOKUP(A97,Database!$A:$AS,MATCH($G$1,Database!$A$1:$AS$1,0),FALSE))</f>
        <v>93.172974885000002</v>
      </c>
      <c r="H97" s="76">
        <f>(((Table134567891011121314151617343[[#This Row],[ITA]]-VLOOKUP($U$1,A:B,2,))/VLOOKUP($U$1,A:B,2,))*100)+100</f>
        <v>102.38486842148887</v>
      </c>
      <c r="I97" s="76">
        <f>(((Table134567891011121314151617343[[#This Row],[FRA]]-VLOOKUP($U$1,A:C,3,))/VLOOKUP($U$1,A:C,3,))*100)+100</f>
        <v>98.555815768930515</v>
      </c>
      <c r="J97" s="76">
        <f>(((Table134567891011121314151617343[[#This Row],[DEU]]-VLOOKUP($U$1,A:D,4,))/VLOOKUP($U$1,A:D,4,))*100)+100</f>
        <v>98.537234042961643</v>
      </c>
      <c r="K97" s="76">
        <f>(((Table134567891011121314151617343[[#This Row],[ESP]]-VLOOKUP($U$1,A:E,5,))/VLOOKUP($U$1,A:E,5,))*100)+100</f>
        <v>94.52634960421922</v>
      </c>
      <c r="L97" s="76">
        <f>(((Table134567891011121314151617343[[#This Row],[EA19]]-VLOOKUP($U$1,A:F,6,))/VLOOKUP($U$1,A:F,6,))*100)+100</f>
        <v>98.32402234683066</v>
      </c>
      <c r="M97" s="76">
        <f>(((Table134567891011121314151617343[[#This Row],[GBR]]-VLOOKUP($U$1,A:G,7,))/VLOOKUP($U$1,A:G,7,))*100)+100</f>
        <v>97.016574585691728</v>
      </c>
      <c r="N97" s="76">
        <f>IF(VLOOKUP(A97,Database!$A:$AU,MATCH($N$1,Database!$A$1:$AU$1,0),FALSE)=0,#N/A,VLOOKUP(A97,Database!$A:$AU,MATCH($N$1,Database!$A$1:$AU$1,0),FALSE))</f>
        <v>83.262961125999993</v>
      </c>
      <c r="O97" s="76">
        <f>(((Table134567891011121314151617343[[#This Row],[USA]]-VLOOKUP($U$1,A:N,14,))/VLOOKUP($U$1,A:N,14,))*100)+100</f>
        <v>96.047363918401302</v>
      </c>
      <c r="P97" s="76">
        <f>IF(VLOOKUP(A97,Database!$A:$AS,MATCH($P$1,Database!$A$1:$AS$1,0),FALSE)=0,#N/A,VLOOKUP(A97,Database!$A:$AS,MATCH($P$1,Database!$A$1:$AS$1,0),FALSE))</f>
        <v>104.655328823</v>
      </c>
      <c r="Q97" s="76">
        <f>(((Table134567891011121314151617343[[#This Row],[JPN]]-VLOOKUP($U$1,A:Q,16,))/VLOOKUP($U$1,A:Q,16,))*100)+100</f>
        <v>105.07180280301846</v>
      </c>
    </row>
    <row r="98" spans="1:17" s="80" customFormat="1" x14ac:dyDescent="0.35">
      <c r="A98" s="21">
        <v>35796</v>
      </c>
      <c r="B98" s="76">
        <f>IF(VLOOKUP(A98,Database!$A:$AS,MATCH($B$1,Database!$A$1:$AS$1,0),FALSE)=0,#N/A,VLOOKUP(A98,Database!$A:$AS,MATCH($B$1,Database!$A$1:$AS$1,0),FALSE))</f>
        <v>123.589700858</v>
      </c>
      <c r="C98" s="76">
        <f>IF(VLOOKUP(A98,Database!$A:$AS,MATCH($C$1,Database!$A$1:$AS$1,0),FALSE)=0,#N/A,VLOOKUP(A98,Database!$A:$AS,MATCH($C$1,Database!$A$1:$AS$1,0),FALSE))</f>
        <v>101.03</v>
      </c>
      <c r="D98" s="76">
        <f>IF(VLOOKUP(A98,Database!$A:$AS,MATCH($D$1,Database!$A$1:$AS$1,0),FALSE)=0,#N/A,VLOOKUP(A98,Database!$A:$AS,MATCH($D$1,Database!$A$1:$AS$1,0),FALSE))</f>
        <v>74.906242187000004</v>
      </c>
      <c r="E98" s="76">
        <f>IF(VLOOKUP(A98,Database!$A:$AS,MATCH($E$1,Database!$A$1:$AS$1,0),FALSE)=0,#N/A,VLOOKUP(A98,Database!$A:$AS,MATCH($E$1,Database!$A$1:$AS$1,0),FALSE))</f>
        <v>113.395094496</v>
      </c>
      <c r="F98" s="76">
        <f>IF(VLOOKUP(A98,Database!$A:$AS,MATCH($F$1,Database!$A$1:$AS$1,0),FALSE)=0,#N/A,VLOOKUP(A98,Database!$A:$AS,MATCH($F$1,Database!$A$1:$AS$1,0),FALSE))</f>
        <v>88.292642279999995</v>
      </c>
      <c r="G98" s="76">
        <f>IF(VLOOKUP(A98,Database!$A:$AS,MATCH($G$1,Database!$A$1:$AS$1,0),FALSE)=0,#N/A,VLOOKUP(A98,Database!$A:$AS,MATCH($G$1,Database!$A$1:$AS$1,0),FALSE))</f>
        <v>94.021931375999998</v>
      </c>
      <c r="H98" s="76">
        <f>(((Table134567891011121314151617343[[#This Row],[ITA]]-VLOOKUP($U$1,A:B,2,))/VLOOKUP($U$1,A:B,2,))*100)+100</f>
        <v>101.64473684192401</v>
      </c>
      <c r="I98" s="76">
        <f>(((Table134567891011121314151617343[[#This Row],[FRA]]-VLOOKUP($U$1,A:C,3,))/VLOOKUP($U$1,A:C,3,))*100)+100</f>
        <v>98.585089773614357</v>
      </c>
      <c r="J98" s="76">
        <f>(((Table134567891011121314151617343[[#This Row],[DEU]]-VLOOKUP($U$1,A:D,4,))/VLOOKUP($U$1,A:D,4,))*100)+100</f>
        <v>99.601063829898635</v>
      </c>
      <c r="K98" s="76">
        <f>(((Table134567891011121314151617343[[#This Row],[ESP]]-VLOOKUP($U$1,A:E,5,))/VLOOKUP($U$1,A:E,5,))*100)+100</f>
        <v>95.858623430170752</v>
      </c>
      <c r="L98" s="76">
        <f>(((Table134567891011121314151617343[[#This Row],[EA19]]-VLOOKUP($U$1,A:F,6,))/VLOOKUP($U$1,A:F,6,))*100)+100</f>
        <v>98.659217877464528</v>
      </c>
      <c r="M98" s="76">
        <f>(((Table134567891011121314151617343[[#This Row],[GBR]]-VLOOKUP($U$1,A:G,7,))/VLOOKUP($U$1,A:G,7,))*100)+100</f>
        <v>97.900552486266079</v>
      </c>
      <c r="N98" s="76">
        <f>IF(VLOOKUP(A98,Database!$A:$AU,MATCH($N$1,Database!$A$1:$AU$1,0),FALSE)=0,#N/A,VLOOKUP(A98,Database!$A:$AU,MATCH($N$1,Database!$A$1:$AU$1,0),FALSE))</f>
        <v>83.636887673999993</v>
      </c>
      <c r="O98" s="76">
        <f>(((Table134567891011121314151617343[[#This Row],[USA]]-VLOOKUP($U$1,A:N,14,))/VLOOKUP($U$1,A:N,14,))*100)+100</f>
        <v>96.478704081528079</v>
      </c>
      <c r="P98" s="76">
        <f>IF(VLOOKUP(A98,Database!$A:$AS,MATCH($P$1,Database!$A$1:$AS$1,0),FALSE)=0,#N/A,VLOOKUP(A98,Database!$A:$AS,MATCH($P$1,Database!$A$1:$AS$1,0),FALSE))</f>
        <v>106.19426418099999</v>
      </c>
      <c r="Q98" s="76">
        <f>(((Table134567891011121314151617343[[#This Row],[JPN]]-VLOOKUP($U$1,A:Q,16,))/VLOOKUP($U$1,A:Q,16,))*100)+100</f>
        <v>106.6168623263213</v>
      </c>
    </row>
    <row r="99" spans="1:17" s="80" customFormat="1" x14ac:dyDescent="0.35">
      <c r="A99" s="21">
        <v>35827</v>
      </c>
      <c r="B99" s="76">
        <f>IF(VLOOKUP(A99,Database!$A:$AS,MATCH($B$1,Database!$A$1:$AS$1,0),FALSE)=0,#N/A,VLOOKUP(A99,Database!$A:$AS,MATCH($B$1,Database!$A$1:$AS$1,0),FALSE))</f>
        <v>123.489709191</v>
      </c>
      <c r="C99" s="76">
        <f>IF(VLOOKUP(A99,Database!$A:$AS,MATCH($C$1,Database!$A$1:$AS$1,0),FALSE)=0,#N/A,VLOOKUP(A99,Database!$A:$AS,MATCH($C$1,Database!$A$1:$AS$1,0),FALSE))</f>
        <v>101.73</v>
      </c>
      <c r="D99" s="76">
        <f>IF(VLOOKUP(A99,Database!$A:$AS,MATCH($D$1,Database!$A$1:$AS$1,0),FALSE)=0,#N/A,VLOOKUP(A99,Database!$A:$AS,MATCH($D$1,Database!$A$1:$AS$1,0),FALSE))</f>
        <v>74.706225519</v>
      </c>
      <c r="E99" s="76">
        <f>IF(VLOOKUP(A99,Database!$A:$AS,MATCH($E$1,Database!$A$1:$AS$1,0),FALSE)=0,#N/A,VLOOKUP(A99,Database!$A:$AS,MATCH($E$1,Database!$A$1:$AS$1,0),FALSE))</f>
        <v>115.84909654099999</v>
      </c>
      <c r="F99" s="76">
        <f>IF(VLOOKUP(A99,Database!$A:$AS,MATCH($F$1,Database!$A$1:$AS$1,0),FALSE)=0,#N/A,VLOOKUP(A99,Database!$A:$AS,MATCH($F$1,Database!$A$1:$AS$1,0),FALSE))</f>
        <v>88.692608949000004</v>
      </c>
      <c r="G99" s="76">
        <f>IF(VLOOKUP(A99,Database!$A:$AS,MATCH($G$1,Database!$A$1:$AS$1,0),FALSE)=0,#N/A,VLOOKUP(A99,Database!$A:$AS,MATCH($G$1,Database!$A$1:$AS$1,0),FALSE))</f>
        <v>94.764768305999993</v>
      </c>
      <c r="H99" s="76">
        <f>(((Table134567891011121314151617343[[#This Row],[ITA]]-VLOOKUP($U$1,A:B,2,))/VLOOKUP($U$1,A:B,2,))*100)+100</f>
        <v>101.56250000011566</v>
      </c>
      <c r="I99" s="76">
        <f>(((Table134567891011121314151617343[[#This Row],[FRA]]-VLOOKUP($U$1,A:C,3,))/VLOOKUP($U$1,A:C,3,))*100)+100</f>
        <v>99.268149882903984</v>
      </c>
      <c r="J99" s="76">
        <f>(((Table134567891011121314151617343[[#This Row],[DEU]]-VLOOKUP($U$1,A:D,4,))/VLOOKUP($U$1,A:D,4,))*100)+100</f>
        <v>99.335106383164387</v>
      </c>
      <c r="K99" s="76">
        <f>(((Table134567891011121314151617343[[#This Row],[ESP]]-VLOOKUP($U$1,A:E,5,))/VLOOKUP($U$1,A:E,5,))*100)+100</f>
        <v>97.93311579665334</v>
      </c>
      <c r="L99" s="76">
        <f>(((Table134567891011121314151617343[[#This Row],[EA19]]-VLOOKUP($U$1,A:F,6,))/VLOOKUP($U$1,A:F,6,))*100)+100</f>
        <v>99.106145251270561</v>
      </c>
      <c r="M99" s="76">
        <f>(((Table134567891011121314151617343[[#This Row],[GBR]]-VLOOKUP($U$1,A:G,7,))/VLOOKUP($U$1,A:G,7,))*100)+100</f>
        <v>98.674033149659095</v>
      </c>
      <c r="N99" s="76">
        <f>IF(VLOOKUP(A99,Database!$A:$AU,MATCH($N$1,Database!$A$1:$AU$1,0),FALSE)=0,#N/A,VLOOKUP(A99,Database!$A:$AU,MATCH($N$1,Database!$A$1:$AU$1,0),FALSE))</f>
        <v>83.775511198999993</v>
      </c>
      <c r="O99" s="76">
        <f>(((Table134567891011121314151617343[[#This Row],[USA]]-VLOOKUP($U$1,A:N,14,))/VLOOKUP($U$1,A:N,14,))*100)+100</f>
        <v>96.63861220842233</v>
      </c>
      <c r="P99" s="76">
        <f>IF(VLOOKUP(A99,Database!$A:$AS,MATCH($P$1,Database!$A$1:$AS$1,0),FALSE)=0,#N/A,VLOOKUP(A99,Database!$A:$AS,MATCH($P$1,Database!$A$1:$AS$1,0),FALSE))</f>
        <v>103.430449498</v>
      </c>
      <c r="Q99" s="76">
        <f>(((Table134567891011121314151617343[[#This Row],[JPN]]-VLOOKUP($U$1,A:Q,16,))/VLOOKUP($U$1,A:Q,16,))*100)+100</f>
        <v>103.84204909299417</v>
      </c>
    </row>
    <row r="100" spans="1:17" s="80" customFormat="1" x14ac:dyDescent="0.35">
      <c r="A100" s="21">
        <v>35855</v>
      </c>
      <c r="B100" s="76">
        <f>IF(VLOOKUP(A100,Database!$A:$AS,MATCH($B$1,Database!$A$1:$AS$1,0),FALSE)=0,#N/A,VLOOKUP(A100,Database!$A:$AS,MATCH($B$1,Database!$A$1:$AS$1,0),FALSE))</f>
        <v>122.889759187</v>
      </c>
      <c r="C100" s="76">
        <f>IF(VLOOKUP(A100,Database!$A:$AS,MATCH($C$1,Database!$A$1:$AS$1,0),FALSE)=0,#N/A,VLOOKUP(A100,Database!$A:$AS,MATCH($C$1,Database!$A$1:$AS$1,0),FALSE))</f>
        <v>100.54</v>
      </c>
      <c r="D100" s="76">
        <f>IF(VLOOKUP(A100,Database!$A:$AS,MATCH($D$1,Database!$A$1:$AS$1,0),FALSE)=0,#N/A,VLOOKUP(A100,Database!$A:$AS,MATCH($D$1,Database!$A$1:$AS$1,0),FALSE))</f>
        <v>75.706308859000004</v>
      </c>
      <c r="E100" s="76">
        <f>IF(VLOOKUP(A100,Database!$A:$AS,MATCH($E$1,Database!$A$1:$AS$1,0),FALSE)=0,#N/A,VLOOKUP(A100,Database!$A:$AS,MATCH($E$1,Database!$A$1:$AS$1,0),FALSE))</f>
        <v>114.64709553900001</v>
      </c>
      <c r="F100" s="76">
        <f>IF(VLOOKUP(A100,Database!$A:$AS,MATCH($F$1,Database!$A$1:$AS$1,0),FALSE)=0,#N/A,VLOOKUP(A100,Database!$A:$AS,MATCH($F$1,Database!$A$1:$AS$1,0),FALSE))</f>
        <v>88.692608949000004</v>
      </c>
      <c r="G100" s="76">
        <f>IF(VLOOKUP(A100,Database!$A:$AS,MATCH($G$1,Database!$A$1:$AS$1,0),FALSE)=0,#N/A,VLOOKUP(A100,Database!$A:$AS,MATCH($G$1,Database!$A$1:$AS$1,0),FALSE))</f>
        <v>95.083126989999997</v>
      </c>
      <c r="H100" s="76">
        <f>(((Table134567891011121314151617343[[#This Row],[ITA]]-VLOOKUP($U$1,A:B,2,))/VLOOKUP($U$1,A:B,2,))*100)+100</f>
        <v>101.0690789476207</v>
      </c>
      <c r="I100" s="76">
        <f>(((Table134567891011121314151617343[[#This Row],[FRA]]-VLOOKUP($U$1,A:C,3,))/VLOOKUP($U$1,A:C,3,))*100)+100</f>
        <v>98.106947697111636</v>
      </c>
      <c r="J100" s="76">
        <f>(((Table134567891011121314151617343[[#This Row],[DEU]]-VLOOKUP($U$1,A:D,4,))/VLOOKUP($U$1,A:D,4,))*100)+100</f>
        <v>100.66489361683561</v>
      </c>
      <c r="K100" s="76">
        <f>(((Table134567891011121314151617343[[#This Row],[ESP]]-VLOOKUP($U$1,A:E,5,))/VLOOKUP($U$1,A:E,5,))*100)+100</f>
        <v>96.917003398444891</v>
      </c>
      <c r="L100" s="76">
        <f>(((Table134567891011121314151617343[[#This Row],[EA19]]-VLOOKUP($U$1,A:F,6,))/VLOOKUP($U$1,A:F,6,))*100)+100</f>
        <v>99.106145251270561</v>
      </c>
      <c r="M100" s="76">
        <f>(((Table134567891011121314151617343[[#This Row],[GBR]]-VLOOKUP($U$1,A:G,7,))/VLOOKUP($U$1,A:G,7,))*100)+100</f>
        <v>99.005524862244314</v>
      </c>
      <c r="N100" s="76">
        <f>IF(VLOOKUP(A100,Database!$A:$AU,MATCH($N$1,Database!$A$1:$AU$1,0),FALSE)=0,#N/A,VLOOKUP(A100,Database!$A:$AU,MATCH($N$1,Database!$A$1:$AU$1,0),FALSE))</f>
        <v>83.809919183999995</v>
      </c>
      <c r="O100" s="76">
        <f>(((Table134567891011121314151617343[[#This Row],[USA]]-VLOOKUP($U$1,A:N,14,))/VLOOKUP($U$1,A:N,14,))*100)+100</f>
        <v>96.678303281287157</v>
      </c>
      <c r="P100" s="76">
        <f>IF(VLOOKUP(A100,Database!$A:$AS,MATCH($P$1,Database!$A$1:$AS$1,0),FALSE)=0,#N/A,VLOOKUP(A100,Database!$A:$AS,MATCH($P$1,Database!$A$1:$AS$1,0),FALSE))</f>
        <v>101.19813763800001</v>
      </c>
      <c r="Q100" s="76">
        <f>(((Table134567891011121314151617343[[#This Row],[JPN]]-VLOOKUP($U$1,A:Q,16,))/VLOOKUP($U$1,A:Q,16,))*100)+100</f>
        <v>101.60085378849659</v>
      </c>
    </row>
    <row r="101" spans="1:17" s="80" customFormat="1" x14ac:dyDescent="0.35">
      <c r="A101" s="21">
        <v>35886</v>
      </c>
      <c r="B101" s="76">
        <f>IF(VLOOKUP(A101,Database!$A:$AS,MATCH($B$1,Database!$A$1:$AS$1,0),FALSE)=0,#N/A,VLOOKUP(A101,Database!$A:$AS,MATCH($B$1,Database!$A$1:$AS$1,0),FALSE))</f>
        <v>123.88967586</v>
      </c>
      <c r="C101" s="76">
        <f>IF(VLOOKUP(A101,Database!$A:$AS,MATCH($C$1,Database!$A$1:$AS$1,0),FALSE)=0,#N/A,VLOOKUP(A101,Database!$A:$AS,MATCH($C$1,Database!$A$1:$AS$1,0),FALSE))</f>
        <v>101.82</v>
      </c>
      <c r="D101" s="76">
        <f>IF(VLOOKUP(A101,Database!$A:$AS,MATCH($D$1,Database!$A$1:$AS$1,0),FALSE)=0,#N/A,VLOOKUP(A101,Database!$A:$AS,MATCH($D$1,Database!$A$1:$AS$1,0),FALSE))</f>
        <v>75.006250520999998</v>
      </c>
      <c r="E101" s="76">
        <f>IF(VLOOKUP(A101,Database!$A:$AS,MATCH($E$1,Database!$A$1:$AS$1,0),FALSE)=0,#N/A,VLOOKUP(A101,Database!$A:$AS,MATCH($E$1,Database!$A$1:$AS$1,0),FALSE))</f>
        <v>115.35609613</v>
      </c>
      <c r="F101" s="76">
        <f>IF(VLOOKUP(A101,Database!$A:$AS,MATCH($F$1,Database!$A$1:$AS$1,0),FALSE)=0,#N/A,VLOOKUP(A101,Database!$A:$AS,MATCH($F$1,Database!$A$1:$AS$1,0),FALSE))</f>
        <v>88.992583951</v>
      </c>
      <c r="G101" s="76">
        <f>IF(VLOOKUP(A101,Database!$A:$AS,MATCH($G$1,Database!$A$1:$AS$1,0),FALSE)=0,#N/A,VLOOKUP(A101,Database!$A:$AS,MATCH($G$1,Database!$A$1:$AS$1,0),FALSE))</f>
        <v>94.870887866999993</v>
      </c>
      <c r="H101" s="76">
        <f>(((Table134567891011121314151617343[[#This Row],[ITA]]-VLOOKUP($U$1,A:B,2,))/VLOOKUP($U$1,A:B,2,))*100)+100</f>
        <v>101.89144736817148</v>
      </c>
      <c r="I101" s="76">
        <f>(((Table134567891011121314151617343[[#This Row],[FRA]]-VLOOKUP($U$1,A:C,3,))/VLOOKUP($U$1,A:C,3,))*100)+100</f>
        <v>99.355971896955495</v>
      </c>
      <c r="J101" s="76">
        <f>(((Table134567891011121314151617343[[#This Row],[DEU]]-VLOOKUP($U$1,A:D,4,))/VLOOKUP($U$1,A:D,4,))*100)+100</f>
        <v>99.734042553265752</v>
      </c>
      <c r="K101" s="76">
        <f>(((Table134567891011121314151617343[[#This Row],[ESP]]-VLOOKUP($U$1,A:E,5,))/VLOOKUP($U$1,A:E,5,))*100)+100</f>
        <v>97.516357550108239</v>
      </c>
      <c r="L101" s="76">
        <f>(((Table134567891011121314151617343[[#This Row],[EA19]]-VLOOKUP($U$1,A:F,6,))/VLOOKUP($U$1,A:F,6,))*100)+100</f>
        <v>99.441340781904415</v>
      </c>
      <c r="M101" s="76">
        <f>(((Table134567891011121314151617343[[#This Row],[GBR]]-VLOOKUP($U$1,A:G,7,))/VLOOKUP($U$1,A:G,7,))*100)+100</f>
        <v>98.784530386840416</v>
      </c>
      <c r="N101" s="76">
        <f>IF(VLOOKUP(A101,Database!$A:$AU,MATCH($N$1,Database!$A$1:$AU$1,0),FALSE)=0,#N/A,VLOOKUP(A101,Database!$A:$AU,MATCH($N$1,Database!$A$1:$AU$1,0),FALSE))</f>
        <v>84.113641543</v>
      </c>
      <c r="O101" s="76">
        <f>(((Table134567891011121314151617343[[#This Row],[USA]]-VLOOKUP($U$1,A:N,14,))/VLOOKUP($U$1,A:N,14,))*100)+100</f>
        <v>97.028659929075417</v>
      </c>
      <c r="P101" s="76">
        <f>IF(VLOOKUP(A101,Database!$A:$AS,MATCH($P$1,Database!$A$1:$AS$1,0),FALSE)=0,#N/A,VLOOKUP(A101,Database!$A:$AS,MATCH($P$1,Database!$A$1:$AS$1,0),FALSE))</f>
        <v>100.985536509</v>
      </c>
      <c r="Q101" s="76">
        <f>(((Table134567891011121314151617343[[#This Row],[JPN]]-VLOOKUP($U$1,A:Q,16,))/VLOOKUP($U$1,A:Q,16,))*100)+100</f>
        <v>101.38740661716557</v>
      </c>
    </row>
    <row r="102" spans="1:17" s="80" customFormat="1" x14ac:dyDescent="0.35">
      <c r="A102" s="21">
        <v>35916</v>
      </c>
      <c r="B102" s="76">
        <f>IF(VLOOKUP(A102,Database!$A:$AS,MATCH($B$1,Database!$A$1:$AS$1,0),FALSE)=0,#N/A,VLOOKUP(A102,Database!$A:$AS,MATCH($B$1,Database!$A$1:$AS$1,0),FALSE))</f>
        <v>123.689692526</v>
      </c>
      <c r="C102" s="76">
        <f>IF(VLOOKUP(A102,Database!$A:$AS,MATCH($C$1,Database!$A$1:$AS$1,0),FALSE)=0,#N/A,VLOOKUP(A102,Database!$A:$AS,MATCH($C$1,Database!$A$1:$AS$1,0),FALSE))</f>
        <v>103.13</v>
      </c>
      <c r="D102" s="76">
        <f>IF(VLOOKUP(A102,Database!$A:$AS,MATCH($D$1,Database!$A$1:$AS$1,0),FALSE)=0,#N/A,VLOOKUP(A102,Database!$A:$AS,MATCH($D$1,Database!$A$1:$AS$1,0),FALSE))</f>
        <v>75.406283857000005</v>
      </c>
      <c r="E102" s="76">
        <f>IF(VLOOKUP(A102,Database!$A:$AS,MATCH($E$1,Database!$A$1:$AS$1,0),FALSE)=0,#N/A,VLOOKUP(A102,Database!$A:$AS,MATCH($E$1,Database!$A$1:$AS$1,0),FALSE))</f>
        <v>115.792096493</v>
      </c>
      <c r="F102" s="76">
        <f>IF(VLOOKUP(A102,Database!$A:$AS,MATCH($F$1,Database!$A$1:$AS$1,0),FALSE)=0,#N/A,VLOOKUP(A102,Database!$A:$AS,MATCH($F$1,Database!$A$1:$AS$1,0),FALSE))</f>
        <v>89.392550620999998</v>
      </c>
      <c r="G102" s="76">
        <f>IF(VLOOKUP(A102,Database!$A:$AS,MATCH($G$1,Database!$A$1:$AS$1,0),FALSE)=0,#N/A,VLOOKUP(A102,Database!$A:$AS,MATCH($G$1,Database!$A$1:$AS$1,0),FALSE))</f>
        <v>93.385214008000005</v>
      </c>
      <c r="H102" s="76">
        <f>(((Table134567891011121314151617343[[#This Row],[ITA]]-VLOOKUP($U$1,A:B,2,))/VLOOKUP($U$1,A:B,2,))*100)+100</f>
        <v>101.72697368455479</v>
      </c>
      <c r="I102" s="76">
        <f>(((Table134567891011121314151617343[[#This Row],[FRA]]-VLOOKUP($U$1,A:C,3,))/VLOOKUP($U$1,A:C,3,))*100)+100</f>
        <v>100.63427010148321</v>
      </c>
      <c r="J102" s="76">
        <f>(((Table134567891011121314151617343[[#This Row],[DEU]]-VLOOKUP($U$1,A:D,4,))/VLOOKUP($U$1,A:D,4,))*100)+100</f>
        <v>100.26595744673425</v>
      </c>
      <c r="K102" s="76">
        <f>(((Table134567891011121314151617343[[#This Row],[ESP]]-VLOOKUP($U$1,A:E,5,))/VLOOKUP($U$1,A:E,5,))*100)+100</f>
        <v>97.884930765713349</v>
      </c>
      <c r="L102" s="76">
        <f>(((Table134567891011121314151617343[[#This Row],[EA19]]-VLOOKUP($U$1,A:F,6,))/VLOOKUP($U$1,A:F,6,))*100)+100</f>
        <v>99.888268156827849</v>
      </c>
      <c r="M102" s="76">
        <f>(((Table134567891011121314151617343[[#This Row],[GBR]]-VLOOKUP($U$1,A:G,7,))/VLOOKUP($U$1,A:G,7,))*100)+100</f>
        <v>97.237569061095641</v>
      </c>
      <c r="N102" s="76">
        <f>IF(VLOOKUP(A102,Database!$A:$AU,MATCH($N$1,Database!$A$1:$AU$1,0),FALSE)=0,#N/A,VLOOKUP(A102,Database!$A:$AU,MATCH($N$1,Database!$A$1:$AU$1,0),FALSE))</f>
        <v>84.641263702000003</v>
      </c>
      <c r="O102" s="76">
        <f>(((Table134567891011121314151617343[[#This Row],[USA]]-VLOOKUP($U$1,A:N,14,))/VLOOKUP($U$1,A:N,14,))*100)+100</f>
        <v>97.637294510785736</v>
      </c>
      <c r="P102" s="76">
        <f>IF(VLOOKUP(A102,Database!$A:$AS,MATCH($P$1,Database!$A$1:$AS$1,0),FALSE)=0,#N/A,VLOOKUP(A102,Database!$A:$AS,MATCH($P$1,Database!$A$1:$AS$1,0),FALSE))</f>
        <v>100.24143255600001</v>
      </c>
      <c r="Q102" s="76">
        <f>(((Table134567891011121314151617343[[#This Row],[JPN]]-VLOOKUP($U$1,A:Q,16,))/VLOOKUP($U$1,A:Q,16,))*100)+100</f>
        <v>100.64034151600103</v>
      </c>
    </row>
    <row r="103" spans="1:17" s="80" customFormat="1" x14ac:dyDescent="0.35">
      <c r="A103" s="21">
        <v>35947</v>
      </c>
      <c r="B103" s="76">
        <f>IF(VLOOKUP(A103,Database!$A:$AS,MATCH($B$1,Database!$A$1:$AS$1,0),FALSE)=0,#N/A,VLOOKUP(A103,Database!$A:$AS,MATCH($B$1,Database!$A$1:$AS$1,0),FALSE))</f>
        <v>123.489709191</v>
      </c>
      <c r="C103" s="76">
        <f>IF(VLOOKUP(A103,Database!$A:$AS,MATCH($C$1,Database!$A$1:$AS$1,0),FALSE)=0,#N/A,VLOOKUP(A103,Database!$A:$AS,MATCH($C$1,Database!$A$1:$AS$1,0),FALSE))</f>
        <v>102.46</v>
      </c>
      <c r="D103" s="76">
        <f>IF(VLOOKUP(A103,Database!$A:$AS,MATCH($D$1,Database!$A$1:$AS$1,0),FALSE)=0,#N/A,VLOOKUP(A103,Database!$A:$AS,MATCH($D$1,Database!$A$1:$AS$1,0),FALSE))</f>
        <v>74.806233852999995</v>
      </c>
      <c r="E103" s="76">
        <f>IF(VLOOKUP(A103,Database!$A:$AS,MATCH($E$1,Database!$A$1:$AS$1,0),FALSE)=0,#N/A,VLOOKUP(A103,Database!$A:$AS,MATCH($E$1,Database!$A$1:$AS$1,0),FALSE))</f>
        <v>115.601096334</v>
      </c>
      <c r="F103" s="76">
        <f>IF(VLOOKUP(A103,Database!$A:$AS,MATCH($F$1,Database!$A$1:$AS$1,0),FALSE)=0,#N/A,VLOOKUP(A103,Database!$A:$AS,MATCH($F$1,Database!$A$1:$AS$1,0),FALSE))</f>
        <v>88.892592284000003</v>
      </c>
      <c r="G103" s="76">
        <f>IF(VLOOKUP(A103,Database!$A:$AS,MATCH($G$1,Database!$A$1:$AS$1,0),FALSE)=0,#N/A,VLOOKUP(A103,Database!$A:$AS,MATCH($G$1,Database!$A$1:$AS$1,0),FALSE))</f>
        <v>92.960735761999999</v>
      </c>
      <c r="H103" s="76">
        <f>(((Table134567891011121314151617343[[#This Row],[ITA]]-VLOOKUP($U$1,A:B,2,))/VLOOKUP($U$1,A:B,2,))*100)+100</f>
        <v>101.56250000011566</v>
      </c>
      <c r="I103" s="76">
        <f>(((Table134567891011121314151617343[[#This Row],[FRA]]-VLOOKUP($U$1,A:C,3,))/VLOOKUP($U$1,A:C,3,))*100)+100</f>
        <v>99.980483996877425</v>
      </c>
      <c r="J103" s="76">
        <f>(((Table134567891011121314151617343[[#This Row],[DEU]]-VLOOKUP($U$1,A:D,4,))/VLOOKUP($U$1,A:D,4,))*100)+100</f>
        <v>99.468085106531504</v>
      </c>
      <c r="K103" s="76">
        <f>(((Table134567891011121314151617343[[#This Row],[ESP]]-VLOOKUP($U$1,A:E,5,))/VLOOKUP($U$1,A:E,5,))*100)+100</f>
        <v>97.723468646050591</v>
      </c>
      <c r="L103" s="76">
        <f>(((Table134567891011121314151617343[[#This Row],[EA19]]-VLOOKUP($U$1,A:F,6,))/VLOOKUP($U$1,A:F,6,))*100)+100</f>
        <v>99.329608938732278</v>
      </c>
      <c r="M103" s="76">
        <f>(((Table134567891011121314151617343[[#This Row],[GBR]]-VLOOKUP($U$1,A:G,7,))/VLOOKUP($U$1,A:G,7,))*100)+100</f>
        <v>96.79558011028783</v>
      </c>
      <c r="N103" s="76">
        <f>IF(VLOOKUP(A103,Database!$A:$AU,MATCH($N$1,Database!$A$1:$AU$1,0),FALSE)=0,#N/A,VLOOKUP(A103,Database!$A:$AU,MATCH($N$1,Database!$A$1:$AU$1,0),FALSE))</f>
        <v>84.132580809000004</v>
      </c>
      <c r="O103" s="76">
        <f>(((Table134567891011121314151617343[[#This Row],[USA]]-VLOOKUP($U$1,A:N,14,))/VLOOKUP($U$1,A:N,14,))*100)+100</f>
        <v>97.050507177230529</v>
      </c>
      <c r="P103" s="76">
        <f>IF(VLOOKUP(A103,Database!$A:$AS,MATCH($P$1,Database!$A$1:$AS$1,0),FALSE)=0,#N/A,VLOOKUP(A103,Database!$A:$AS,MATCH($P$1,Database!$A$1:$AS$1,0),FALSE))</f>
        <v>100.24143255600001</v>
      </c>
      <c r="Q103" s="76">
        <f>(((Table134567891011121314151617343[[#This Row],[JPN]]-VLOOKUP($U$1,A:Q,16,))/VLOOKUP($U$1,A:Q,16,))*100)+100</f>
        <v>100.64034151600103</v>
      </c>
    </row>
    <row r="104" spans="1:17" s="80" customFormat="1" x14ac:dyDescent="0.35">
      <c r="A104" s="21">
        <v>35977</v>
      </c>
      <c r="B104" s="76">
        <f>IF(VLOOKUP(A104,Database!$A:$AS,MATCH($B$1,Database!$A$1:$AS$1,0),FALSE)=0,#N/A,VLOOKUP(A104,Database!$A:$AS,MATCH($B$1,Database!$A$1:$AS$1,0),FALSE))</f>
        <v>123.289725856</v>
      </c>
      <c r="C104" s="76">
        <f>IF(VLOOKUP(A104,Database!$A:$AS,MATCH($C$1,Database!$A$1:$AS$1,0),FALSE)=0,#N/A,VLOOKUP(A104,Database!$A:$AS,MATCH($C$1,Database!$A$1:$AS$1,0),FALSE))</f>
        <v>103.07</v>
      </c>
      <c r="D104" s="76">
        <f>IF(VLOOKUP(A104,Database!$A:$AS,MATCH($D$1,Database!$A$1:$AS$1,0),FALSE)=0,#N/A,VLOOKUP(A104,Database!$A:$AS,MATCH($D$1,Database!$A$1:$AS$1,0),FALSE))</f>
        <v>76.406367196999994</v>
      </c>
      <c r="E104" s="76">
        <f>IF(VLOOKUP(A104,Database!$A:$AS,MATCH($E$1,Database!$A$1:$AS$1,0),FALSE)=0,#N/A,VLOOKUP(A104,Database!$A:$AS,MATCH($E$1,Database!$A$1:$AS$1,0),FALSE))</f>
        <v>115.41009617500001</v>
      </c>
      <c r="F104" s="76">
        <f>IF(VLOOKUP(A104,Database!$A:$AS,MATCH($F$1,Database!$A$1:$AS$1,0),FALSE)=0,#N/A,VLOOKUP(A104,Database!$A:$AS,MATCH($F$1,Database!$A$1:$AS$1,0),FALSE))</f>
        <v>89.892508957999993</v>
      </c>
      <c r="G104" s="76">
        <f>IF(VLOOKUP(A104,Database!$A:$AS,MATCH($G$1,Database!$A$1:$AS$1,0),FALSE)=0,#N/A,VLOOKUP(A104,Database!$A:$AS,MATCH($G$1,Database!$A$1:$AS$1,0),FALSE))</f>
        <v>92.217898833000007</v>
      </c>
      <c r="H104" s="76">
        <f>(((Table134567891011121314151617343[[#This Row],[ITA]]-VLOOKUP($U$1,A:B,2,))/VLOOKUP($U$1,A:B,2,))*100)+100</f>
        <v>101.39802631567653</v>
      </c>
      <c r="I104" s="76">
        <f>(((Table134567891011121314151617343[[#This Row],[FRA]]-VLOOKUP($U$1,A:C,3,))/VLOOKUP($U$1,A:C,3,))*100)+100</f>
        <v>100.57572209211553</v>
      </c>
      <c r="J104" s="76">
        <f>(((Table134567891011121314151617343[[#This Row],[DEU]]-VLOOKUP($U$1,A:D,4,))/VLOOKUP($U$1,A:D,4,))*100)+100</f>
        <v>101.59574468040547</v>
      </c>
      <c r="K104" s="76">
        <f>(((Table134567891011121314151617343[[#This Row],[ESP]]-VLOOKUP($U$1,A:E,5,))/VLOOKUP($U$1,A:E,5,))*100)+100</f>
        <v>97.562006526387819</v>
      </c>
      <c r="L104" s="76">
        <f>(((Table134567891011121314151617343[[#This Row],[EA19]]-VLOOKUP($U$1,A:F,6,))/VLOOKUP($U$1,A:F,6,))*100)+100</f>
        <v>100.44692737492343</v>
      </c>
      <c r="M104" s="76">
        <f>(((Table134567891011121314151617343[[#This Row],[GBR]]-VLOOKUP($U$1,A:G,7,))/VLOOKUP($U$1,A:G,7,))*100)+100</f>
        <v>96.022099447936071</v>
      </c>
      <c r="N104" s="76">
        <f>IF(VLOOKUP(A104,Database!$A:$AU,MATCH($N$1,Database!$A$1:$AU$1,0),FALSE)=0,#N/A,VLOOKUP(A104,Database!$A:$AU,MATCH($N$1,Database!$A$1:$AU$1,0),FALSE))</f>
        <v>83.794946257000007</v>
      </c>
      <c r="O104" s="76">
        <f>(((Table134567891011121314151617343[[#This Row],[USA]]-VLOOKUP($U$1,A:N,14,))/VLOOKUP($U$1,A:N,14,))*100)+100</f>
        <v>96.661031373718131</v>
      </c>
      <c r="P104" s="76">
        <f>IF(VLOOKUP(A104,Database!$A:$AS,MATCH($P$1,Database!$A$1:$AS$1,0),FALSE)=0,#N/A,VLOOKUP(A104,Database!$A:$AS,MATCH($P$1,Database!$A$1:$AS$1,0),FALSE))</f>
        <v>100.028831426</v>
      </c>
      <c r="Q104" s="76">
        <f>(((Table134567891011121314151617343[[#This Row],[JPN]]-VLOOKUP($U$1,A:Q,16,))/VLOOKUP($U$1,A:Q,16,))*100)+100</f>
        <v>100.42689434366602</v>
      </c>
    </row>
    <row r="105" spans="1:17" s="80" customFormat="1" x14ac:dyDescent="0.35">
      <c r="A105" s="21">
        <v>36008</v>
      </c>
      <c r="B105" s="76">
        <f>IF(VLOOKUP(A105,Database!$A:$AS,MATCH($B$1,Database!$A$1:$AS$1,0),FALSE)=0,#N/A,VLOOKUP(A105,Database!$A:$AS,MATCH($B$1,Database!$A$1:$AS$1,0),FALSE))</f>
        <v>121.58986751099999</v>
      </c>
      <c r="C105" s="76">
        <f>IF(VLOOKUP(A105,Database!$A:$AS,MATCH($C$1,Database!$A$1:$AS$1,0),FALSE)=0,#N/A,VLOOKUP(A105,Database!$A:$AS,MATCH($C$1,Database!$A$1:$AS$1,0),FALSE))</f>
        <v>100.46</v>
      </c>
      <c r="D105" s="76">
        <f>IF(VLOOKUP(A105,Database!$A:$AS,MATCH($D$1,Database!$A$1:$AS$1,0),FALSE)=0,#N/A,VLOOKUP(A105,Database!$A:$AS,MATCH($D$1,Database!$A$1:$AS$1,0),FALSE))</f>
        <v>74.706225519</v>
      </c>
      <c r="E105" s="76">
        <f>IF(VLOOKUP(A105,Database!$A:$AS,MATCH($E$1,Database!$A$1:$AS$1,0),FALSE)=0,#N/A,VLOOKUP(A105,Database!$A:$AS,MATCH($E$1,Database!$A$1:$AS$1,0),FALSE))</f>
        <v>115.467096223</v>
      </c>
      <c r="F105" s="76">
        <f>IF(VLOOKUP(A105,Database!$A:$AS,MATCH($F$1,Database!$A$1:$AS$1,0),FALSE)=0,#N/A,VLOOKUP(A105,Database!$A:$AS,MATCH($F$1,Database!$A$1:$AS$1,0),FALSE))</f>
        <v>88.492625614999994</v>
      </c>
      <c r="G105" s="76">
        <f>IF(VLOOKUP(A105,Database!$A:$AS,MATCH($G$1,Database!$A$1:$AS$1,0),FALSE)=0,#N/A,VLOOKUP(A105,Database!$A:$AS,MATCH($G$1,Database!$A$1:$AS$1,0),FALSE))</f>
        <v>92.005659710000003</v>
      </c>
      <c r="H105" s="76">
        <f>(((Table134567891011121314151617343[[#This Row],[ITA]]-VLOOKUP($U$1,A:B,2,))/VLOOKUP($U$1,A:B,2,))*100)+100</f>
        <v>100</v>
      </c>
      <c r="I105" s="76">
        <f>(((Table134567891011121314151617343[[#This Row],[FRA]]-VLOOKUP($U$1,A:C,3,))/VLOOKUP($U$1,A:C,3,))*100)+100</f>
        <v>98.028883684621377</v>
      </c>
      <c r="J105" s="76">
        <f>(((Table134567891011121314151617343[[#This Row],[DEU]]-VLOOKUP($U$1,A:D,4,))/VLOOKUP($U$1,A:D,4,))*100)+100</f>
        <v>99.335106383164387</v>
      </c>
      <c r="K105" s="76">
        <f>(((Table134567891011121314151617343[[#This Row],[ESP]]-VLOOKUP($U$1,A:E,5,))/VLOOKUP($U$1,A:E,5,))*100)+100</f>
        <v>97.610191557327809</v>
      </c>
      <c r="L105" s="76">
        <f>(((Table134567891011121314151617343[[#This Row],[EA19]]-VLOOKUP($U$1,A:F,6,))/VLOOKUP($U$1,A:F,6,))*100)+100</f>
        <v>98.882681564926244</v>
      </c>
      <c r="M105" s="76">
        <f>(((Table134567891011121314151617343[[#This Row],[GBR]]-VLOOKUP($U$1,A:G,7,))/VLOOKUP($U$1,A:G,7,))*100)+100</f>
        <v>95.801104972532158</v>
      </c>
      <c r="N105" s="76">
        <f>IF(VLOOKUP(A105,Database!$A:$AU,MATCH($N$1,Database!$A$1:$AU$1,0),FALSE)=0,#N/A,VLOOKUP(A105,Database!$A:$AU,MATCH($N$1,Database!$A$1:$AU$1,0),FALSE))</f>
        <v>85.520600912999996</v>
      </c>
      <c r="O105" s="76">
        <f>(((Table134567891011121314151617343[[#This Row],[USA]]-VLOOKUP($U$1,A:N,14,))/VLOOKUP($U$1,A:N,14,))*100)+100</f>
        <v>98.65164735110929</v>
      </c>
      <c r="P105" s="76">
        <f>IF(VLOOKUP(A105,Database!$A:$AS,MATCH($P$1,Database!$A$1:$AS$1,0),FALSE)=0,#N/A,VLOOKUP(A105,Database!$A:$AS,MATCH($P$1,Database!$A$1:$AS$1,0),FALSE))</f>
        <v>98.221721825000003</v>
      </c>
      <c r="Q105" s="76">
        <f>(((Table134567891011121314151617343[[#This Row],[JPN]]-VLOOKUP($U$1,A:Q,16,))/VLOOKUP($U$1,A:Q,16,))*100)+100</f>
        <v>98.612593382834447</v>
      </c>
    </row>
    <row r="106" spans="1:17" s="80" customFormat="1" x14ac:dyDescent="0.35">
      <c r="A106" s="21">
        <v>36039</v>
      </c>
      <c r="B106" s="76">
        <f>IF(VLOOKUP(A106,Database!$A:$AS,MATCH($B$1,Database!$A$1:$AS$1,0),FALSE)=0,#N/A,VLOOKUP(A106,Database!$A:$AS,MATCH($B$1,Database!$A$1:$AS$1,0),FALSE))</f>
        <v>123.38971752400001</v>
      </c>
      <c r="C106" s="76">
        <f>IF(VLOOKUP(A106,Database!$A:$AS,MATCH($C$1,Database!$A$1:$AS$1,0),FALSE)=0,#N/A,VLOOKUP(A106,Database!$A:$AS,MATCH($C$1,Database!$A$1:$AS$1,0),FALSE))</f>
        <v>102.28</v>
      </c>
      <c r="D106" s="76">
        <f>IF(VLOOKUP(A106,Database!$A:$AS,MATCH($D$1,Database!$A$1:$AS$1,0),FALSE)=0,#N/A,VLOOKUP(A106,Database!$A:$AS,MATCH($D$1,Database!$A$1:$AS$1,0),FALSE))</f>
        <v>74.206183848999999</v>
      </c>
      <c r="E106" s="76">
        <f>IF(VLOOKUP(A106,Database!$A:$AS,MATCH($E$1,Database!$A$1:$AS$1,0),FALSE)=0,#N/A,VLOOKUP(A106,Database!$A:$AS,MATCH($E$1,Database!$A$1:$AS$1,0),FALSE))</f>
        <v>115.703096419</v>
      </c>
      <c r="F106" s="76">
        <f>IF(VLOOKUP(A106,Database!$A:$AS,MATCH($F$1,Database!$A$1:$AS$1,0),FALSE)=0,#N/A,VLOOKUP(A106,Database!$A:$AS,MATCH($F$1,Database!$A$1:$AS$1,0),FALSE))</f>
        <v>88.892592284000003</v>
      </c>
      <c r="G106" s="76">
        <f>IF(VLOOKUP(A106,Database!$A:$AS,MATCH($G$1,Database!$A$1:$AS$1,0),FALSE)=0,#N/A,VLOOKUP(A106,Database!$A:$AS,MATCH($G$1,Database!$A$1:$AS$1,0),FALSE))</f>
        <v>91.262822779999993</v>
      </c>
      <c r="H106" s="76">
        <f>(((Table134567891011121314151617343[[#This Row],[ITA]]-VLOOKUP($U$1,A:B,2,))/VLOOKUP($U$1,A:B,2,))*100)+100</f>
        <v>101.48026315830732</v>
      </c>
      <c r="I106" s="76">
        <f>(((Table134567891011121314151617343[[#This Row],[FRA]]-VLOOKUP($U$1,A:C,3,))/VLOOKUP($U$1,A:C,3,))*100)+100</f>
        <v>99.804839968774388</v>
      </c>
      <c r="J106" s="76">
        <f>(((Table134567891011121314151617343[[#This Row],[DEU]]-VLOOKUP($U$1,A:D,4,))/VLOOKUP($U$1,A:D,4,))*100)+100</f>
        <v>98.67021276632876</v>
      </c>
      <c r="K106" s="76">
        <f>(((Table134567891011121314151617343[[#This Row],[ESP]]-VLOOKUP($U$1,A:E,5,))/VLOOKUP($U$1,A:E,5,))*100)+100</f>
        <v>97.80969449013422</v>
      </c>
      <c r="L106" s="76">
        <f>(((Table134567891011121314151617343[[#This Row],[EA19]]-VLOOKUP($U$1,A:F,6,))/VLOOKUP($U$1,A:F,6,))*100)+100</f>
        <v>99.329608938732278</v>
      </c>
      <c r="M106" s="76">
        <f>(((Table134567891011121314151617343[[#This Row],[GBR]]-VLOOKUP($U$1,A:G,7,))/VLOOKUP($U$1,A:G,7,))*100)+100</f>
        <v>95.027624309139128</v>
      </c>
      <c r="N106" s="76">
        <f>IF(VLOOKUP(A106,Database!$A:$AU,MATCH($N$1,Database!$A$1:$AU$1,0),FALSE)=0,#N/A,VLOOKUP(A106,Database!$A:$AU,MATCH($N$1,Database!$A$1:$AU$1,0),FALSE))</f>
        <v>85.445537959999996</v>
      </c>
      <c r="O106" s="76">
        <f>(((Table134567891011121314151617343[[#This Row],[USA]]-VLOOKUP($U$1,A:N,14,))/VLOOKUP($U$1,A:N,14,))*100)+100</f>
        <v>98.565059045023588</v>
      </c>
      <c r="P106" s="76">
        <f>IF(VLOOKUP(A106,Database!$A:$AS,MATCH($P$1,Database!$A$1:$AS$1,0),FALSE)=0,#N/A,VLOOKUP(A106,Database!$A:$AS,MATCH($P$1,Database!$A$1:$AS$1,0),FALSE))</f>
        <v>99.497328601999996</v>
      </c>
      <c r="Q106" s="76">
        <f>(((Table134567891011121314151617343[[#This Row],[JPN]]-VLOOKUP($U$1,A:Q,16,))/VLOOKUP($U$1,A:Q,16,))*100)+100</f>
        <v>99.893276413832496</v>
      </c>
    </row>
    <row r="107" spans="1:17" s="80" customFormat="1" x14ac:dyDescent="0.35">
      <c r="A107" s="21">
        <v>36069</v>
      </c>
      <c r="B107" s="76">
        <f>IF(VLOOKUP(A107,Database!$A:$AS,MATCH($B$1,Database!$A$1:$AS$1,0),FALSE)=0,#N/A,VLOOKUP(A107,Database!$A:$AS,MATCH($B$1,Database!$A$1:$AS$1,0),FALSE))</f>
        <v>122.589784185</v>
      </c>
      <c r="C107" s="76">
        <f>IF(VLOOKUP(A107,Database!$A:$AS,MATCH($C$1,Database!$A$1:$AS$1,0),FALSE)=0,#N/A,VLOOKUP(A107,Database!$A:$AS,MATCH($C$1,Database!$A$1:$AS$1,0),FALSE))</f>
        <v>102.32</v>
      </c>
      <c r="D107" s="76">
        <f>IF(VLOOKUP(A107,Database!$A:$AS,MATCH($D$1,Database!$A$1:$AS$1,0),FALSE)=0,#N/A,VLOOKUP(A107,Database!$A:$AS,MATCH($D$1,Database!$A$1:$AS$1,0),FALSE))</f>
        <v>74.706225519</v>
      </c>
      <c r="E107" s="76">
        <f>IF(VLOOKUP(A107,Database!$A:$AS,MATCH($E$1,Database!$A$1:$AS$1,0),FALSE)=0,#N/A,VLOOKUP(A107,Database!$A:$AS,MATCH($E$1,Database!$A$1:$AS$1,0),FALSE))</f>
        <v>117.009097508</v>
      </c>
      <c r="F107" s="76">
        <f>IF(VLOOKUP(A107,Database!$A:$AS,MATCH($F$1,Database!$A$1:$AS$1,0),FALSE)=0,#N/A,VLOOKUP(A107,Database!$A:$AS,MATCH($F$1,Database!$A$1:$AS$1,0),FALSE))</f>
        <v>89.092575619000002</v>
      </c>
      <c r="G107" s="76">
        <f>IF(VLOOKUP(A107,Database!$A:$AS,MATCH($G$1,Database!$A$1:$AS$1,0),FALSE)=0,#N/A,VLOOKUP(A107,Database!$A:$AS,MATCH($G$1,Database!$A$1:$AS$1,0),FALSE))</f>
        <v>91.368942341999997</v>
      </c>
      <c r="H107" s="76">
        <f>(((Table134567891011121314151617343[[#This Row],[ITA]]-VLOOKUP($U$1,A:B,2,))/VLOOKUP($U$1,A:B,2,))*100)+100</f>
        <v>100.82236842137323</v>
      </c>
      <c r="I107" s="76">
        <f>(((Table134567891011121314151617343[[#This Row],[FRA]]-VLOOKUP($U$1,A:C,3,))/VLOOKUP($U$1,A:C,3,))*100)+100</f>
        <v>99.843871975019511</v>
      </c>
      <c r="J107" s="76">
        <f>(((Table134567891011121314151617343[[#This Row],[DEU]]-VLOOKUP($U$1,A:D,4,))/VLOOKUP($U$1,A:D,4,))*100)+100</f>
        <v>99.335106383164387</v>
      </c>
      <c r="K107" s="76">
        <f>(((Table134567891011121314151617343[[#This Row],[ESP]]-VLOOKUP($U$1,A:E,5,))/VLOOKUP($U$1,A:E,5,))*100)+100</f>
        <v>98.913723435533257</v>
      </c>
      <c r="L107" s="76">
        <f>(((Table134567891011121314151617343[[#This Row],[EA19]]-VLOOKUP($U$1,A:F,6,))/VLOOKUP($U$1,A:F,6,))*100)+100</f>
        <v>99.55307262619398</v>
      </c>
      <c r="M107" s="76">
        <f>(((Table134567891011121314151617343[[#This Row],[GBR]]-VLOOKUP($U$1,A:G,7,))/VLOOKUP($U$1,A:G,7,))*100)+100</f>
        <v>95.138121547361706</v>
      </c>
      <c r="N107" s="76">
        <f>IF(VLOOKUP(A107,Database!$A:$AU,MATCH($N$1,Database!$A$1:$AU$1,0),FALSE)=0,#N/A,VLOOKUP(A107,Database!$A:$AU,MATCH($N$1,Database!$A$1:$AU$1,0),FALSE))</f>
        <v>86.036919007999998</v>
      </c>
      <c r="O107" s="76">
        <f>(((Table134567891011121314151617343[[#This Row],[USA]]-VLOOKUP($U$1,A:N,14,))/VLOOKUP($U$1,A:N,14,))*100)+100</f>
        <v>99.247242214629409</v>
      </c>
      <c r="P107" s="76">
        <f>IF(VLOOKUP(A107,Database!$A:$AS,MATCH($P$1,Database!$A$1:$AS$1,0),FALSE)=0,#N/A,VLOOKUP(A107,Database!$A:$AS,MATCH($P$1,Database!$A$1:$AS$1,0),FALSE))</f>
        <v>98.965825778999999</v>
      </c>
      <c r="Q107" s="76">
        <f>(((Table134567891011121314151617343[[#This Row],[JPN]]-VLOOKUP($U$1,A:Q,16,))/VLOOKUP($U$1,A:Q,16,))*100)+100</f>
        <v>99.359658485002967</v>
      </c>
    </row>
    <row r="108" spans="1:17" s="80" customFormat="1" x14ac:dyDescent="0.35">
      <c r="A108" s="21">
        <v>36100</v>
      </c>
      <c r="B108" s="76">
        <f>IF(VLOOKUP(A108,Database!$A:$AS,MATCH($B$1,Database!$A$1:$AS$1,0),FALSE)=0,#N/A,VLOOKUP(A108,Database!$A:$AS,MATCH($B$1,Database!$A$1:$AS$1,0),FALSE))</f>
        <v>122.189817515</v>
      </c>
      <c r="C108" s="76">
        <f>IF(VLOOKUP(A108,Database!$A:$AS,MATCH($C$1,Database!$A$1:$AS$1,0),FALSE)=0,#N/A,VLOOKUP(A108,Database!$A:$AS,MATCH($C$1,Database!$A$1:$AS$1,0),FALSE))</f>
        <v>102.93</v>
      </c>
      <c r="D108" s="76">
        <f>IF(VLOOKUP(A108,Database!$A:$AS,MATCH($D$1,Database!$A$1:$AS$1,0),FALSE)=0,#N/A,VLOOKUP(A108,Database!$A:$AS,MATCH($D$1,Database!$A$1:$AS$1,0),FALSE))</f>
        <v>73.706142178999997</v>
      </c>
      <c r="E108" s="76">
        <f>IF(VLOOKUP(A108,Database!$A:$AS,MATCH($E$1,Database!$A$1:$AS$1,0),FALSE)=0,#N/A,VLOOKUP(A108,Database!$A:$AS,MATCH($E$1,Database!$A$1:$AS$1,0),FALSE))</f>
        <v>116.489097074</v>
      </c>
      <c r="F108" s="76">
        <f>IF(VLOOKUP(A108,Database!$A:$AS,MATCH($F$1,Database!$A$1:$AS$1,0),FALSE)=0,#N/A,VLOOKUP(A108,Database!$A:$AS,MATCH($F$1,Database!$A$1:$AS$1,0),FALSE))</f>
        <v>88.592617282000006</v>
      </c>
      <c r="G108" s="76">
        <f>IF(VLOOKUP(A108,Database!$A:$AS,MATCH($G$1,Database!$A$1:$AS$1,0),FALSE)=0,#N/A,VLOOKUP(A108,Database!$A:$AS,MATCH($G$1,Database!$A$1:$AS$1,0),FALSE))</f>
        <v>91.899540149000003</v>
      </c>
      <c r="H108" s="76">
        <f>(((Table134567891011121314151617343[[#This Row],[ITA]]-VLOOKUP($U$1,A:B,2,))/VLOOKUP($U$1,A:B,2,))*100)+100</f>
        <v>100.49342105249497</v>
      </c>
      <c r="I108" s="76">
        <f>(((Table134567891011121314151617343[[#This Row],[FRA]]-VLOOKUP($U$1,A:C,3,))/VLOOKUP($U$1,A:C,3,))*100)+100</f>
        <v>100.43911007025761</v>
      </c>
      <c r="J108" s="76">
        <f>(((Table134567891011121314151617343[[#This Row],[DEU]]-VLOOKUP($U$1,A:D,4,))/VLOOKUP($U$1,A:D,4,))*100)+100</f>
        <v>98.005319149493147</v>
      </c>
      <c r="K108" s="76">
        <f>(((Table134567891011121314151617343[[#This Row],[ESP]]-VLOOKUP($U$1,A:E,5,))/VLOOKUP($U$1,A:E,5,))*100)+100</f>
        <v>98.474140700425693</v>
      </c>
      <c r="L108" s="76">
        <f>(((Table134567891011121314151617343[[#This Row],[EA19]]-VLOOKUP($U$1,A:F,6,))/VLOOKUP($U$1,A:F,6,))*100)+100</f>
        <v>98.99441340809841</v>
      </c>
      <c r="M108" s="76">
        <f>(((Table134567891011121314151617343[[#This Row],[GBR]]-VLOOKUP($U$1,A:G,7,))/VLOOKUP($U$1,A:G,7,))*100)+100</f>
        <v>95.690607735350838</v>
      </c>
      <c r="N108" s="76">
        <f>IF(VLOOKUP(A108,Database!$A:$AU,MATCH($N$1,Database!$A$1:$AU$1,0),FALSE)=0,#N/A,VLOOKUP(A108,Database!$A:$AU,MATCH($N$1,Database!$A$1:$AU$1,0),FALSE))</f>
        <v>85.963343432000002</v>
      </c>
      <c r="O108" s="76">
        <f>(((Table134567891011121314151617343[[#This Row],[USA]]-VLOOKUP($U$1,A:N,14,))/VLOOKUP($U$1,A:N,14,))*100)+100</f>
        <v>99.162369661119286</v>
      </c>
      <c r="P108" s="76">
        <f>IF(VLOOKUP(A108,Database!$A:$AS,MATCH($P$1,Database!$A$1:$AS$1,0),FALSE)=0,#N/A,VLOOKUP(A108,Database!$A:$AS,MATCH($P$1,Database!$A$1:$AS$1,0),FALSE))</f>
        <v>98.434322954999999</v>
      </c>
      <c r="Q108" s="76">
        <f>(((Table134567891011121314151617343[[#This Row],[JPN]]-VLOOKUP($U$1,A:Q,16,))/VLOOKUP($U$1,A:Q,16,))*100)+100</f>
        <v>98.826040555169442</v>
      </c>
    </row>
    <row r="109" spans="1:17" s="80" customFormat="1" x14ac:dyDescent="0.35">
      <c r="A109" s="21">
        <v>36130</v>
      </c>
      <c r="B109" s="76">
        <f>IF(VLOOKUP(A109,Database!$A:$AS,MATCH($B$1,Database!$A$1:$AS$1,0),FALSE)=0,#N/A,VLOOKUP(A109,Database!$A:$AS,MATCH($B$1,Database!$A$1:$AS$1,0),FALSE))</f>
        <v>119.29005916200001</v>
      </c>
      <c r="C109" s="76">
        <f>IF(VLOOKUP(A109,Database!$A:$AS,MATCH($C$1,Database!$A$1:$AS$1,0),FALSE)=0,#N/A,VLOOKUP(A109,Database!$A:$AS,MATCH($C$1,Database!$A$1:$AS$1,0),FALSE))</f>
        <v>102.17</v>
      </c>
      <c r="D109" s="76">
        <f>IF(VLOOKUP(A109,Database!$A:$AS,MATCH($D$1,Database!$A$1:$AS$1,0),FALSE)=0,#N/A,VLOOKUP(A109,Database!$A:$AS,MATCH($D$1,Database!$A$1:$AS$1,0),FALSE))</f>
        <v>74.006167180999995</v>
      </c>
      <c r="E109" s="76">
        <f>IF(VLOOKUP(A109,Database!$A:$AS,MATCH($E$1,Database!$A$1:$AS$1,0),FALSE)=0,#N/A,VLOOKUP(A109,Database!$A:$AS,MATCH($E$1,Database!$A$1:$AS$1,0),FALSE))</f>
        <v>117.357097798</v>
      </c>
      <c r="F109" s="76">
        <f>IF(VLOOKUP(A109,Database!$A:$AS,MATCH($F$1,Database!$A$1:$AS$1,0),FALSE)=0,#N/A,VLOOKUP(A109,Database!$A:$AS,MATCH($F$1,Database!$A$1:$AS$1,0),FALSE))</f>
        <v>88.092658944999997</v>
      </c>
      <c r="G109" s="76">
        <f>IF(VLOOKUP(A109,Database!$A:$AS,MATCH($G$1,Database!$A$1:$AS$1,0),FALSE)=0,#N/A,VLOOKUP(A109,Database!$A:$AS,MATCH($G$1,Database!$A$1:$AS$1,0),FALSE))</f>
        <v>93.491333569000005</v>
      </c>
      <c r="H109" s="76">
        <f>(((Table134567891011121314151617343[[#This Row],[ITA]]-VLOOKUP($U$1,A:B,2,))/VLOOKUP($U$1,A:B,2,))*100)+100</f>
        <v>98.10855263182853</v>
      </c>
      <c r="I109" s="76">
        <f>(((Table134567891011121314151617343[[#This Row],[FRA]]-VLOOKUP($U$1,A:C,3,))/VLOOKUP($U$1,A:C,3,))*100)+100</f>
        <v>99.697501951600316</v>
      </c>
      <c r="J109" s="76">
        <f>(((Table134567891011121314151617343[[#This Row],[DEU]]-VLOOKUP($U$1,A:D,4,))/VLOOKUP($U$1,A:D,4,))*100)+100</f>
        <v>98.404255319594512</v>
      </c>
      <c r="K109" s="76">
        <f>(((Table134567891011121314151617343[[#This Row],[ESP]]-VLOOKUP($U$1,A:E,5,))/VLOOKUP($U$1,A:E,5,))*100)+100</f>
        <v>99.207905727112689</v>
      </c>
      <c r="L109" s="76">
        <f>(((Table134567891011121314151617343[[#This Row],[EA19]]-VLOOKUP($U$1,A:F,6,))/VLOOKUP($U$1,A:F,6,))*100)+100</f>
        <v>98.435754190002811</v>
      </c>
      <c r="M109" s="76">
        <f>(((Table134567891011121314151617343[[#This Row],[GBR]]-VLOOKUP($U$1,A:G,7,))/VLOOKUP($U$1,A:G,7,))*100)+100</f>
        <v>97.348066298276962</v>
      </c>
      <c r="N109" s="76">
        <f>IF(VLOOKUP(A109,Database!$A:$AU,MATCH($N$1,Database!$A$1:$AU$1,0),FALSE)=0,#N/A,VLOOKUP(A109,Database!$A:$AU,MATCH($N$1,Database!$A$1:$AU$1,0),FALSE))</f>
        <v>86.330626362000004</v>
      </c>
      <c r="O109" s="76">
        <f>(((Table134567891011121314151617343[[#This Row],[USA]]-VLOOKUP($U$1,A:N,14,))/VLOOKUP($U$1,A:N,14,))*100)+100</f>
        <v>99.586046128562529</v>
      </c>
      <c r="P109" s="76">
        <f>IF(VLOOKUP(A109,Database!$A:$AS,MATCH($P$1,Database!$A$1:$AS$1,0),FALSE)=0,#N/A,VLOOKUP(A109,Database!$A:$AS,MATCH($P$1,Database!$A$1:$AS$1,0),FALSE))</f>
        <v>98.328022390000001</v>
      </c>
      <c r="Q109" s="76">
        <f>(((Table134567891011121314151617343[[#This Row],[JPN]]-VLOOKUP($U$1,A:Q,16,))/VLOOKUP($U$1,A:Q,16,))*100)+100</f>
        <v>98.719316969001952</v>
      </c>
    </row>
    <row r="110" spans="1:17" s="80" customFormat="1" x14ac:dyDescent="0.35">
      <c r="A110" s="21">
        <v>36161</v>
      </c>
      <c r="B110" s="76">
        <f>IF(VLOOKUP(A110,Database!$A:$AS,MATCH($B$1,Database!$A$1:$AS$1,0),FALSE)=0,#N/A,VLOOKUP(A110,Database!$A:$AS,MATCH($B$1,Database!$A$1:$AS$1,0),FALSE))</f>
        <v>121.58986751099999</v>
      </c>
      <c r="C110" s="76">
        <f>IF(VLOOKUP(A110,Database!$A:$AS,MATCH($C$1,Database!$A$1:$AS$1,0),FALSE)=0,#N/A,VLOOKUP(A110,Database!$A:$AS,MATCH($C$1,Database!$A$1:$AS$1,0),FALSE))</f>
        <v>102.48</v>
      </c>
      <c r="D110" s="76">
        <f>IF(VLOOKUP(A110,Database!$A:$AS,MATCH($D$1,Database!$A$1:$AS$1,0),FALSE)=0,#N/A,VLOOKUP(A110,Database!$A:$AS,MATCH($D$1,Database!$A$1:$AS$1,0),FALSE))</f>
        <v>75.206267189000002</v>
      </c>
      <c r="E110" s="76">
        <f>IF(VLOOKUP(A110,Database!$A:$AS,MATCH($E$1,Database!$A$1:$AS$1,0),FALSE)=0,#N/A,VLOOKUP(A110,Database!$A:$AS,MATCH($E$1,Database!$A$1:$AS$1,0),FALSE))</f>
        <v>118.294098578</v>
      </c>
      <c r="F110" s="76">
        <f>IF(VLOOKUP(A110,Database!$A:$AS,MATCH($F$1,Database!$A$1:$AS$1,0),FALSE)=0,#N/A,VLOOKUP(A110,Database!$A:$AS,MATCH($F$1,Database!$A$1:$AS$1,0),FALSE))</f>
        <v>89.492542287999996</v>
      </c>
      <c r="G110" s="76">
        <f>IF(VLOOKUP(A110,Database!$A:$AS,MATCH($G$1,Database!$A$1:$AS$1,0),FALSE)=0,#N/A,VLOOKUP(A110,Database!$A:$AS,MATCH($G$1,Database!$A$1:$AS$1,0),FALSE))</f>
        <v>96.038203042000006</v>
      </c>
      <c r="H110" s="76">
        <f>(((Table134567891011121314151617343[[#This Row],[ITA]]-VLOOKUP($U$1,A:B,2,))/VLOOKUP($U$1,A:B,2,))*100)+100</f>
        <v>100</v>
      </c>
      <c r="I110" s="76">
        <f>(((Table134567891011121314151617343[[#This Row],[FRA]]-VLOOKUP($U$1,A:C,3,))/VLOOKUP($U$1,A:C,3,))*100)+100</f>
        <v>100</v>
      </c>
      <c r="J110" s="76">
        <f>(((Table134567891011121314151617343[[#This Row],[DEU]]-VLOOKUP($U$1,A:D,4,))/VLOOKUP($U$1,A:D,4,))*100)+100</f>
        <v>100</v>
      </c>
      <c r="K110" s="76">
        <f>(((Table134567891011121314151617343[[#This Row],[ESP]]-VLOOKUP($U$1,A:E,5,))/VLOOKUP($U$1,A:E,5,))*100)+100</f>
        <v>100</v>
      </c>
      <c r="L110" s="76">
        <f>(((Table134567891011121314151617343[[#This Row],[EA19]]-VLOOKUP($U$1,A:F,6,))/VLOOKUP($U$1,A:F,6,))*100)+100</f>
        <v>100</v>
      </c>
      <c r="M110" s="76">
        <f>(((Table134567891011121314151617343[[#This Row],[GBR]]-VLOOKUP($U$1,A:G,7,))/VLOOKUP($U$1,A:G,7,))*100)+100</f>
        <v>100</v>
      </c>
      <c r="N110" s="76">
        <f>IF(VLOOKUP(A110,Database!$A:$AU,MATCH($N$1,Database!$A$1:$AU$1,0),FALSE)=0,#N/A,VLOOKUP(A110,Database!$A:$AU,MATCH($N$1,Database!$A$1:$AU$1,0),FALSE))</f>
        <v>86.689480824</v>
      </c>
      <c r="O110" s="76">
        <f>(((Table134567891011121314151617343[[#This Row],[USA]]-VLOOKUP($U$1,A:N,14,))/VLOOKUP($U$1,A:N,14,))*100)+100</f>
        <v>100</v>
      </c>
      <c r="P110" s="76">
        <f>IF(VLOOKUP(A110,Database!$A:$AS,MATCH($P$1,Database!$A$1:$AS$1,0),FALSE)=0,#N/A,VLOOKUP(A110,Database!$A:$AS,MATCH($P$1,Database!$A$1:$AS$1,0),FALSE))</f>
        <v>99.603629166999994</v>
      </c>
      <c r="Q110" s="76">
        <f>(((Table134567891011121314151617343[[#This Row],[JPN]]-VLOOKUP($U$1,A:Q,16,))/VLOOKUP($U$1,A:Q,16,))*100)+100</f>
        <v>100</v>
      </c>
    </row>
    <row r="111" spans="1:17" s="80" customFormat="1" x14ac:dyDescent="0.35">
      <c r="A111" s="21">
        <v>36192</v>
      </c>
      <c r="B111" s="76">
        <f>IF(VLOOKUP(A111,Database!$A:$AS,MATCH($B$1,Database!$A$1:$AS$1,0),FALSE)=0,#N/A,VLOOKUP(A111,Database!$A:$AS,MATCH($B$1,Database!$A$1:$AS$1,0),FALSE))</f>
        <v>120.989917507</v>
      </c>
      <c r="C111" s="76">
        <f>IF(VLOOKUP(A111,Database!$A:$AS,MATCH($C$1,Database!$A$1:$AS$1,0),FALSE)=0,#N/A,VLOOKUP(A111,Database!$A:$AS,MATCH($C$1,Database!$A$1:$AS$1,0),FALSE))</f>
        <v>102.15</v>
      </c>
      <c r="D111" s="76">
        <f>IF(VLOOKUP(A111,Database!$A:$AS,MATCH($D$1,Database!$A$1:$AS$1,0),FALSE)=0,#N/A,VLOOKUP(A111,Database!$A:$AS,MATCH($D$1,Database!$A$1:$AS$1,0),FALSE))</f>
        <v>73.806150513000006</v>
      </c>
      <c r="E111" s="76">
        <f>IF(VLOOKUP(A111,Database!$A:$AS,MATCH($E$1,Database!$A$1:$AS$1,0),FALSE)=0,#N/A,VLOOKUP(A111,Database!$A:$AS,MATCH($E$1,Database!$A$1:$AS$1,0),FALSE))</f>
        <v>116.404097003</v>
      </c>
      <c r="F111" s="76">
        <f>IF(VLOOKUP(A111,Database!$A:$AS,MATCH($F$1,Database!$A$1:$AS$1,0),FALSE)=0,#N/A,VLOOKUP(A111,Database!$A:$AS,MATCH($F$1,Database!$A$1:$AS$1,0),FALSE))</f>
        <v>88.392633946999993</v>
      </c>
      <c r="G111" s="76">
        <f>IF(VLOOKUP(A111,Database!$A:$AS,MATCH($G$1,Database!$A$1:$AS$1,0),FALSE)=0,#N/A,VLOOKUP(A111,Database!$A:$AS,MATCH($G$1,Database!$A$1:$AS$1,0),FALSE))</f>
        <v>95.507605235</v>
      </c>
      <c r="H111" s="42">
        <f>(((Table134567891011121314151617343[[#This Row],[ITA]]-VLOOKUP($U$1,A:B,2,))/VLOOKUP($U$1,A:B,2,))*100)+100</f>
        <v>99.506578947505048</v>
      </c>
      <c r="I111" s="76">
        <f>(((Table134567891011121314151617343[[#This Row],[FRA]]-VLOOKUP($U$1,A:C,3,))/VLOOKUP($U$1,A:C,3,))*100)+100</f>
        <v>99.677985948477755</v>
      </c>
      <c r="J111" s="76">
        <f>(((Table134567891011121314151617343[[#This Row],[DEU]]-VLOOKUP($U$1,A:D,4,))/VLOOKUP($U$1,A:D,4,))*100)+100</f>
        <v>98.138297872860278</v>
      </c>
      <c r="K111" s="76">
        <f>(((Table134567891011121314151617343[[#This Row],[ESP]]-VLOOKUP($U$1,A:E,5,))/VLOOKUP($U$1,A:E,5,))*100)+100</f>
        <v>98.402285830215121</v>
      </c>
      <c r="L111" s="76">
        <f>(((Table134567891011121314151617343[[#This Row],[EA19]]-VLOOKUP($U$1,A:F,6,))/VLOOKUP($U$1,A:F,6,))*100)+100</f>
        <v>98.770949720636679</v>
      </c>
      <c r="M111" s="76">
        <f>(((Table134567891011121314151617343[[#This Row],[GBR]]-VLOOKUP($U$1,A:G,7,))/VLOOKUP($U$1,A:G,7,))*100)+100</f>
        <v>99.447513812010868</v>
      </c>
      <c r="N111" s="76">
        <f>IF(VLOOKUP(A111,Database!$A:$AU,MATCH($N$1,Database!$A$1:$AU$1,0),FALSE)=0,#N/A,VLOOKUP(A111,Database!$A:$AU,MATCH($N$1,Database!$A$1:$AU$1,0),FALSE))</f>
        <v>87.186066385999993</v>
      </c>
      <c r="O111" s="76">
        <f>(((Table134567891011121314151617343[[#This Row],[USA]]-VLOOKUP($U$1,A:N,14,))/VLOOKUP($U$1,A:N,14,))*100)+100</f>
        <v>100.57283254817061</v>
      </c>
      <c r="P111" s="76">
        <f>IF(VLOOKUP(A111,Database!$A:$AS,MATCH($P$1,Database!$A$1:$AS$1,0),FALSE)=0,#N/A,VLOOKUP(A111,Database!$A:$AS,MATCH($P$1,Database!$A$1:$AS$1,0),FALSE))</f>
        <v>99.603629166999994</v>
      </c>
      <c r="Q111" s="76">
        <f>(((Table134567891011121314151617343[[#This Row],[JPN]]-VLOOKUP($U$1,A:Q,16,))/VLOOKUP($U$1,A:Q,16,))*100)+100</f>
        <v>100</v>
      </c>
    </row>
    <row r="112" spans="1:17" s="80" customFormat="1" x14ac:dyDescent="0.35">
      <c r="A112" s="21">
        <v>36220</v>
      </c>
      <c r="B112" s="76">
        <f>IF(VLOOKUP(A112,Database!$A:$AS,MATCH($B$1,Database!$A$1:$AS$1,0),FALSE)=0,#N/A,VLOOKUP(A112,Database!$A:$AS,MATCH($B$1,Database!$A$1:$AS$1,0),FALSE))</f>
        <v>121.389884176</v>
      </c>
      <c r="C112" s="76">
        <f>IF(VLOOKUP(A112,Database!$A:$AS,MATCH($C$1,Database!$A$1:$AS$1,0),FALSE)=0,#N/A,VLOOKUP(A112,Database!$A:$AS,MATCH($C$1,Database!$A$1:$AS$1,0),FALSE))</f>
        <v>102.08</v>
      </c>
      <c r="D112" s="76">
        <f>IF(VLOOKUP(A112,Database!$A:$AS,MATCH($D$1,Database!$A$1:$AS$1,0),FALSE)=0,#N/A,VLOOKUP(A112,Database!$A:$AS,MATCH($D$1,Database!$A$1:$AS$1,0),FALSE))</f>
        <v>74.306192182999993</v>
      </c>
      <c r="E112" s="76">
        <f>IF(VLOOKUP(A112,Database!$A:$AS,MATCH($E$1,Database!$A$1:$AS$1,0),FALSE)=0,#N/A,VLOOKUP(A112,Database!$A:$AS,MATCH($E$1,Database!$A$1:$AS$1,0),FALSE))</f>
        <v>115.134095945</v>
      </c>
      <c r="F112" s="76">
        <f>IF(VLOOKUP(A112,Database!$A:$AS,MATCH($F$1,Database!$A$1:$AS$1,0),FALSE)=0,#N/A,VLOOKUP(A112,Database!$A:$AS,MATCH($F$1,Database!$A$1:$AS$1,0),FALSE))</f>
        <v>88.492625614999994</v>
      </c>
      <c r="G112" s="76">
        <f>IF(VLOOKUP(A112,Database!$A:$AS,MATCH($G$1,Database!$A$1:$AS$1,0),FALSE)=0,#N/A,VLOOKUP(A112,Database!$A:$AS,MATCH($G$1,Database!$A$1:$AS$1,0),FALSE))</f>
        <v>96.356561725999995</v>
      </c>
      <c r="H112" s="76">
        <f>(((Table134567891011121314151617343[[#This Row],[ITA]]-VLOOKUP($U$1,A:B,2,))/VLOOKUP($U$1,A:B,2,))*100)+100</f>
        <v>99.83552631556087</v>
      </c>
      <c r="I112" s="76">
        <f>(((Table134567891011121314151617343[[#This Row],[FRA]]-VLOOKUP($U$1,A:C,3,))/VLOOKUP($U$1,A:C,3,))*100)+100</f>
        <v>99.60967993754879</v>
      </c>
      <c r="J112" s="76">
        <f>(((Table134567891011121314151617343[[#This Row],[DEU]]-VLOOKUP($U$1,A:D,4,))/VLOOKUP($U$1,A:D,4,))*100)+100</f>
        <v>98.803191489695877</v>
      </c>
      <c r="K112" s="76">
        <f>(((Table134567891011121314151617343[[#This Row],[ESP]]-VLOOKUP($U$1,A:E,5,))/VLOOKUP($U$1,A:E,5,))*100)+100</f>
        <v>97.328689536514474</v>
      </c>
      <c r="L112" s="76">
        <f>(((Table134567891011121314151617343[[#This Row],[EA19]]-VLOOKUP($U$1,A:F,6,))/VLOOKUP($U$1,A:F,6,))*100)+100</f>
        <v>98.882681564926244</v>
      </c>
      <c r="M112" s="76">
        <f>(((Table134567891011121314151617343[[#This Row],[GBR]]-VLOOKUP($U$1,A:G,7,))/VLOOKUP($U$1,A:G,7,))*100)+100</f>
        <v>100.33149171258522</v>
      </c>
      <c r="N112" s="76">
        <f>IF(VLOOKUP(A112,Database!$A:$AU,MATCH($N$1,Database!$A$1:$AU$1,0),FALSE)=0,#N/A,VLOOKUP(A112,Database!$A:$AU,MATCH($N$1,Database!$A$1:$AU$1,0),FALSE))</f>
        <v>87.368617107999995</v>
      </c>
      <c r="O112" s="76">
        <f>(((Table134567891011121314151617343[[#This Row],[USA]]-VLOOKUP($U$1,A:N,14,))/VLOOKUP($U$1,A:N,14,))*100)+100</f>
        <v>100.7834125634906</v>
      </c>
      <c r="P112" s="76">
        <f>IF(VLOOKUP(A112,Database!$A:$AS,MATCH($P$1,Database!$A$1:$AS$1,0),FALSE)=0,#N/A,VLOOKUP(A112,Database!$A:$AS,MATCH($P$1,Database!$A$1:$AS$1,0),FALSE))</f>
        <v>100.879235944</v>
      </c>
      <c r="Q112" s="76">
        <f>(((Table134567891011121314151617343[[#This Row],[JPN]]-VLOOKUP($U$1,A:Q,16,))/VLOOKUP($U$1,A:Q,16,))*100)+100</f>
        <v>101.28068303099806</v>
      </c>
    </row>
    <row r="113" spans="1:17" s="80" customFormat="1" x14ac:dyDescent="0.35">
      <c r="A113" s="21">
        <v>36251</v>
      </c>
      <c r="B113" s="76">
        <f>IF(VLOOKUP(A113,Database!$A:$AS,MATCH($B$1,Database!$A$1:$AS$1,0),FALSE)=0,#N/A,VLOOKUP(A113,Database!$A:$AS,MATCH($B$1,Database!$A$1:$AS$1,0),FALSE))</f>
        <v>120.48995917000001</v>
      </c>
      <c r="C113" s="76">
        <f>IF(VLOOKUP(A113,Database!$A:$AS,MATCH($C$1,Database!$A$1:$AS$1,0),FALSE)=0,#N/A,VLOOKUP(A113,Database!$A:$AS,MATCH($C$1,Database!$A$1:$AS$1,0),FALSE))</f>
        <v>102.9</v>
      </c>
      <c r="D113" s="76">
        <f>IF(VLOOKUP(A113,Database!$A:$AS,MATCH($D$1,Database!$A$1:$AS$1,0),FALSE)=0,#N/A,VLOOKUP(A113,Database!$A:$AS,MATCH($D$1,Database!$A$1:$AS$1,0),FALSE))</f>
        <v>74.806233852999995</v>
      </c>
      <c r="E113" s="76">
        <f>IF(VLOOKUP(A113,Database!$A:$AS,MATCH($E$1,Database!$A$1:$AS$1,0),FALSE)=0,#N/A,VLOOKUP(A113,Database!$A:$AS,MATCH($E$1,Database!$A$1:$AS$1,0),FALSE))</f>
        <v>117.076097563</v>
      </c>
      <c r="F113" s="76">
        <f>IF(VLOOKUP(A113,Database!$A:$AS,MATCH($F$1,Database!$A$1:$AS$1,0),FALSE)=0,#N/A,VLOOKUP(A113,Database!$A:$AS,MATCH($F$1,Database!$A$1:$AS$1,0),FALSE))</f>
        <v>89.092575619000002</v>
      </c>
      <c r="G113" s="76">
        <f>IF(VLOOKUP(A113,Database!$A:$AS,MATCH($G$1,Database!$A$1:$AS$1,0),FALSE)=0,#N/A,VLOOKUP(A113,Database!$A:$AS,MATCH($G$1,Database!$A$1:$AS$1,0),FALSE))</f>
        <v>96.038203042000006</v>
      </c>
      <c r="H113" s="76">
        <f>(((Table134567891011121314151617343[[#This Row],[ITA]]-VLOOKUP($U$1,A:B,2,))/VLOOKUP($U$1,A:B,2,))*100)+100</f>
        <v>99.095394736818449</v>
      </c>
      <c r="I113" s="76">
        <f>(((Table134567891011121314151617343[[#This Row],[FRA]]-VLOOKUP($U$1,A:C,3,))/VLOOKUP($U$1,A:C,3,))*100)+100</f>
        <v>100.40983606557377</v>
      </c>
      <c r="J113" s="76">
        <f>(((Table134567891011121314151617343[[#This Row],[DEU]]-VLOOKUP($U$1,A:D,4,))/VLOOKUP($U$1,A:D,4,))*100)+100</f>
        <v>99.468085106531504</v>
      </c>
      <c r="K113" s="76">
        <f>(((Table134567891011121314151617343[[#This Row],[ESP]]-VLOOKUP($U$1,A:E,5,))/VLOOKUP($U$1,A:E,5,))*100)+100</f>
        <v>98.970361979471974</v>
      </c>
      <c r="L113" s="76">
        <f>(((Table134567891011121314151617343[[#This Row],[EA19]]-VLOOKUP($U$1,A:F,6,))/VLOOKUP($U$1,A:F,6,))*100)+100</f>
        <v>99.55307262619398</v>
      </c>
      <c r="M113" s="76">
        <f>(((Table134567891011121314151617343[[#This Row],[GBR]]-VLOOKUP($U$1,A:G,7,))/VLOOKUP($U$1,A:G,7,))*100)+100</f>
        <v>100</v>
      </c>
      <c r="N113" s="76">
        <f>IF(VLOOKUP(A113,Database!$A:$AU,MATCH($N$1,Database!$A$1:$AU$1,0),FALSE)=0,#N/A,VLOOKUP(A113,Database!$A:$AU,MATCH($N$1,Database!$A$1:$AU$1,0),FALSE))</f>
        <v>87.567429817999994</v>
      </c>
      <c r="O113" s="76">
        <f>(((Table134567891011121314151617343[[#This Row],[USA]]-VLOOKUP($U$1,A:N,14,))/VLOOKUP($U$1,A:N,14,))*100)+100</f>
        <v>101.01275147302178</v>
      </c>
      <c r="P113" s="76">
        <f>IF(VLOOKUP(A113,Database!$A:$AS,MATCH($P$1,Database!$A$1:$AS$1,0),FALSE)=0,#N/A,VLOOKUP(A113,Database!$A:$AS,MATCH($P$1,Database!$A$1:$AS$1,0),FALSE))</f>
        <v>99.178426908000006</v>
      </c>
      <c r="Q113" s="76">
        <f>(((Table134567891011121314151617343[[#This Row],[JPN]]-VLOOKUP($U$1,A:Q,16,))/VLOOKUP($U$1,A:Q,16,))*100)+100</f>
        <v>99.573105656333993</v>
      </c>
    </row>
    <row r="114" spans="1:17" s="80" customFormat="1" x14ac:dyDescent="0.35">
      <c r="A114" s="21">
        <v>36281</v>
      </c>
      <c r="B114" s="76">
        <f>IF(VLOOKUP(A114,Database!$A:$AS,MATCH($B$1,Database!$A$1:$AS$1,0),FALSE)=0,#N/A,VLOOKUP(A114,Database!$A:$AS,MATCH($B$1,Database!$A$1:$AS$1,0),FALSE))</f>
        <v>119.590034164</v>
      </c>
      <c r="C114" s="76">
        <f>IF(VLOOKUP(A114,Database!$A:$AS,MATCH($C$1,Database!$A$1:$AS$1,0),FALSE)=0,#N/A,VLOOKUP(A114,Database!$A:$AS,MATCH($C$1,Database!$A$1:$AS$1,0),FALSE))</f>
        <v>103.34</v>
      </c>
      <c r="D114" s="76">
        <f>IF(VLOOKUP(A114,Database!$A:$AS,MATCH($D$1,Database!$A$1:$AS$1,0),FALSE)=0,#N/A,VLOOKUP(A114,Database!$A:$AS,MATCH($D$1,Database!$A$1:$AS$1,0),FALSE))</f>
        <v>75.306275522999996</v>
      </c>
      <c r="E114" s="76">
        <f>IF(VLOOKUP(A114,Database!$A:$AS,MATCH($E$1,Database!$A$1:$AS$1,0),FALSE)=0,#N/A,VLOOKUP(A114,Database!$A:$AS,MATCH($E$1,Database!$A$1:$AS$1,0),FALSE))</f>
        <v>117.00709750599999</v>
      </c>
      <c r="F114" s="76">
        <f>IF(VLOOKUP(A114,Database!$A:$AS,MATCH($F$1,Database!$A$1:$AS$1,0),FALSE)=0,#N/A,VLOOKUP(A114,Database!$A:$AS,MATCH($F$1,Database!$A$1:$AS$1,0),FALSE))</f>
        <v>89.192567285999999</v>
      </c>
      <c r="G114" s="76">
        <f>IF(VLOOKUP(A114,Database!$A:$AS,MATCH($G$1,Database!$A$1:$AS$1,0),FALSE)=0,#N/A,VLOOKUP(A114,Database!$A:$AS,MATCH($G$1,Database!$A$1:$AS$1,0),FALSE))</f>
        <v>96.781039972000002</v>
      </c>
      <c r="H114" s="76">
        <f>(((Table134567891011121314151617343[[#This Row],[ITA]]-VLOOKUP($U$1,A:B,2,))/VLOOKUP($U$1,A:B,2,))*100)+100</f>
        <v>98.355263158075999</v>
      </c>
      <c r="I114" s="76">
        <f>(((Table134567891011121314151617343[[#This Row],[FRA]]-VLOOKUP($U$1,A:C,3,))/VLOOKUP($U$1,A:C,3,))*100)+100</f>
        <v>100.8391881342701</v>
      </c>
      <c r="J114" s="76">
        <f>(((Table134567891011121314151617343[[#This Row],[DEU]]-VLOOKUP($U$1,A:D,4,))/VLOOKUP($U$1,A:D,4,))*100)+100</f>
        <v>100.13297872336712</v>
      </c>
      <c r="K114" s="76">
        <f>(((Table134567891011121314151617343[[#This Row],[ESP]]-VLOOKUP($U$1,A:E,5,))/VLOOKUP($U$1,A:E,5,))*100)+100</f>
        <v>98.912032732426297</v>
      </c>
      <c r="L114" s="76">
        <f>(((Table134567891011121314151617343[[#This Row],[EA19]]-VLOOKUP($U$1,A:F,6,))/VLOOKUP($U$1,A:F,6,))*100)+100</f>
        <v>99.664804469366132</v>
      </c>
      <c r="M114" s="76">
        <f>(((Table134567891011121314151617343[[#This Row],[GBR]]-VLOOKUP($U$1,A:G,7,))/VLOOKUP($U$1,A:G,7,))*100)+100</f>
        <v>100.77348066339302</v>
      </c>
      <c r="N114" s="76">
        <f>IF(VLOOKUP(A114,Database!$A:$AU,MATCH($N$1,Database!$A$1:$AU$1,0),FALSE)=0,#N/A,VLOOKUP(A114,Database!$A:$AU,MATCH($N$1,Database!$A$1:$AU$1,0),FALSE))</f>
        <v>88.101001483999994</v>
      </c>
      <c r="O114" s="76">
        <f>(((Table134567891011121314151617343[[#This Row],[USA]]-VLOOKUP($U$1,A:N,14,))/VLOOKUP($U$1,A:N,14,))*100)+100</f>
        <v>101.6282490638809</v>
      </c>
      <c r="P114" s="76">
        <f>IF(VLOOKUP(A114,Database!$A:$AS,MATCH($P$1,Database!$A$1:$AS$1,0),FALSE)=0,#N/A,VLOOKUP(A114,Database!$A:$AS,MATCH($P$1,Database!$A$1:$AS$1,0),FALSE))</f>
        <v>100.772935379</v>
      </c>
      <c r="Q114" s="76">
        <f>(((Table134567891011121314151617343[[#This Row],[JPN]]-VLOOKUP($U$1,A:Q,16,))/VLOOKUP($U$1,A:Q,16,))*100)+100</f>
        <v>101.17395944483057</v>
      </c>
    </row>
    <row r="115" spans="1:17" s="80" customFormat="1" x14ac:dyDescent="0.35">
      <c r="A115" s="21">
        <v>36312</v>
      </c>
      <c r="B115" s="76">
        <f>IF(VLOOKUP(A115,Database!$A:$AS,MATCH($B$1,Database!$A$1:$AS$1,0),FALSE)=0,#N/A,VLOOKUP(A115,Database!$A:$AS,MATCH($B$1,Database!$A$1:$AS$1,0),FALSE))</f>
        <v>121.489875844</v>
      </c>
      <c r="C115" s="76">
        <f>IF(VLOOKUP(A115,Database!$A:$AS,MATCH($C$1,Database!$A$1:$AS$1,0),FALSE)=0,#N/A,VLOOKUP(A115,Database!$A:$AS,MATCH($C$1,Database!$A$1:$AS$1,0),FALSE))</f>
        <v>104.75</v>
      </c>
      <c r="D115" s="76">
        <f>IF(VLOOKUP(A115,Database!$A:$AS,MATCH($D$1,Database!$A$1:$AS$1,0),FALSE)=0,#N/A,VLOOKUP(A115,Database!$A:$AS,MATCH($D$1,Database!$A$1:$AS$1,0),FALSE))</f>
        <v>75.306275522999996</v>
      </c>
      <c r="E115" s="76">
        <f>IF(VLOOKUP(A115,Database!$A:$AS,MATCH($E$1,Database!$A$1:$AS$1,0),FALSE)=0,#N/A,VLOOKUP(A115,Database!$A:$AS,MATCH($E$1,Database!$A$1:$AS$1,0),FALSE))</f>
        <v>118.160098467</v>
      </c>
      <c r="F115" s="76">
        <f>IF(VLOOKUP(A115,Database!$A:$AS,MATCH($F$1,Database!$A$1:$AS$1,0),FALSE)=0,#N/A,VLOOKUP(A115,Database!$A:$AS,MATCH($F$1,Database!$A$1:$AS$1,0),FALSE))</f>
        <v>89.892508957999993</v>
      </c>
      <c r="G115" s="76">
        <f>IF(VLOOKUP(A115,Database!$A:$AS,MATCH($G$1,Database!$A$1:$AS$1,0),FALSE)=0,#N/A,VLOOKUP(A115,Database!$A:$AS,MATCH($G$1,Database!$A$1:$AS$1,0),FALSE))</f>
        <v>96.250442164999995</v>
      </c>
      <c r="H115" s="76">
        <f>(((Table134567891011121314151617343[[#This Row],[ITA]]-VLOOKUP($U$1,A:B,2,))/VLOOKUP($U$1,A:B,2,))*100)+100</f>
        <v>99.917763158191661</v>
      </c>
      <c r="I115" s="76">
        <f>(((Table134567891011121314151617343[[#This Row],[FRA]]-VLOOKUP($U$1,A:C,3,))/VLOOKUP($U$1,A:C,3,))*100)+100</f>
        <v>102.21506635441061</v>
      </c>
      <c r="J115" s="76">
        <f>(((Table134567891011121314151617343[[#This Row],[DEU]]-VLOOKUP($U$1,A:D,4,))/VLOOKUP($U$1,A:D,4,))*100)+100</f>
        <v>100.13297872336712</v>
      </c>
      <c r="K115" s="76">
        <f>(((Table134567891011121314151617343[[#This Row],[ESP]]-VLOOKUP($U$1,A:E,5,))/VLOOKUP($U$1,A:E,5,))*100)+100</f>
        <v>99.886722911277232</v>
      </c>
      <c r="L115" s="76">
        <f>(((Table134567891011121314151617343[[#This Row],[EA19]]-VLOOKUP($U$1,A:F,6,))/VLOOKUP($U$1,A:F,6,))*100)+100</f>
        <v>100.44692737492343</v>
      </c>
      <c r="M115" s="76">
        <f>(((Table134567891011121314151617343[[#This Row],[GBR]]-VLOOKUP($U$1,A:G,7,))/VLOOKUP($U$1,A:G,7,))*100)+100</f>
        <v>100.22099447540388</v>
      </c>
      <c r="N115" s="76">
        <f>IF(VLOOKUP(A115,Database!$A:$AU,MATCH($N$1,Database!$A$1:$AU$1,0),FALSE)=0,#N/A,VLOOKUP(A115,Database!$A:$AU,MATCH($N$1,Database!$A$1:$AU$1,0),FALSE))</f>
        <v>88.050529827999995</v>
      </c>
      <c r="O115" s="76">
        <f>(((Table134567891011121314151617343[[#This Row],[USA]]-VLOOKUP($U$1,A:N,14,))/VLOOKUP($U$1,A:N,14,))*100)+100</f>
        <v>101.57002786389187</v>
      </c>
      <c r="P115" s="76">
        <f>IF(VLOOKUP(A115,Database!$A:$AS,MATCH($P$1,Database!$A$1:$AS$1,0),FALSE)=0,#N/A,VLOOKUP(A115,Database!$A:$AS,MATCH($P$1,Database!$A$1:$AS$1,0),FALSE))</f>
        <v>100.028831426</v>
      </c>
      <c r="Q115" s="76">
        <f>(((Table134567891011121314151617343[[#This Row],[JPN]]-VLOOKUP($U$1,A:Q,16,))/VLOOKUP($U$1,A:Q,16,))*100)+100</f>
        <v>100.42689434366602</v>
      </c>
    </row>
    <row r="116" spans="1:17" s="80" customFormat="1" x14ac:dyDescent="0.35">
      <c r="A116" s="21">
        <v>36342</v>
      </c>
      <c r="B116" s="76">
        <f>IF(VLOOKUP(A116,Database!$A:$AS,MATCH($B$1,Database!$A$1:$AS$1,0),FALSE)=0,#N/A,VLOOKUP(A116,Database!$A:$AS,MATCH($B$1,Database!$A$1:$AS$1,0),FALSE))</f>
        <v>122.38980085</v>
      </c>
      <c r="C116" s="76">
        <f>IF(VLOOKUP(A116,Database!$A:$AS,MATCH($C$1,Database!$A$1:$AS$1,0),FALSE)=0,#N/A,VLOOKUP(A116,Database!$A:$AS,MATCH($C$1,Database!$A$1:$AS$1,0),FALSE))</f>
        <v>104.98</v>
      </c>
      <c r="D116" s="76">
        <f>IF(VLOOKUP(A116,Database!$A:$AS,MATCH($D$1,Database!$A$1:$AS$1,0),FALSE)=0,#N/A,VLOOKUP(A116,Database!$A:$AS,MATCH($D$1,Database!$A$1:$AS$1,0),FALSE))</f>
        <v>75.906325527000007</v>
      </c>
      <c r="E116" s="76">
        <f>IF(VLOOKUP(A116,Database!$A:$AS,MATCH($E$1,Database!$A$1:$AS$1,0),FALSE)=0,#N/A,VLOOKUP(A116,Database!$A:$AS,MATCH($E$1,Database!$A$1:$AS$1,0),FALSE))</f>
        <v>119.775099813</v>
      </c>
      <c r="F116" s="76">
        <f>IF(VLOOKUP(A116,Database!$A:$AS,MATCH($F$1,Database!$A$1:$AS$1,0),FALSE)=0,#N/A,VLOOKUP(A116,Database!$A:$AS,MATCH($F$1,Database!$A$1:$AS$1,0),FALSE))</f>
        <v>90.592450628999998</v>
      </c>
      <c r="G116" s="76">
        <f>IF(VLOOKUP(A116,Database!$A:$AS,MATCH($G$1,Database!$A$1:$AS$1,0),FALSE)=0,#N/A,VLOOKUP(A116,Database!$A:$AS,MATCH($G$1,Database!$A$1:$AS$1,0),FALSE))</f>
        <v>97.736116023999998</v>
      </c>
      <c r="H116" s="76">
        <f>(((Table134567891011121314151617343[[#This Row],[ITA]]-VLOOKUP($U$1,A:B,2,))/VLOOKUP($U$1,A:B,2,))*100)+100</f>
        <v>100.6578947369341</v>
      </c>
      <c r="I116" s="76">
        <f>(((Table134567891011121314151617343[[#This Row],[FRA]]-VLOOKUP($U$1,A:C,3,))/VLOOKUP($U$1,A:C,3,))*100)+100</f>
        <v>102.43950039032006</v>
      </c>
      <c r="J116" s="76">
        <f>(((Table134567891011121314151617343[[#This Row],[DEU]]-VLOOKUP($U$1,A:D,4,))/VLOOKUP($U$1,A:D,4,))*100)+100</f>
        <v>100.93085106356988</v>
      </c>
      <c r="K116" s="76">
        <f>(((Table134567891011121314151617343[[#This Row],[ESP]]-VLOOKUP($U$1,A:E,5,))/VLOOKUP($U$1,A:E,5,))*100)+100</f>
        <v>101.25196544274223</v>
      </c>
      <c r="L116" s="76">
        <f>(((Table134567891011121314151617343[[#This Row],[EA19]]-VLOOKUP($U$1,A:F,6,))/VLOOKUP($U$1,A:F,6,))*100)+100</f>
        <v>101.22905027936332</v>
      </c>
      <c r="M116" s="76">
        <f>(((Table134567891011121314151617343[[#This Row],[GBR]]-VLOOKUP($U$1,A:G,7,))/VLOOKUP($U$1,A:G,7,))*100)+100</f>
        <v>101.76795580114869</v>
      </c>
      <c r="N116" s="76">
        <f>IF(VLOOKUP(A116,Database!$A:$AU,MATCH($N$1,Database!$A$1:$AU$1,0),FALSE)=0,#N/A,VLOOKUP(A116,Database!$A:$AU,MATCH($N$1,Database!$A$1:$AU$1,0),FALSE))</f>
        <v>88.560303465000004</v>
      </c>
      <c r="O116" s="76">
        <f>(((Table134567891011121314151617343[[#This Row],[USA]]-VLOOKUP($U$1,A:N,14,))/VLOOKUP($U$1,A:N,14,))*100)+100</f>
        <v>102.15807341700224</v>
      </c>
      <c r="P116" s="76">
        <f>IF(VLOOKUP(A116,Database!$A:$AS,MATCH($P$1,Database!$A$1:$AS$1,0),FALSE)=0,#N/A,VLOOKUP(A116,Database!$A:$AS,MATCH($P$1,Database!$A$1:$AS$1,0),FALSE))</f>
        <v>100.56033425</v>
      </c>
      <c r="Q116" s="76">
        <f>(((Table134567891011121314151617343[[#This Row],[JPN]]-VLOOKUP($U$1,A:Q,16,))/VLOOKUP($U$1,A:Q,16,))*100)+100</f>
        <v>100.96051227349955</v>
      </c>
    </row>
    <row r="117" spans="1:17" s="80" customFormat="1" x14ac:dyDescent="0.35">
      <c r="A117" s="21">
        <v>36373</v>
      </c>
      <c r="B117" s="76">
        <f>IF(VLOOKUP(A117,Database!$A:$AS,MATCH($B$1,Database!$A$1:$AS$1,0),FALSE)=0,#N/A,VLOOKUP(A117,Database!$A:$AS,MATCH($B$1,Database!$A$1:$AS$1,0),FALSE))</f>
        <v>123.18973418900001</v>
      </c>
      <c r="C117" s="76">
        <f>IF(VLOOKUP(A117,Database!$A:$AS,MATCH($C$1,Database!$A$1:$AS$1,0),FALSE)=0,#N/A,VLOOKUP(A117,Database!$A:$AS,MATCH($C$1,Database!$A$1:$AS$1,0),FALSE))</f>
        <v>103.04</v>
      </c>
      <c r="D117" s="76">
        <f>IF(VLOOKUP(A117,Database!$A:$AS,MATCH($D$1,Database!$A$1:$AS$1,0),FALSE)=0,#N/A,VLOOKUP(A117,Database!$A:$AS,MATCH($D$1,Database!$A$1:$AS$1,0),FALSE))</f>
        <v>76.606383864999998</v>
      </c>
      <c r="E117" s="76">
        <f>IF(VLOOKUP(A117,Database!$A:$AS,MATCH($E$1,Database!$A$1:$AS$1,0),FALSE)=0,#N/A,VLOOKUP(A117,Database!$A:$AS,MATCH($E$1,Database!$A$1:$AS$1,0),FALSE))</f>
        <v>118.557098798</v>
      </c>
      <c r="F117" s="76">
        <f>IF(VLOOKUP(A117,Database!$A:$AS,MATCH($F$1,Database!$A$1:$AS$1,0),FALSE)=0,#N/A,VLOOKUP(A117,Database!$A:$AS,MATCH($F$1,Database!$A$1:$AS$1,0),FALSE))</f>
        <v>90.492458962000001</v>
      </c>
      <c r="G117" s="76">
        <f>IF(VLOOKUP(A117,Database!$A:$AS,MATCH($G$1,Database!$A$1:$AS$1,0),FALSE)=0,#N/A,VLOOKUP(A117,Database!$A:$AS,MATCH($G$1,Database!$A$1:$AS$1,0),FALSE))</f>
        <v>98.478952953999993</v>
      </c>
      <c r="H117" s="76">
        <f>(((Table134567891011121314151617343[[#This Row],[ITA]]-VLOOKUP($U$1,A:B,2,))/VLOOKUP($U$1,A:B,2,))*100)+100</f>
        <v>101.31578947386819</v>
      </c>
      <c r="I117" s="76">
        <f>(((Table134567891011121314151617343[[#This Row],[FRA]]-VLOOKUP($U$1,A:C,3,))/VLOOKUP($U$1,A:C,3,))*100)+100</f>
        <v>100.5464480874317</v>
      </c>
      <c r="J117" s="76">
        <f>(((Table134567891011121314151617343[[#This Row],[DEU]]-VLOOKUP($U$1,A:D,4,))/VLOOKUP($U$1,A:D,4,))*100)+100</f>
        <v>101.86170212713972</v>
      </c>
      <c r="K117" s="76">
        <f>(((Table134567891011121314151617343[[#This Row],[ESP]]-VLOOKUP($U$1,A:E,5,))/VLOOKUP($U$1,A:E,5,))*100)+100</f>
        <v>100.22232742221421</v>
      </c>
      <c r="L117" s="76">
        <f>(((Table134567891011121314151617343[[#This Row],[EA19]]-VLOOKUP($U$1,A:F,6,))/VLOOKUP($U$1,A:F,6,))*100)+100</f>
        <v>101.11731843619117</v>
      </c>
      <c r="M117" s="76">
        <f>(((Table134567891011121314151617343[[#This Row],[GBR]]-VLOOKUP($U$1,A:G,7,))/VLOOKUP($U$1,A:G,7,))*100)+100</f>
        <v>102.5414364645417</v>
      </c>
      <c r="N117" s="76">
        <f>IF(VLOOKUP(A117,Database!$A:$AU,MATCH($N$1,Database!$A$1:$AU$1,0),FALSE)=0,#N/A,VLOOKUP(A117,Database!$A:$AU,MATCH($N$1,Database!$A$1:$AU$1,0),FALSE))</f>
        <v>88.955945714999999</v>
      </c>
      <c r="O117" s="76">
        <f>(((Table134567891011121314151617343[[#This Row],[USA]]-VLOOKUP($U$1,A:N,14,))/VLOOKUP($U$1,A:N,14,))*100)+100</f>
        <v>102.61446356519478</v>
      </c>
      <c r="P117" s="76">
        <f>IF(VLOOKUP(A117,Database!$A:$AS,MATCH($P$1,Database!$A$1:$AS$1,0),FALSE)=0,#N/A,VLOOKUP(A117,Database!$A:$AS,MATCH($P$1,Database!$A$1:$AS$1,0),FALSE))</f>
        <v>101.517039333</v>
      </c>
      <c r="Q117" s="76">
        <f>(((Table134567891011121314151617343[[#This Row],[JPN]]-VLOOKUP($U$1,A:Q,16,))/VLOOKUP($U$1,A:Q,16,))*100)+100</f>
        <v>101.92102454699908</v>
      </c>
    </row>
    <row r="118" spans="1:17" s="80" customFormat="1" x14ac:dyDescent="0.35">
      <c r="A118" s="21">
        <v>36404</v>
      </c>
      <c r="B118" s="76">
        <f>IF(VLOOKUP(A118,Database!$A:$AS,MATCH($B$1,Database!$A$1:$AS$1,0),FALSE)=0,#N/A,VLOOKUP(A118,Database!$A:$AS,MATCH($B$1,Database!$A$1:$AS$1,0),FALSE))</f>
        <v>123.689692526</v>
      </c>
      <c r="C118" s="76">
        <f>IF(VLOOKUP(A118,Database!$A:$AS,MATCH($C$1,Database!$A$1:$AS$1,0),FALSE)=0,#N/A,VLOOKUP(A118,Database!$A:$AS,MATCH($C$1,Database!$A$1:$AS$1,0),FALSE))</f>
        <v>105.84</v>
      </c>
      <c r="D118" s="76">
        <f>IF(VLOOKUP(A118,Database!$A:$AS,MATCH($D$1,Database!$A$1:$AS$1,0),FALSE)=0,#N/A,VLOOKUP(A118,Database!$A:$AS,MATCH($D$1,Database!$A$1:$AS$1,0),FALSE))</f>
        <v>76.306358863</v>
      </c>
      <c r="E118" s="76">
        <f>IF(VLOOKUP(A118,Database!$A:$AS,MATCH($E$1,Database!$A$1:$AS$1,0),FALSE)=0,#N/A,VLOOKUP(A118,Database!$A:$AS,MATCH($E$1,Database!$A$1:$AS$1,0),FALSE))</f>
        <v>119.905099921</v>
      </c>
      <c r="F118" s="76">
        <f>IF(VLOOKUP(A118,Database!$A:$AS,MATCH($F$1,Database!$A$1:$AS$1,0),FALSE)=0,#N/A,VLOOKUP(A118,Database!$A:$AS,MATCH($F$1,Database!$A$1:$AS$1,0),FALSE))</f>
        <v>91.292392301000007</v>
      </c>
      <c r="G118" s="76">
        <f>IF(VLOOKUP(A118,Database!$A:$AS,MATCH($G$1,Database!$A$1:$AS$1,0),FALSE)=0,#N/A,VLOOKUP(A118,Database!$A:$AS,MATCH($G$1,Database!$A$1:$AS$1,0),FALSE))</f>
        <v>99.115670322</v>
      </c>
      <c r="H118" s="76">
        <f>(((Table134567891011121314151617343[[#This Row],[ITA]]-VLOOKUP($U$1,A:B,2,))/VLOOKUP($U$1,A:B,2,))*100)+100</f>
        <v>101.72697368455479</v>
      </c>
      <c r="I118" s="76">
        <f>(((Table134567891011121314151617343[[#This Row],[FRA]]-VLOOKUP($U$1,A:C,3,))/VLOOKUP($U$1,A:C,3,))*100)+100</f>
        <v>103.27868852459017</v>
      </c>
      <c r="J118" s="76">
        <f>(((Table134567891011121314151617343[[#This Row],[DEU]]-VLOOKUP($U$1,A:D,4,))/VLOOKUP($U$1,A:D,4,))*100)+100</f>
        <v>101.46276595703836</v>
      </c>
      <c r="K118" s="76">
        <f>(((Table134567891011121314151617343[[#This Row],[ESP]]-VLOOKUP($U$1,A:E,5,))/VLOOKUP($U$1,A:E,5,))*100)+100</f>
        <v>101.36186112609646</v>
      </c>
      <c r="L118" s="76">
        <f>(((Table134567891011121314151617343[[#This Row],[EA19]]-VLOOKUP($U$1,A:F,6,))/VLOOKUP($U$1,A:F,6,))*100)+100</f>
        <v>102.01117318492064</v>
      </c>
      <c r="M118" s="76">
        <f>(((Table134567891011121314151617343[[#This Row],[GBR]]-VLOOKUP($U$1,A:G,7,))/VLOOKUP($U$1,A:G,7,))*100)+100</f>
        <v>103.20441988971216</v>
      </c>
      <c r="N118" s="76">
        <f>IF(VLOOKUP(A118,Database!$A:$AU,MATCH($N$1,Database!$A$1:$AU$1,0),FALSE)=0,#N/A,VLOOKUP(A118,Database!$A:$AU,MATCH($N$1,Database!$A$1:$AU$1,0),FALSE))</f>
        <v>88.581325058000004</v>
      </c>
      <c r="O118" s="76">
        <f>(((Table134567891011121314151617343[[#This Row],[USA]]-VLOOKUP($U$1,A:N,14,))/VLOOKUP($U$1,A:N,14,))*100)+100</f>
        <v>102.18232271784035</v>
      </c>
      <c r="P118" s="76">
        <f>IF(VLOOKUP(A118,Database!$A:$AS,MATCH($P$1,Database!$A$1:$AS$1,0),FALSE)=0,#N/A,VLOOKUP(A118,Database!$A:$AS,MATCH($P$1,Database!$A$1:$AS$1,0),FALSE))</f>
        <v>102.26114328600001</v>
      </c>
      <c r="Q118" s="76">
        <f>(((Table134567891011121314151617343[[#This Row],[JPN]]-VLOOKUP($U$1,A:Q,16,))/VLOOKUP($U$1,A:Q,16,))*100)+100</f>
        <v>102.66808964816363</v>
      </c>
    </row>
    <row r="119" spans="1:17" s="80" customFormat="1" x14ac:dyDescent="0.35">
      <c r="A119" s="21">
        <v>36434</v>
      </c>
      <c r="B119" s="76">
        <f>IF(VLOOKUP(A119,Database!$A:$AS,MATCH($B$1,Database!$A$1:$AS$1,0),FALSE)=0,#N/A,VLOOKUP(A119,Database!$A:$AS,MATCH($B$1,Database!$A$1:$AS$1,0),FALSE))</f>
        <v>124.889592534</v>
      </c>
      <c r="C119" s="76">
        <f>IF(VLOOKUP(A119,Database!$A:$AS,MATCH($C$1,Database!$A$1:$AS$1,0),FALSE)=0,#N/A,VLOOKUP(A119,Database!$A:$AS,MATCH($C$1,Database!$A$1:$AS$1,0),FALSE))</f>
        <v>107.18</v>
      </c>
      <c r="D119" s="76">
        <f>IF(VLOOKUP(A119,Database!$A:$AS,MATCH($D$1,Database!$A$1:$AS$1,0),FALSE)=0,#N/A,VLOOKUP(A119,Database!$A:$AS,MATCH($D$1,Database!$A$1:$AS$1,0),FALSE))</f>
        <v>77.106425535</v>
      </c>
      <c r="E119" s="76">
        <f>IF(VLOOKUP(A119,Database!$A:$AS,MATCH($E$1,Database!$A$1:$AS$1,0),FALSE)=0,#N/A,VLOOKUP(A119,Database!$A:$AS,MATCH($E$1,Database!$A$1:$AS$1,0),FALSE))</f>
        <v>120.42010035</v>
      </c>
      <c r="F119" s="76">
        <f>IF(VLOOKUP(A119,Database!$A:$AS,MATCH($F$1,Database!$A$1:$AS$1,0),FALSE)=0,#N/A,VLOOKUP(A119,Database!$A:$AS,MATCH($F$1,Database!$A$1:$AS$1,0),FALSE))</f>
        <v>92.292308973999994</v>
      </c>
      <c r="G119" s="76">
        <f>IF(VLOOKUP(A119,Database!$A:$AS,MATCH($G$1,Database!$A$1:$AS$1,0),FALSE)=0,#N/A,VLOOKUP(A119,Database!$A:$AS,MATCH($G$1,Database!$A$1:$AS$1,0),FALSE))</f>
        <v>99.009550761</v>
      </c>
      <c r="H119" s="76">
        <f>(((Table134567891011121314151617343[[#This Row],[ITA]]-VLOOKUP($U$1,A:B,2,))/VLOOKUP($U$1,A:B,2,))*100)+100</f>
        <v>102.71381578954471</v>
      </c>
      <c r="I119" s="76">
        <f>(((Table134567891011121314151617343[[#This Row],[FRA]]-VLOOKUP($U$1,A:C,3,))/VLOOKUP($U$1,A:C,3,))*100)+100</f>
        <v>104.58626073380172</v>
      </c>
      <c r="J119" s="76">
        <f>(((Table134567891011121314151617343[[#This Row],[DEU]]-VLOOKUP($U$1,A:D,4,))/VLOOKUP($U$1,A:D,4,))*100)+100</f>
        <v>102.52659574397534</v>
      </c>
      <c r="K119" s="76">
        <f>(((Table134567891011121314151617343[[#This Row],[ESP]]-VLOOKUP($U$1,A:E,5,))/VLOOKUP($U$1,A:E,5,))*100)+100</f>
        <v>101.79721710343662</v>
      </c>
      <c r="L119" s="76">
        <f>(((Table134567891011121314151617343[[#This Row],[EA19]]-VLOOKUP($U$1,A:F,6,))/VLOOKUP($U$1,A:F,6,))*100)+100</f>
        <v>103.12849161999436</v>
      </c>
      <c r="M119" s="76">
        <f>(((Table134567891011121314151617343[[#This Row],[GBR]]-VLOOKUP($U$1,A:G,7,))/VLOOKUP($U$1,A:G,7,))*100)+100</f>
        <v>103.09392265253084</v>
      </c>
      <c r="N119" s="76">
        <f>IF(VLOOKUP(A119,Database!$A:$AU,MATCH($N$1,Database!$A$1:$AU$1,0),FALSE)=0,#N/A,VLOOKUP(A119,Database!$A:$AU,MATCH($N$1,Database!$A$1:$AU$1,0),FALSE))</f>
        <v>89.730869068999993</v>
      </c>
      <c r="O119" s="76">
        <f>(((Table134567891011121314151617343[[#This Row],[USA]]-VLOOKUP($U$1,A:N,14,))/VLOOKUP($U$1,A:N,14,))*100)+100</f>
        <v>103.50837058440196</v>
      </c>
      <c r="P119" s="76">
        <f>IF(VLOOKUP(A119,Database!$A:$AS,MATCH($P$1,Database!$A$1:$AS$1,0),FALSE)=0,#N/A,VLOOKUP(A119,Database!$A:$AS,MATCH($P$1,Database!$A$1:$AS$1,0),FALSE))</f>
        <v>102.15484272099999</v>
      </c>
      <c r="Q119" s="76">
        <f>(((Table134567891011121314151617343[[#This Row],[JPN]]-VLOOKUP($U$1,A:Q,16,))/VLOOKUP($U$1,A:Q,16,))*100)+100</f>
        <v>102.56136606199611</v>
      </c>
    </row>
    <row r="120" spans="1:17" s="80" customFormat="1" x14ac:dyDescent="0.35">
      <c r="A120" s="21">
        <v>36465</v>
      </c>
      <c r="B120" s="76">
        <f>IF(VLOOKUP(A120,Database!$A:$AS,MATCH($B$1,Database!$A$1:$AS$1,0),FALSE)=0,#N/A,VLOOKUP(A120,Database!$A:$AS,MATCH($B$1,Database!$A$1:$AS$1,0),FALSE))</f>
        <v>125.68952587299999</v>
      </c>
      <c r="C120" s="76">
        <f>IF(VLOOKUP(A120,Database!$A:$AS,MATCH($C$1,Database!$A$1:$AS$1,0),FALSE)=0,#N/A,VLOOKUP(A120,Database!$A:$AS,MATCH($C$1,Database!$A$1:$AS$1,0),FALSE))</f>
        <v>107.27</v>
      </c>
      <c r="D120" s="76">
        <f>IF(VLOOKUP(A120,Database!$A:$AS,MATCH($D$1,Database!$A$1:$AS$1,0),FALSE)=0,#N/A,VLOOKUP(A120,Database!$A:$AS,MATCH($D$1,Database!$A$1:$AS$1,0),FALSE))</f>
        <v>77.006417201000005</v>
      </c>
      <c r="E120" s="76">
        <f>IF(VLOOKUP(A120,Database!$A:$AS,MATCH($E$1,Database!$A$1:$AS$1,0),FALSE)=0,#N/A,VLOOKUP(A120,Database!$A:$AS,MATCH($E$1,Database!$A$1:$AS$1,0),FALSE))</f>
        <v>121.167100973</v>
      </c>
      <c r="F120" s="76">
        <f>IF(VLOOKUP(A120,Database!$A:$AS,MATCH($F$1,Database!$A$1:$AS$1,0),FALSE)=0,#N/A,VLOOKUP(A120,Database!$A:$AS,MATCH($F$1,Database!$A$1:$AS$1,0),FALSE))</f>
        <v>92.692275644000006</v>
      </c>
      <c r="G120" s="76">
        <f>IF(VLOOKUP(A120,Database!$A:$AS,MATCH($G$1,Database!$A$1:$AS$1,0),FALSE)=0,#N/A,VLOOKUP(A120,Database!$A:$AS,MATCH($G$1,Database!$A$1:$AS$1,0),FALSE))</f>
        <v>99.964626812999995</v>
      </c>
      <c r="H120" s="76">
        <f>(((Table134567891011121314151617343[[#This Row],[ITA]]-VLOOKUP($U$1,A:B,2,))/VLOOKUP($U$1,A:B,2,))*100)+100</f>
        <v>103.37171052647879</v>
      </c>
      <c r="I120" s="76">
        <f>(((Table134567891011121314151617343[[#This Row],[FRA]]-VLOOKUP($U$1,A:C,3,))/VLOOKUP($U$1,A:C,3,))*100)+100</f>
        <v>104.67408274785323</v>
      </c>
      <c r="J120" s="76">
        <f>(((Table134567891011121314151617343[[#This Row],[DEU]]-VLOOKUP($U$1,A:D,4,))/VLOOKUP($U$1,A:D,4,))*100)+100</f>
        <v>102.39361702060822</v>
      </c>
      <c r="K120" s="76">
        <f>(((Table134567891011121314151617343[[#This Row],[ESP]]-VLOOKUP($U$1,A:E,5,))/VLOOKUP($U$1,A:E,5,))*100)+100</f>
        <v>102.42869460905999</v>
      </c>
      <c r="L120" s="76">
        <f>(((Table134567891011121314151617343[[#This Row],[EA19]]-VLOOKUP($U$1,A:F,6,))/VLOOKUP($U$1,A:F,6,))*100)+100</f>
        <v>103.57541899491781</v>
      </c>
      <c r="M120" s="76">
        <f>(((Table134567891011121314151617343[[#This Row],[GBR]]-VLOOKUP($U$1,A:G,7,))/VLOOKUP($U$1,A:G,7,))*100)+100</f>
        <v>104.08839779028649</v>
      </c>
      <c r="N120" s="76">
        <f>IF(VLOOKUP(A120,Database!$A:$AU,MATCH($N$1,Database!$A$1:$AU$1,0),FALSE)=0,#N/A,VLOOKUP(A120,Database!$A:$AU,MATCH($N$1,Database!$A$1:$AU$1,0),FALSE))</f>
        <v>90.199491945000005</v>
      </c>
      <c r="O120" s="76">
        <f>(((Table134567891011121314151617343[[#This Row],[USA]]-VLOOKUP($U$1,A:N,14,))/VLOOKUP($U$1,A:N,14,))*100)+100</f>
        <v>104.04894698599725</v>
      </c>
      <c r="P120" s="76">
        <f>IF(VLOOKUP(A120,Database!$A:$AS,MATCH($P$1,Database!$A$1:$AS$1,0),FALSE)=0,#N/A,VLOOKUP(A120,Database!$A:$AS,MATCH($P$1,Database!$A$1:$AS$1,0),FALSE))</f>
        <v>103.217848369</v>
      </c>
      <c r="Q120" s="76">
        <f>(((Table134567891011121314151617343[[#This Row],[JPN]]-VLOOKUP($U$1,A:Q,16,))/VLOOKUP($U$1,A:Q,16,))*100)+100</f>
        <v>103.62860192166315</v>
      </c>
    </row>
    <row r="121" spans="1:17" s="80" customFormat="1" x14ac:dyDescent="0.35">
      <c r="A121" s="21">
        <v>36495</v>
      </c>
      <c r="B121" s="76">
        <f>IF(VLOOKUP(A121,Database!$A:$AS,MATCH($B$1,Database!$A$1:$AS$1,0),FALSE)=0,#N/A,VLOOKUP(A121,Database!$A:$AS,MATCH($B$1,Database!$A$1:$AS$1,0),FALSE))</f>
        <v>124.28964252999999</v>
      </c>
      <c r="C121" s="76">
        <f>IF(VLOOKUP(A121,Database!$A:$AS,MATCH($C$1,Database!$A$1:$AS$1,0),FALSE)=0,#N/A,VLOOKUP(A121,Database!$A:$AS,MATCH($C$1,Database!$A$1:$AS$1,0),FALSE))</f>
        <v>106.35</v>
      </c>
      <c r="D121" s="76">
        <f>IF(VLOOKUP(A121,Database!$A:$AS,MATCH($D$1,Database!$A$1:$AS$1,0),FALSE)=0,#N/A,VLOOKUP(A121,Database!$A:$AS,MATCH($D$1,Database!$A$1:$AS$1,0),FALSE))</f>
        <v>77.106425535</v>
      </c>
      <c r="E121" s="76">
        <f>IF(VLOOKUP(A121,Database!$A:$AS,MATCH($E$1,Database!$A$1:$AS$1,0),FALSE)=0,#N/A,VLOOKUP(A121,Database!$A:$AS,MATCH($E$1,Database!$A$1:$AS$1,0),FALSE))</f>
        <v>121.99810166499999</v>
      </c>
      <c r="F121" s="76">
        <f>IF(VLOOKUP(A121,Database!$A:$AS,MATCH($F$1,Database!$A$1:$AS$1,0),FALSE)=0,#N/A,VLOOKUP(A121,Database!$A:$AS,MATCH($F$1,Database!$A$1:$AS$1,0),FALSE))</f>
        <v>92.392300641999995</v>
      </c>
      <c r="G121" s="76">
        <f>IF(VLOOKUP(A121,Database!$A:$AS,MATCH($G$1,Database!$A$1:$AS$1,0),FALSE)=0,#N/A,VLOOKUP(A121,Database!$A:$AS,MATCH($G$1,Database!$A$1:$AS$1,0),FALSE))</f>
        <v>98.585072514999993</v>
      </c>
      <c r="H121" s="76">
        <f>(((Table134567891011121314151617343[[#This Row],[ITA]]-VLOOKUP($U$1,A:B,2,))/VLOOKUP($U$1,A:B,2,))*100)+100</f>
        <v>102.22039473704974</v>
      </c>
      <c r="I121" s="76">
        <f>(((Table134567891011121314151617343[[#This Row],[FRA]]-VLOOKUP($U$1,A:C,3,))/VLOOKUP($U$1,A:C,3,))*100)+100</f>
        <v>103.77634660421545</v>
      </c>
      <c r="J121" s="76">
        <f>(((Table134567891011121314151617343[[#This Row],[DEU]]-VLOOKUP($U$1,A:D,4,))/VLOOKUP($U$1,A:D,4,))*100)+100</f>
        <v>102.52659574397534</v>
      </c>
      <c r="K121" s="76">
        <f>(((Table134567891011121314151617343[[#This Row],[ESP]]-VLOOKUP($U$1,A:E,5,))/VLOOKUP($U$1,A:E,5,))*100)+100</f>
        <v>103.1311816324951</v>
      </c>
      <c r="L121" s="76">
        <f>(((Table134567891011121314151617343[[#This Row],[EA19]]-VLOOKUP($U$1,A:F,6,))/VLOOKUP($U$1,A:F,6,))*100)+100</f>
        <v>103.24022346428393</v>
      </c>
      <c r="M121" s="76">
        <f>(((Table134567891011121314151617343[[#This Row],[GBR]]-VLOOKUP($U$1,A:G,7,))/VLOOKUP($U$1,A:G,7,))*100)+100</f>
        <v>102.65193370172302</v>
      </c>
      <c r="N121" s="76">
        <f>IF(VLOOKUP(A121,Database!$A:$AU,MATCH($N$1,Database!$A$1:$AU$1,0),FALSE)=0,#N/A,VLOOKUP(A121,Database!$A:$AU,MATCH($N$1,Database!$A$1:$AU$1,0),FALSE))</f>
        <v>90.908871559000005</v>
      </c>
      <c r="O121" s="76">
        <f>(((Table134567891011121314151617343[[#This Row],[USA]]-VLOOKUP($U$1,A:N,14,))/VLOOKUP($U$1,A:N,14,))*100)+100</f>
        <v>104.86724651583317</v>
      </c>
      <c r="P121" s="76">
        <f>IF(VLOOKUP(A121,Database!$A:$AS,MATCH($P$1,Database!$A$1:$AS$1,0),FALSE)=0,#N/A,VLOOKUP(A121,Database!$A:$AS,MATCH($P$1,Database!$A$1:$AS$1,0),FALSE))</f>
        <v>103.111547804</v>
      </c>
      <c r="Q121" s="76">
        <f>(((Table134567891011121314151617343[[#This Row],[JPN]]-VLOOKUP($U$1,A:Q,16,))/VLOOKUP($U$1,A:Q,16,))*100)+100</f>
        <v>103.52187833549566</v>
      </c>
    </row>
    <row r="122" spans="1:17" s="80" customFormat="1" x14ac:dyDescent="0.35">
      <c r="A122" s="21">
        <v>36526</v>
      </c>
      <c r="B122" s="76">
        <f>IF(VLOOKUP(A122,Database!$A:$AS,MATCH($B$1,Database!$A$1:$AS$1,0),FALSE)=0,#N/A,VLOOKUP(A122,Database!$A:$AS,MATCH($B$1,Database!$A$1:$AS$1,0),FALSE))</f>
        <v>124.58961753200001</v>
      </c>
      <c r="C122" s="76">
        <f>IF(VLOOKUP(A122,Database!$A:$AS,MATCH($C$1,Database!$A$1:$AS$1,0),FALSE)=0,#N/A,VLOOKUP(A122,Database!$A:$AS,MATCH($C$1,Database!$A$1:$AS$1,0),FALSE))</f>
        <v>107.09</v>
      </c>
      <c r="D122" s="76">
        <f>IF(VLOOKUP(A122,Database!$A:$AS,MATCH($D$1,Database!$A$1:$AS$1,0),FALSE)=0,#N/A,VLOOKUP(A122,Database!$A:$AS,MATCH($D$1,Database!$A$1:$AS$1,0),FALSE))</f>
        <v>76.506375531000003</v>
      </c>
      <c r="E122" s="76">
        <f>IF(VLOOKUP(A122,Database!$A:$AS,MATCH($E$1,Database!$A$1:$AS$1,0),FALSE)=0,#N/A,VLOOKUP(A122,Database!$A:$AS,MATCH($E$1,Database!$A$1:$AS$1,0),FALSE))</f>
        <v>122.481102068</v>
      </c>
      <c r="F122" s="76">
        <f>IF(VLOOKUP(A122,Database!$A:$AS,MATCH($F$1,Database!$A$1:$AS$1,0),FALSE)=0,#N/A,VLOOKUP(A122,Database!$A:$AS,MATCH($F$1,Database!$A$1:$AS$1,0),FALSE))</f>
        <v>92.092325639999999</v>
      </c>
      <c r="G122" s="76">
        <f>IF(VLOOKUP(A122,Database!$A:$AS,MATCH($G$1,Database!$A$1:$AS$1,0),FALSE)=0,#N/A,VLOOKUP(A122,Database!$A:$AS,MATCH($G$1,Database!$A$1:$AS$1,0),FALSE))</f>
        <v>99.009550761</v>
      </c>
      <c r="H122" s="76">
        <f>(((Table134567891011121314151617343[[#This Row],[ITA]]-VLOOKUP($U$1,A:B,2,))/VLOOKUP($U$1,A:B,2,))*100)+100</f>
        <v>102.46710526329723</v>
      </c>
      <c r="I122" s="76">
        <f>(((Table134567891011121314151617343[[#This Row],[FRA]]-VLOOKUP($U$1,A:C,3,))/VLOOKUP($U$1,A:C,3,))*100)+100</f>
        <v>104.4984387197502</v>
      </c>
      <c r="J122" s="76">
        <f>(((Table134567891011121314151617343[[#This Row],[DEU]]-VLOOKUP($U$1,A:D,4,))/VLOOKUP($U$1,A:D,4,))*100)+100</f>
        <v>101.72872340377261</v>
      </c>
      <c r="K122" s="76">
        <f>(((Table134567891011121314151617343[[#This Row],[ESP]]-VLOOKUP($U$1,A:E,5,))/VLOOKUP($U$1,A:E,5,))*100)+100</f>
        <v>103.53948636519614</v>
      </c>
      <c r="L122" s="76">
        <f>(((Table134567891011121314151617343[[#This Row],[EA19]]-VLOOKUP($U$1,A:F,6,))/VLOOKUP($U$1,A:F,6,))*100)+100</f>
        <v>102.90502793365008</v>
      </c>
      <c r="M122" s="76">
        <f>(((Table134567891011121314151617343[[#This Row],[GBR]]-VLOOKUP($U$1,A:G,7,))/VLOOKUP($U$1,A:G,7,))*100)+100</f>
        <v>103.09392265253084</v>
      </c>
      <c r="N122" s="76">
        <f>IF(VLOOKUP(A122,Database!$A:$AU,MATCH($N$1,Database!$A$1:$AU$1,0),FALSE)=0,#N/A,VLOOKUP(A122,Database!$A:$AU,MATCH($N$1,Database!$A$1:$AU$1,0),FALSE))</f>
        <v>90.855028515000001</v>
      </c>
      <c r="O122" s="76">
        <f>(((Table134567891011121314151617343[[#This Row],[USA]]-VLOOKUP($U$1,A:N,14,))/VLOOKUP($U$1,A:N,14,))*100)+100</f>
        <v>104.80513627651899</v>
      </c>
      <c r="P122" s="76">
        <f>IF(VLOOKUP(A122,Database!$A:$AS,MATCH($P$1,Database!$A$1:$AS$1,0),FALSE)=0,#N/A,VLOOKUP(A122,Database!$A:$AS,MATCH($P$1,Database!$A$1:$AS$1,0),FALSE))</f>
        <v>103.005247239</v>
      </c>
      <c r="Q122" s="76">
        <f>(((Table134567891011121314151617343[[#This Row],[JPN]]-VLOOKUP($U$1,A:Q,16,))/VLOOKUP($U$1,A:Q,16,))*100)+100</f>
        <v>103.41515474932815</v>
      </c>
    </row>
    <row r="123" spans="1:17" s="80" customFormat="1" x14ac:dyDescent="0.35">
      <c r="A123" s="21">
        <v>36557</v>
      </c>
      <c r="B123" s="76">
        <f>IF(VLOOKUP(A123,Database!$A:$AS,MATCH($B$1,Database!$A$1:$AS$1,0),FALSE)=0,#N/A,VLOOKUP(A123,Database!$A:$AS,MATCH($B$1,Database!$A$1:$AS$1,0),FALSE))</f>
        <v>125.189567536</v>
      </c>
      <c r="C123" s="76">
        <f>IF(VLOOKUP(A123,Database!$A:$AS,MATCH($C$1,Database!$A$1:$AS$1,0),FALSE)=0,#N/A,VLOOKUP(A123,Database!$A:$AS,MATCH($C$1,Database!$A$1:$AS$1,0),FALSE))</f>
        <v>107.42</v>
      </c>
      <c r="D123" s="76">
        <f>IF(VLOOKUP(A123,Database!$A:$AS,MATCH($D$1,Database!$A$1:$AS$1,0),FALSE)=0,#N/A,VLOOKUP(A123,Database!$A:$AS,MATCH($D$1,Database!$A$1:$AS$1,0),FALSE))</f>
        <v>78.406533878000005</v>
      </c>
      <c r="E123" s="76">
        <f>IF(VLOOKUP(A123,Database!$A:$AS,MATCH($E$1,Database!$A$1:$AS$1,0),FALSE)=0,#N/A,VLOOKUP(A123,Database!$A:$AS,MATCH($E$1,Database!$A$1:$AS$1,0),FALSE))</f>
        <v>122.973102478</v>
      </c>
      <c r="F123" s="76">
        <f>IF(VLOOKUP(A123,Database!$A:$AS,MATCH($F$1,Database!$A$1:$AS$1,0),FALSE)=0,#N/A,VLOOKUP(A123,Database!$A:$AS,MATCH($F$1,Database!$A$1:$AS$1,0),FALSE))</f>
        <v>93.192233981000001</v>
      </c>
      <c r="G123" s="76">
        <f>IF(VLOOKUP(A123,Database!$A:$AS,MATCH($G$1,Database!$A$1:$AS$1,0),FALSE)=0,#N/A,VLOOKUP(A123,Database!$A:$AS,MATCH($G$1,Database!$A$1:$AS$1,0),FALSE))</f>
        <v>99.221789883</v>
      </c>
      <c r="H123" s="76">
        <f>(((Table134567891011121314151617343[[#This Row],[ITA]]-VLOOKUP($U$1,A:B,2,))/VLOOKUP($U$1,A:B,2,))*100)+100</f>
        <v>102.96052631579218</v>
      </c>
      <c r="I123" s="76">
        <f>(((Table134567891011121314151617343[[#This Row],[FRA]]-VLOOKUP($U$1,A:C,3,))/VLOOKUP($U$1,A:C,3,))*100)+100</f>
        <v>104.82045277127244</v>
      </c>
      <c r="J123" s="76">
        <f>(((Table134567891011121314151617343[[#This Row],[DEU]]-VLOOKUP($U$1,A:D,4,))/VLOOKUP($U$1,A:D,4,))*100)+100</f>
        <v>104.25531914907764</v>
      </c>
      <c r="K123" s="76">
        <f>(((Table134567891011121314151617343[[#This Row],[ESP]]-VLOOKUP($U$1,A:E,5,))/VLOOKUP($U$1,A:E,5,))*100)+100</f>
        <v>103.95539926018776</v>
      </c>
      <c r="L123" s="76">
        <f>(((Table134567891011121314151617343[[#This Row],[EA19]]-VLOOKUP($U$1,A:F,6,))/VLOOKUP($U$1,A:F,6,))*100)+100</f>
        <v>104.1340782130134</v>
      </c>
      <c r="M123" s="76">
        <f>(((Table134567891011121314151617343[[#This Row],[GBR]]-VLOOKUP($U$1,A:G,7,))/VLOOKUP($U$1,A:G,7,))*100)+100</f>
        <v>103.31491712689348</v>
      </c>
      <c r="N123" s="76">
        <f>IF(VLOOKUP(A123,Database!$A:$AU,MATCH($N$1,Database!$A$1:$AU$1,0),FALSE)=0,#N/A,VLOOKUP(A123,Database!$A:$AU,MATCH($N$1,Database!$A$1:$AU$1,0),FALSE))</f>
        <v>91.188696729</v>
      </c>
      <c r="O123" s="76">
        <f>(((Table134567891011121314151617343[[#This Row],[USA]]-VLOOKUP($U$1,A:N,14,))/VLOOKUP($U$1,A:N,14,))*100)+100</f>
        <v>105.19003674059886</v>
      </c>
      <c r="P123" s="76">
        <f>IF(VLOOKUP(A123,Database!$A:$AS,MATCH($P$1,Database!$A$1:$AS$1,0),FALSE)=0,#N/A,VLOOKUP(A123,Database!$A:$AS,MATCH($P$1,Database!$A$1:$AS$1,0),FALSE))</f>
        <v>102.898946674</v>
      </c>
      <c r="Q123" s="76">
        <f>(((Table134567891011121314151617343[[#This Row],[JPN]]-VLOOKUP($U$1,A:Q,16,))/VLOOKUP($U$1,A:Q,16,))*100)+100</f>
        <v>103.30843116316066</v>
      </c>
    </row>
    <row r="124" spans="1:17" s="80" customFormat="1" x14ac:dyDescent="0.35">
      <c r="A124" s="21">
        <v>36586</v>
      </c>
      <c r="B124" s="76">
        <f>IF(VLOOKUP(A124,Database!$A:$AS,MATCH($B$1,Database!$A$1:$AS$1,0),FALSE)=0,#N/A,VLOOKUP(A124,Database!$A:$AS,MATCH($B$1,Database!$A$1:$AS$1,0),FALSE))</f>
        <v>126.289475877</v>
      </c>
      <c r="C124" s="76">
        <f>IF(VLOOKUP(A124,Database!$A:$AS,MATCH($C$1,Database!$A$1:$AS$1,0),FALSE)=0,#N/A,VLOOKUP(A124,Database!$A:$AS,MATCH($C$1,Database!$A$1:$AS$1,0),FALSE))</f>
        <v>108.13</v>
      </c>
      <c r="D124" s="76">
        <f>IF(VLOOKUP(A124,Database!$A:$AS,MATCH($D$1,Database!$A$1:$AS$1,0),FALSE)=0,#N/A,VLOOKUP(A124,Database!$A:$AS,MATCH($D$1,Database!$A$1:$AS$1,0),FALSE))</f>
        <v>78.506542211999999</v>
      </c>
      <c r="E124" s="76">
        <f>IF(VLOOKUP(A124,Database!$A:$AS,MATCH($E$1,Database!$A$1:$AS$1,0),FALSE)=0,#N/A,VLOOKUP(A124,Database!$A:$AS,MATCH($E$1,Database!$A$1:$AS$1,0),FALSE))</f>
        <v>124.100103417</v>
      </c>
      <c r="F124" s="76">
        <f>IF(VLOOKUP(A124,Database!$A:$AS,MATCH($F$1,Database!$A$1:$AS$1,0),FALSE)=0,#N/A,VLOOKUP(A124,Database!$A:$AS,MATCH($F$1,Database!$A$1:$AS$1,0),FALSE))</f>
        <v>93.592200649999995</v>
      </c>
      <c r="G124" s="76">
        <f>IF(VLOOKUP(A124,Database!$A:$AS,MATCH($G$1,Database!$A$1:$AS$1,0),FALSE)=0,#N/A,VLOOKUP(A124,Database!$A:$AS,MATCH($G$1,Database!$A$1:$AS$1,0),FALSE))</f>
        <v>98.903431198999996</v>
      </c>
      <c r="H124" s="76">
        <f>(((Table134567891011121314151617343[[#This Row],[ITA]]-VLOOKUP($U$1,A:B,2,))/VLOOKUP($U$1,A:B,2,))*100)+100</f>
        <v>103.86513157897375</v>
      </c>
      <c r="I124" s="76">
        <f>(((Table134567891011121314151617343[[#This Row],[FRA]]-VLOOKUP($U$1,A:C,3,))/VLOOKUP($U$1,A:C,3,))*100)+100</f>
        <v>105.51327088212334</v>
      </c>
      <c r="J124" s="76">
        <f>(((Table134567891011121314151617343[[#This Row],[DEU]]-VLOOKUP($U$1,A:D,4,))/VLOOKUP($U$1,A:D,4,))*100)+100</f>
        <v>104.38829787244474</v>
      </c>
      <c r="K124" s="76">
        <f>(((Table134567891011121314151617343[[#This Row],[ESP]]-VLOOKUP($U$1,A:E,5,))/VLOOKUP($U$1,A:E,5,))*100)+100</f>
        <v>104.90811030202971</v>
      </c>
      <c r="L124" s="76">
        <f>(((Table134567891011121314151617343[[#This Row],[EA19]]-VLOOKUP($U$1,A:F,6,))/VLOOKUP($U$1,A:F,6,))*100)+100</f>
        <v>104.5810055868194</v>
      </c>
      <c r="M124" s="76">
        <f>(((Table134567891011121314151617343[[#This Row],[GBR]]-VLOOKUP($U$1,A:G,7,))/VLOOKUP($U$1,A:G,7,))*100)+100</f>
        <v>102.98342541430826</v>
      </c>
      <c r="N124" s="76">
        <f>IF(VLOOKUP(A124,Database!$A:$AU,MATCH($N$1,Database!$A$1:$AU$1,0),FALSE)=0,#N/A,VLOOKUP(A124,Database!$A:$AU,MATCH($N$1,Database!$A$1:$AU$1,0),FALSE))</f>
        <v>91.534958067000005</v>
      </c>
      <c r="O124" s="76">
        <f>(((Table134567891011121314151617343[[#This Row],[USA]]-VLOOKUP($U$1,A:N,14,))/VLOOKUP($U$1,A:N,14,))*100)+100</f>
        <v>105.58946390835753</v>
      </c>
      <c r="P124" s="76">
        <f>IF(VLOOKUP(A124,Database!$A:$AS,MATCH($P$1,Database!$A$1:$AS$1,0),FALSE)=0,#N/A,VLOOKUP(A124,Database!$A:$AS,MATCH($P$1,Database!$A$1:$AS$1,0),FALSE))</f>
        <v>104.387154581</v>
      </c>
      <c r="Q124" s="76">
        <f>(((Table134567891011121314151617343[[#This Row],[JPN]]-VLOOKUP($U$1,A:Q,16,))/VLOOKUP($U$1,A:Q,16,))*100)+100</f>
        <v>104.80256136649372</v>
      </c>
    </row>
    <row r="125" spans="1:17" s="80" customFormat="1" x14ac:dyDescent="0.35">
      <c r="A125" s="21">
        <v>36617</v>
      </c>
      <c r="B125" s="76">
        <f>IF(VLOOKUP(A125,Database!$A:$AS,MATCH($B$1,Database!$A$1:$AS$1,0),FALSE)=0,#N/A,VLOOKUP(A125,Database!$A:$AS,MATCH($B$1,Database!$A$1:$AS$1,0),FALSE))</f>
        <v>127.28939255100001</v>
      </c>
      <c r="C125" s="76">
        <f>IF(VLOOKUP(A125,Database!$A:$AS,MATCH($C$1,Database!$A$1:$AS$1,0),FALSE)=0,#N/A,VLOOKUP(A125,Database!$A:$AS,MATCH($C$1,Database!$A$1:$AS$1,0),FALSE))</f>
        <v>108.76</v>
      </c>
      <c r="D125" s="76">
        <f>IF(VLOOKUP(A125,Database!$A:$AS,MATCH($D$1,Database!$A$1:$AS$1,0),FALSE)=0,#N/A,VLOOKUP(A125,Database!$A:$AS,MATCH($D$1,Database!$A$1:$AS$1,0),FALSE))</f>
        <v>79.506625552000003</v>
      </c>
      <c r="E125" s="76">
        <f>IF(VLOOKUP(A125,Database!$A:$AS,MATCH($E$1,Database!$A$1:$AS$1,0),FALSE)=0,#N/A,VLOOKUP(A125,Database!$A:$AS,MATCH($E$1,Database!$A$1:$AS$1,0),FALSE))</f>
        <v>123.691103076</v>
      </c>
      <c r="F125" s="76">
        <f>IF(VLOOKUP(A125,Database!$A:$AS,MATCH($F$1,Database!$A$1:$AS$1,0),FALSE)=0,#N/A,VLOOKUP(A125,Database!$A:$AS,MATCH($F$1,Database!$A$1:$AS$1,0),FALSE))</f>
        <v>94.692108990999998</v>
      </c>
      <c r="G125" s="76">
        <f>IF(VLOOKUP(A125,Database!$A:$AS,MATCH($G$1,Database!$A$1:$AS$1,0),FALSE)=0,#N/A,VLOOKUP(A125,Database!$A:$AS,MATCH($G$1,Database!$A$1:$AS$1,0),FALSE))</f>
        <v>98.903431198999996</v>
      </c>
      <c r="H125" s="76">
        <f>(((Table134567891011121314151617343[[#This Row],[ITA]]-VLOOKUP($U$1,A:B,2,))/VLOOKUP($U$1,A:B,2,))*100)+100</f>
        <v>104.68750000034697</v>
      </c>
      <c r="I125" s="76">
        <f>(((Table134567891011121314151617343[[#This Row],[FRA]]-VLOOKUP($U$1,A:C,3,))/VLOOKUP($U$1,A:C,3,))*100)+100</f>
        <v>106.128024980484</v>
      </c>
      <c r="J125" s="76">
        <f>(((Table134567891011121314151617343[[#This Row],[DEU]]-VLOOKUP($U$1,A:D,4,))/VLOOKUP($U$1,A:D,4,))*100)+100</f>
        <v>105.71808510611598</v>
      </c>
      <c r="K125" s="76">
        <f>(((Table134567891011121314151617343[[#This Row],[ESP]]-VLOOKUP($U$1,A:E,5,))/VLOOKUP($U$1,A:E,5,))*100)+100</f>
        <v>104.56236157414172</v>
      </c>
      <c r="L125" s="76">
        <f>(((Table134567891011121314151617343[[#This Row],[EA19]]-VLOOKUP($U$1,A:F,6,))/VLOOKUP($U$1,A:F,6,))*100)+100</f>
        <v>105.81005586618272</v>
      </c>
      <c r="M125" s="76">
        <f>(((Table134567891011121314151617343[[#This Row],[GBR]]-VLOOKUP($U$1,A:G,7,))/VLOOKUP($U$1,A:G,7,))*100)+100</f>
        <v>102.98342541430826</v>
      </c>
      <c r="N125" s="76">
        <f>IF(VLOOKUP(A125,Database!$A:$AU,MATCH($N$1,Database!$A$1:$AU$1,0),FALSE)=0,#N/A,VLOOKUP(A125,Database!$A:$AU,MATCH($N$1,Database!$A$1:$AU$1,0),FALSE))</f>
        <v>92.105515838000002</v>
      </c>
      <c r="O125" s="76">
        <f>(((Table134567891011121314151617343[[#This Row],[USA]]-VLOOKUP($U$1,A:N,14,))/VLOOKUP($U$1,A:N,14,))*100)+100</f>
        <v>106.2476265430587</v>
      </c>
      <c r="P125" s="76">
        <f>IF(VLOOKUP(A125,Database!$A:$AS,MATCH($P$1,Database!$A$1:$AS$1,0),FALSE)=0,#N/A,VLOOKUP(A125,Database!$A:$AS,MATCH($P$1,Database!$A$1:$AS$1,0),FALSE))</f>
        <v>105.981663052</v>
      </c>
      <c r="Q125" s="76">
        <f>(((Table134567891011121314151617343[[#This Row],[JPN]]-VLOOKUP($U$1,A:Q,16,))/VLOOKUP($U$1,A:Q,16,))*100)+100</f>
        <v>106.40341515499028</v>
      </c>
    </row>
    <row r="126" spans="1:17" s="80" customFormat="1" x14ac:dyDescent="0.35">
      <c r="A126" s="21">
        <v>36647</v>
      </c>
      <c r="B126" s="76">
        <f>IF(VLOOKUP(A126,Database!$A:$AS,MATCH($B$1,Database!$A$1:$AS$1,0),FALSE)=0,#N/A,VLOOKUP(A126,Database!$A:$AS,MATCH($B$1,Database!$A$1:$AS$1,0),FALSE))</f>
        <v>127.989334222</v>
      </c>
      <c r="C126" s="76">
        <f>IF(VLOOKUP(A126,Database!$A:$AS,MATCH($C$1,Database!$A$1:$AS$1,0),FALSE)=0,#N/A,VLOOKUP(A126,Database!$A:$AS,MATCH($C$1,Database!$A$1:$AS$1,0),FALSE))</f>
        <v>110.1</v>
      </c>
      <c r="D126" s="76">
        <f>IF(VLOOKUP(A126,Database!$A:$AS,MATCH($D$1,Database!$A$1:$AS$1,0),FALSE)=0,#N/A,VLOOKUP(A126,Database!$A:$AS,MATCH($D$1,Database!$A$1:$AS$1,0),FALSE))</f>
        <v>81.406783899000004</v>
      </c>
      <c r="E126" s="76">
        <f>IF(VLOOKUP(A126,Database!$A:$AS,MATCH($E$1,Database!$A$1:$AS$1,0),FALSE)=0,#N/A,VLOOKUP(A126,Database!$A:$AS,MATCH($E$1,Database!$A$1:$AS$1,0),FALSE))</f>
        <v>124.78210398500001</v>
      </c>
      <c r="F126" s="76">
        <f>IF(VLOOKUP(A126,Database!$A:$AS,MATCH($F$1,Database!$A$1:$AS$1,0),FALSE)=0,#N/A,VLOOKUP(A126,Database!$A:$AS,MATCH($F$1,Database!$A$1:$AS$1,0),FALSE))</f>
        <v>95.992000666999999</v>
      </c>
      <c r="G126" s="76">
        <f>IF(VLOOKUP(A126,Database!$A:$AS,MATCH($G$1,Database!$A$1:$AS$1,0),FALSE)=0,#N/A,VLOOKUP(A126,Database!$A:$AS,MATCH($G$1,Database!$A$1:$AS$1,0),FALSE))</f>
        <v>98.266713831000004</v>
      </c>
      <c r="H126" s="76">
        <f>(((Table134567891011121314151617343[[#This Row],[ITA]]-VLOOKUP($U$1,A:B,2,))/VLOOKUP($U$1,A:B,2,))*100)+100</f>
        <v>105.26315789465028</v>
      </c>
      <c r="I126" s="76">
        <f>(((Table134567891011121314151617343[[#This Row],[FRA]]-VLOOKUP($U$1,A:C,3,))/VLOOKUP($U$1,A:C,3,))*100)+100</f>
        <v>107.43559718969554</v>
      </c>
      <c r="J126" s="76">
        <f>(((Table134567891011121314151617343[[#This Row],[DEU]]-VLOOKUP($U$1,A:D,4,))/VLOOKUP($U$1,A:D,4,))*100)+100</f>
        <v>108.24468085142101</v>
      </c>
      <c r="K126" s="76">
        <f>(((Table134567891011121314151617343[[#This Row],[ESP]]-VLOOKUP($U$1,A:E,5,))/VLOOKUP($U$1,A:E,5,))*100)+100</f>
        <v>105.48463996513063</v>
      </c>
      <c r="L126" s="76">
        <f>(((Table134567891011121314151617343[[#This Row],[EA19]]-VLOOKUP($U$1,A:F,6,))/VLOOKUP($U$1,A:F,6,))*100)+100</f>
        <v>107.26256983300776</v>
      </c>
      <c r="M126" s="76">
        <f>(((Table134567891011121314151617343[[#This Row],[GBR]]-VLOOKUP($U$1,A:G,7,))/VLOOKUP($U$1,A:G,7,))*100)+100</f>
        <v>102.32044198913782</v>
      </c>
      <c r="N126" s="76">
        <f>IF(VLOOKUP(A126,Database!$A:$AU,MATCH($N$1,Database!$A$1:$AU$1,0),FALSE)=0,#N/A,VLOOKUP(A126,Database!$A:$AU,MATCH($N$1,Database!$A$1:$AU$1,0),FALSE))</f>
        <v>92.378003281999995</v>
      </c>
      <c r="O126" s="76">
        <f>(((Table134567891011121314151617343[[#This Row],[USA]]-VLOOKUP($U$1,A:N,14,))/VLOOKUP($U$1,A:N,14,))*100)+100</f>
        <v>106.5619523890667</v>
      </c>
      <c r="P126" s="76">
        <f>IF(VLOOKUP(A126,Database!$A:$AS,MATCH($P$1,Database!$A$1:$AS$1,0),FALSE)=0,#N/A,VLOOKUP(A126,Database!$A:$AS,MATCH($P$1,Database!$A$1:$AS$1,0),FALSE))</f>
        <v>105.343859663</v>
      </c>
      <c r="Q126" s="76">
        <f>(((Table134567891011121314151617343[[#This Row],[JPN]]-VLOOKUP($U$1,A:Q,16,))/VLOOKUP($U$1,A:Q,16,))*100)+100</f>
        <v>105.76307363898927</v>
      </c>
    </row>
    <row r="127" spans="1:17" s="80" customFormat="1" x14ac:dyDescent="0.35">
      <c r="A127" s="21">
        <v>36678</v>
      </c>
      <c r="B127" s="76">
        <f>IF(VLOOKUP(A127,Database!$A:$AS,MATCH($B$1,Database!$A$1:$AS$1,0),FALSE)=0,#N/A,VLOOKUP(A127,Database!$A:$AS,MATCH($B$1,Database!$A$1:$AS$1,0),FALSE))</f>
        <v>127.789350887</v>
      </c>
      <c r="C127" s="76">
        <f>IF(VLOOKUP(A127,Database!$A:$AS,MATCH($C$1,Database!$A$1:$AS$1,0),FALSE)=0,#N/A,VLOOKUP(A127,Database!$A:$AS,MATCH($C$1,Database!$A$1:$AS$1,0),FALSE))</f>
        <v>108.68</v>
      </c>
      <c r="D127" s="76">
        <f>IF(VLOOKUP(A127,Database!$A:$AS,MATCH($D$1,Database!$A$1:$AS$1,0),FALSE)=0,#N/A,VLOOKUP(A127,Database!$A:$AS,MATCH($D$1,Database!$A$1:$AS$1,0),FALSE))</f>
        <v>79.606633885999997</v>
      </c>
      <c r="E127" s="76">
        <f>IF(VLOOKUP(A127,Database!$A:$AS,MATCH($E$1,Database!$A$1:$AS$1,0),FALSE)=0,#N/A,VLOOKUP(A127,Database!$A:$AS,MATCH($E$1,Database!$A$1:$AS$1,0),FALSE))</f>
        <v>123.66210305200001</v>
      </c>
      <c r="F127" s="76">
        <f>IF(VLOOKUP(A127,Database!$A:$AS,MATCH($F$1,Database!$A$1:$AS$1,0),FALSE)=0,#N/A,VLOOKUP(A127,Database!$A:$AS,MATCH($F$1,Database!$A$1:$AS$1,0),FALSE))</f>
        <v>94.692108990999998</v>
      </c>
      <c r="G127" s="76">
        <f>IF(VLOOKUP(A127,Database!$A:$AS,MATCH($G$1,Database!$A$1:$AS$1,0),FALSE)=0,#N/A,VLOOKUP(A127,Database!$A:$AS,MATCH($G$1,Database!$A$1:$AS$1,0),FALSE))</f>
        <v>98.903431198999996</v>
      </c>
      <c r="H127" s="76">
        <f>(((Table134567891011121314151617343[[#This Row],[ITA]]-VLOOKUP($U$1,A:B,2,))/VLOOKUP($U$1,A:B,2,))*100)+100</f>
        <v>105.09868421021115</v>
      </c>
      <c r="I127" s="76">
        <f>(((Table134567891011121314151617343[[#This Row],[FRA]]-VLOOKUP($U$1,A:C,3,))/VLOOKUP($U$1,A:C,3,))*100)+100</f>
        <v>106.04996096799375</v>
      </c>
      <c r="J127" s="76">
        <f>(((Table134567891011121314151617343[[#This Row],[DEU]]-VLOOKUP($U$1,A:D,4,))/VLOOKUP($U$1,A:D,4,))*100)+100</f>
        <v>105.8510638294831</v>
      </c>
      <c r="K127" s="76">
        <f>(((Table134567891011121314151617343[[#This Row],[ESP]]-VLOOKUP($U$1,A:E,5,))/VLOOKUP($U$1,A:E,5,))*100)+100</f>
        <v>104.53784638331766</v>
      </c>
      <c r="L127" s="76">
        <f>(((Table134567891011121314151617343[[#This Row],[EA19]]-VLOOKUP($U$1,A:F,6,))/VLOOKUP($U$1,A:F,6,))*100)+100</f>
        <v>105.81005586618272</v>
      </c>
      <c r="M127" s="76">
        <f>(((Table134567891011121314151617343[[#This Row],[GBR]]-VLOOKUP($U$1,A:G,7,))/VLOOKUP($U$1,A:G,7,))*100)+100</f>
        <v>102.98342541430826</v>
      </c>
      <c r="N127" s="76">
        <f>IF(VLOOKUP(A127,Database!$A:$AU,MATCH($N$1,Database!$A$1:$AU$1,0),FALSE)=0,#N/A,VLOOKUP(A127,Database!$A:$AU,MATCH($N$1,Database!$A$1:$AU$1,0),FALSE))</f>
        <v>92.432342117999994</v>
      </c>
      <c r="O127" s="76">
        <f>(((Table134567891011121314151617343[[#This Row],[USA]]-VLOOKUP($U$1,A:N,14,))/VLOOKUP($U$1,A:N,14,))*100)+100</f>
        <v>106.62463454552156</v>
      </c>
      <c r="P127" s="76">
        <f>IF(VLOOKUP(A127,Database!$A:$AS,MATCH($P$1,Database!$A$1:$AS$1,0),FALSE)=0,#N/A,VLOOKUP(A127,Database!$A:$AS,MATCH($P$1,Database!$A$1:$AS$1,0),FALSE))</f>
        <v>106.72576700499999</v>
      </c>
      <c r="Q127" s="76">
        <f>(((Table134567891011121314151617343[[#This Row],[JPN]]-VLOOKUP($U$1,A:Q,16,))/VLOOKUP($U$1,A:Q,16,))*100)+100</f>
        <v>107.15048025615482</v>
      </c>
    </row>
    <row r="128" spans="1:17" s="80" customFormat="1" x14ac:dyDescent="0.35">
      <c r="A128" s="21">
        <v>36708</v>
      </c>
      <c r="B128" s="76">
        <f>IF(VLOOKUP(A128,Database!$A:$AS,MATCH($B$1,Database!$A$1:$AS$1,0),FALSE)=0,#N/A,VLOOKUP(A128,Database!$A:$AS,MATCH($B$1,Database!$A$1:$AS$1,0),FALSE))</f>
        <v>126.789434214</v>
      </c>
      <c r="C128" s="76">
        <f>IF(VLOOKUP(A128,Database!$A:$AS,MATCH($C$1,Database!$A$1:$AS$1,0),FALSE)=0,#N/A,VLOOKUP(A128,Database!$A:$AS,MATCH($C$1,Database!$A$1:$AS$1,0),FALSE))</f>
        <v>109.95</v>
      </c>
      <c r="D128" s="76">
        <f>IF(VLOOKUP(A128,Database!$A:$AS,MATCH($D$1,Database!$A$1:$AS$1,0),FALSE)=0,#N/A,VLOOKUP(A128,Database!$A:$AS,MATCH($D$1,Database!$A$1:$AS$1,0),FALSE))</f>
        <v>80.906742229000002</v>
      </c>
      <c r="E128" s="76">
        <f>IF(VLOOKUP(A128,Database!$A:$AS,MATCH($E$1,Database!$A$1:$AS$1,0),FALSE)=0,#N/A,VLOOKUP(A128,Database!$A:$AS,MATCH($E$1,Database!$A$1:$AS$1,0),FALSE))</f>
        <v>124.645103871</v>
      </c>
      <c r="F128" s="76">
        <f>IF(VLOOKUP(A128,Database!$A:$AS,MATCH($F$1,Database!$A$1:$AS$1,0),FALSE)=0,#N/A,VLOOKUP(A128,Database!$A:$AS,MATCH($F$1,Database!$A$1:$AS$1,0),FALSE))</f>
        <v>95.792017332</v>
      </c>
      <c r="G128" s="76">
        <f>IF(VLOOKUP(A128,Database!$A:$AS,MATCH($G$1,Database!$A$1:$AS$1,0),FALSE)=0,#N/A,VLOOKUP(A128,Database!$A:$AS,MATCH($G$1,Database!$A$1:$AS$1,0),FALSE))</f>
        <v>98.266713831000004</v>
      </c>
      <c r="H128" s="76">
        <f>(((Table134567891011121314151617343[[#This Row],[ITA]]-VLOOKUP($U$1,A:B,2,))/VLOOKUP($U$1,A:B,2,))*100)+100</f>
        <v>104.27631578966036</v>
      </c>
      <c r="I128" s="76">
        <f>(((Table134567891011121314151617343[[#This Row],[FRA]]-VLOOKUP($U$1,A:C,3,))/VLOOKUP($U$1,A:C,3,))*100)+100</f>
        <v>107.28922716627635</v>
      </c>
      <c r="J128" s="76">
        <f>(((Table134567891011121314151617343[[#This Row],[DEU]]-VLOOKUP($U$1,A:D,4,))/VLOOKUP($U$1,A:D,4,))*100)+100</f>
        <v>107.57978723458538</v>
      </c>
      <c r="K128" s="76">
        <f>(((Table134567891011121314151617343[[#This Row],[ESP]]-VLOOKUP($U$1,A:E,5,))/VLOOKUP($U$1,A:E,5,))*100)+100</f>
        <v>105.36882682174742</v>
      </c>
      <c r="L128" s="76">
        <f>(((Table134567891011121314151617343[[#This Row],[EA19]]-VLOOKUP($U$1,A:F,6,))/VLOOKUP($U$1,A:F,6,))*100)+100</f>
        <v>107.03910614554604</v>
      </c>
      <c r="M128" s="76">
        <f>(((Table134567891011121314151617343[[#This Row],[GBR]]-VLOOKUP($U$1,A:G,7,))/VLOOKUP($U$1,A:G,7,))*100)+100</f>
        <v>102.32044198913782</v>
      </c>
      <c r="N128" s="76">
        <f>IF(VLOOKUP(A128,Database!$A:$AU,MATCH($N$1,Database!$A$1:$AU$1,0),FALSE)=0,#N/A,VLOOKUP(A128,Database!$A:$AU,MATCH($N$1,Database!$A$1:$AU$1,0),FALSE))</f>
        <v>92.257029962999994</v>
      </c>
      <c r="O128" s="76">
        <f>(((Table134567891011121314151617343[[#This Row],[USA]]-VLOOKUP($U$1,A:N,14,))/VLOOKUP($U$1,A:N,14,))*100)+100</f>
        <v>106.42240452483898</v>
      </c>
      <c r="P128" s="76">
        <f>IF(VLOOKUP(A128,Database!$A:$AS,MATCH($P$1,Database!$A$1:$AS$1,0),FALSE)=0,#N/A,VLOOKUP(A128,Database!$A:$AS,MATCH($P$1,Database!$A$1:$AS$1,0),FALSE))</f>
        <v>106.513165876</v>
      </c>
      <c r="Q128" s="76">
        <f>(((Table134567891011121314151617343[[#This Row],[JPN]]-VLOOKUP($U$1,A:Q,16,))/VLOOKUP($U$1,A:Q,16,))*100)+100</f>
        <v>106.93703308482381</v>
      </c>
    </row>
    <row r="129" spans="1:17" s="80" customFormat="1" x14ac:dyDescent="0.35">
      <c r="A129" s="21">
        <v>36739</v>
      </c>
      <c r="B129" s="76">
        <f>IF(VLOOKUP(A129,Database!$A:$AS,MATCH($B$1,Database!$A$1:$AS$1,0),FALSE)=0,#N/A,VLOOKUP(A129,Database!$A:$AS,MATCH($B$1,Database!$A$1:$AS$1,0),FALSE))</f>
        <v>127.989334222</v>
      </c>
      <c r="C129" s="76">
        <f>IF(VLOOKUP(A129,Database!$A:$AS,MATCH($C$1,Database!$A$1:$AS$1,0),FALSE)=0,#N/A,VLOOKUP(A129,Database!$A:$AS,MATCH($C$1,Database!$A$1:$AS$1,0),FALSE))</f>
        <v>108.97</v>
      </c>
      <c r="D129" s="76">
        <f>IF(VLOOKUP(A129,Database!$A:$AS,MATCH($D$1,Database!$A$1:$AS$1,0),FALSE)=0,#N/A,VLOOKUP(A129,Database!$A:$AS,MATCH($D$1,Database!$A$1:$AS$1,0),FALSE))</f>
        <v>81.706808901000002</v>
      </c>
      <c r="E129" s="76">
        <f>IF(VLOOKUP(A129,Database!$A:$AS,MATCH($E$1,Database!$A$1:$AS$1,0),FALSE)=0,#N/A,VLOOKUP(A129,Database!$A:$AS,MATCH($E$1,Database!$A$1:$AS$1,0),FALSE))</f>
        <v>123.51110292600001</v>
      </c>
      <c r="F129" s="76">
        <f>IF(VLOOKUP(A129,Database!$A:$AS,MATCH($F$1,Database!$A$1:$AS$1,0),FALSE)=0,#N/A,VLOOKUP(A129,Database!$A:$AS,MATCH($F$1,Database!$A$1:$AS$1,0),FALSE))</f>
        <v>95.892008998999998</v>
      </c>
      <c r="G129" s="76">
        <f>IF(VLOOKUP(A129,Database!$A:$AS,MATCH($G$1,Database!$A$1:$AS$1,0),FALSE)=0,#N/A,VLOOKUP(A129,Database!$A:$AS,MATCH($G$1,Database!$A$1:$AS$1,0),FALSE))</f>
        <v>99.540148567000003</v>
      </c>
      <c r="H129" s="76">
        <f>(((Table134567891011121314151617343[[#This Row],[ITA]]-VLOOKUP($U$1,A:B,2,))/VLOOKUP($U$1,A:B,2,))*100)+100</f>
        <v>105.26315789465028</v>
      </c>
      <c r="I129" s="76">
        <f>(((Table134567891011121314151617343[[#This Row],[FRA]]-VLOOKUP($U$1,A:C,3,))/VLOOKUP($U$1,A:C,3,))*100)+100</f>
        <v>106.33294301327088</v>
      </c>
      <c r="J129" s="76">
        <f>(((Table134567891011121314151617343[[#This Row],[DEU]]-VLOOKUP($U$1,A:D,4,))/VLOOKUP($U$1,A:D,4,))*100)+100</f>
        <v>108.64361702152237</v>
      </c>
      <c r="K129" s="76">
        <f>(((Table134567891011121314151617343[[#This Row],[ESP]]-VLOOKUP($U$1,A:E,5,))/VLOOKUP($U$1,A:E,5,))*100)+100</f>
        <v>104.4101983198765</v>
      </c>
      <c r="L129" s="76">
        <f>(((Table134567891011121314151617343[[#This Row],[EA19]]-VLOOKUP($U$1,A:F,6,))/VLOOKUP($U$1,A:F,6,))*100)+100</f>
        <v>107.15083798871819</v>
      </c>
      <c r="M129" s="76">
        <f>(((Table134567891011121314151617343[[#This Row],[GBR]]-VLOOKUP($U$1,A:G,7,))/VLOOKUP($U$1,A:G,7,))*100)+100</f>
        <v>103.64640883947871</v>
      </c>
      <c r="N129" s="76">
        <f>IF(VLOOKUP(A129,Database!$A:$AU,MATCH($N$1,Database!$A$1:$AU$1,0),FALSE)=0,#N/A,VLOOKUP(A129,Database!$A:$AU,MATCH($N$1,Database!$A$1:$AU$1,0),FALSE))</f>
        <v>92.009133816000002</v>
      </c>
      <c r="O129" s="76">
        <f>(((Table134567891011121314151617343[[#This Row],[USA]]-VLOOKUP($U$1,A:N,14,))/VLOOKUP($U$1,A:N,14,))*100)+100</f>
        <v>106.13644578492764</v>
      </c>
      <c r="P129" s="76">
        <f>IF(VLOOKUP(A129,Database!$A:$AS,MATCH($P$1,Database!$A$1:$AS$1,0),FALSE)=0,#N/A,VLOOKUP(A129,Database!$A:$AS,MATCH($P$1,Database!$A$1:$AS$1,0),FALSE))</f>
        <v>108.001373782</v>
      </c>
      <c r="Q129" s="76">
        <f>(((Table134567891011121314151617343[[#This Row],[JPN]]-VLOOKUP($U$1,A:Q,16,))/VLOOKUP($U$1,A:Q,16,))*100)+100</f>
        <v>108.43116328715288</v>
      </c>
    </row>
    <row r="130" spans="1:17" s="80" customFormat="1" x14ac:dyDescent="0.35">
      <c r="A130" s="21">
        <v>36770</v>
      </c>
      <c r="B130" s="76">
        <f>IF(VLOOKUP(A130,Database!$A:$AS,MATCH($B$1,Database!$A$1:$AS$1,0),FALSE)=0,#N/A,VLOOKUP(A130,Database!$A:$AS,MATCH($B$1,Database!$A$1:$AS$1,0),FALSE))</f>
        <v>127.889342555</v>
      </c>
      <c r="C130" s="76">
        <f>IF(VLOOKUP(A130,Database!$A:$AS,MATCH($C$1,Database!$A$1:$AS$1,0),FALSE)=0,#N/A,VLOOKUP(A130,Database!$A:$AS,MATCH($C$1,Database!$A$1:$AS$1,0),FALSE))</f>
        <v>109.27</v>
      </c>
      <c r="D130" s="76">
        <f>IF(VLOOKUP(A130,Database!$A:$AS,MATCH($D$1,Database!$A$1:$AS$1,0),FALSE)=0,#N/A,VLOOKUP(A130,Database!$A:$AS,MATCH($D$1,Database!$A$1:$AS$1,0),FALSE))</f>
        <v>81.806817234999997</v>
      </c>
      <c r="E130" s="76">
        <f>IF(VLOOKUP(A130,Database!$A:$AS,MATCH($E$1,Database!$A$1:$AS$1,0),FALSE)=0,#N/A,VLOOKUP(A130,Database!$A:$AS,MATCH($E$1,Database!$A$1:$AS$1,0),FALSE))</f>
        <v>123.67510306299999</v>
      </c>
      <c r="F130" s="76">
        <f>IF(VLOOKUP(A130,Database!$A:$AS,MATCH($F$1,Database!$A$1:$AS$1,0),FALSE)=0,#N/A,VLOOKUP(A130,Database!$A:$AS,MATCH($F$1,Database!$A$1:$AS$1,0),FALSE))</f>
        <v>95.992000666999999</v>
      </c>
      <c r="G130" s="76">
        <f>IF(VLOOKUP(A130,Database!$A:$AS,MATCH($G$1,Database!$A$1:$AS$1,0),FALSE)=0,#N/A,VLOOKUP(A130,Database!$A:$AS,MATCH($G$1,Database!$A$1:$AS$1,0),FALSE))</f>
        <v>99.115670322</v>
      </c>
      <c r="H130" s="76">
        <f>(((Table134567891011121314151617343[[#This Row],[ITA]]-VLOOKUP($U$1,A:B,2,))/VLOOKUP($U$1,A:B,2,))*100)+100</f>
        <v>105.18092105284192</v>
      </c>
      <c r="I130" s="76">
        <f>(((Table134567891011121314151617343[[#This Row],[FRA]]-VLOOKUP($U$1,A:C,3,))/VLOOKUP($U$1,A:C,3,))*100)+100</f>
        <v>106.62568306010928</v>
      </c>
      <c r="J130" s="76">
        <f>(((Table134567891011121314151617343[[#This Row],[DEU]]-VLOOKUP($U$1,A:D,4,))/VLOOKUP($U$1,A:D,4,))*100)+100</f>
        <v>108.77659574488949</v>
      </c>
      <c r="K130" s="76">
        <f>(((Table134567891011121314151617343[[#This Row],[ESP]]-VLOOKUP($U$1,A:E,5,))/VLOOKUP($U$1,A:E,5,))*100)+100</f>
        <v>104.54883595182214</v>
      </c>
      <c r="L130" s="76">
        <f>(((Table134567891011121314151617343[[#This Row],[EA19]]-VLOOKUP($U$1,A:F,6,))/VLOOKUP($U$1,A:F,6,))*100)+100</f>
        <v>107.26256983300776</v>
      </c>
      <c r="M130" s="76">
        <f>(((Table134567891011121314151617343[[#This Row],[GBR]]-VLOOKUP($U$1,A:G,7,))/VLOOKUP($U$1,A:G,7,))*100)+100</f>
        <v>103.20441988971216</v>
      </c>
      <c r="N130" s="76">
        <f>IF(VLOOKUP(A130,Database!$A:$AU,MATCH($N$1,Database!$A$1:$AU$1,0),FALSE)=0,#N/A,VLOOKUP(A130,Database!$A:$AU,MATCH($N$1,Database!$A$1:$AU$1,0),FALSE))</f>
        <v>92.370764715000007</v>
      </c>
      <c r="O130" s="76">
        <f>(((Table134567891011121314151617343[[#This Row],[USA]]-VLOOKUP($U$1,A:N,14,))/VLOOKUP($U$1,A:N,14,))*100)+100</f>
        <v>106.55360239442932</v>
      </c>
      <c r="P130" s="76">
        <f>IF(VLOOKUP(A130,Database!$A:$AS,MATCH($P$1,Database!$A$1:$AS$1,0),FALSE)=0,#N/A,VLOOKUP(A130,Database!$A:$AS,MATCH($P$1,Database!$A$1:$AS$1,0),FALSE))</f>
        <v>105.76906192200001</v>
      </c>
      <c r="Q130" s="76">
        <f>(((Table134567891011121314151617343[[#This Row],[JPN]]-VLOOKUP($U$1,A:Q,16,))/VLOOKUP($U$1,A:Q,16,))*100)+100</f>
        <v>106.18996798265529</v>
      </c>
    </row>
    <row r="131" spans="1:17" s="80" customFormat="1" x14ac:dyDescent="0.35">
      <c r="A131" s="21">
        <v>36800</v>
      </c>
      <c r="B131" s="76">
        <f>IF(VLOOKUP(A131,Database!$A:$AS,MATCH($B$1,Database!$A$1:$AS$1,0),FALSE)=0,#N/A,VLOOKUP(A131,Database!$A:$AS,MATCH($B$1,Database!$A$1:$AS$1,0),FALSE))</f>
        <v>128.38930089199999</v>
      </c>
      <c r="C131" s="76">
        <f>IF(VLOOKUP(A131,Database!$A:$AS,MATCH($C$1,Database!$A$1:$AS$1,0),FALSE)=0,#N/A,VLOOKUP(A131,Database!$A:$AS,MATCH($C$1,Database!$A$1:$AS$1,0),FALSE))</f>
        <v>110.46</v>
      </c>
      <c r="D131" s="76">
        <f>IF(VLOOKUP(A131,Database!$A:$AS,MATCH($D$1,Database!$A$1:$AS$1,0),FALSE)=0,#N/A,VLOOKUP(A131,Database!$A:$AS,MATCH($D$1,Database!$A$1:$AS$1,0),FALSE))</f>
        <v>81.506792232999999</v>
      </c>
      <c r="E131" s="76">
        <f>IF(VLOOKUP(A131,Database!$A:$AS,MATCH($E$1,Database!$A$1:$AS$1,0),FALSE)=0,#N/A,VLOOKUP(A131,Database!$A:$AS,MATCH($E$1,Database!$A$1:$AS$1,0),FALSE))</f>
        <v>122.33110194299999</v>
      </c>
      <c r="F131" s="76">
        <f>IF(VLOOKUP(A131,Database!$A:$AS,MATCH($F$1,Database!$A$1:$AS$1,0),FALSE)=0,#N/A,VLOOKUP(A131,Database!$A:$AS,MATCH($F$1,Database!$A$1:$AS$1,0),FALSE))</f>
        <v>96.191984000999994</v>
      </c>
      <c r="G131" s="76">
        <f>IF(VLOOKUP(A131,Database!$A:$AS,MATCH($G$1,Database!$A$1:$AS$1,0),FALSE)=0,#N/A,VLOOKUP(A131,Database!$A:$AS,MATCH($G$1,Database!$A$1:$AS$1,0),FALSE))</f>
        <v>99.540148567000003</v>
      </c>
      <c r="H131" s="76">
        <f>(((Table134567891011121314151617343[[#This Row],[ITA]]-VLOOKUP($U$1,A:B,2,))/VLOOKUP($U$1,A:B,2,))*100)+100</f>
        <v>105.59210526352854</v>
      </c>
      <c r="I131" s="76">
        <f>(((Table134567891011121314151617343[[#This Row],[FRA]]-VLOOKUP($U$1,A:C,3,))/VLOOKUP($U$1,A:C,3,))*100)+100</f>
        <v>107.78688524590163</v>
      </c>
      <c r="J131" s="76">
        <f>(((Table134567891011121314151617343[[#This Row],[DEU]]-VLOOKUP($U$1,A:D,4,))/VLOOKUP($U$1,A:D,4,))*100)+100</f>
        <v>108.37765957478813</v>
      </c>
      <c r="K131" s="76">
        <f>(((Table134567891011121314151617343[[#This Row],[ESP]]-VLOOKUP($U$1,A:E,5,))/VLOOKUP($U$1,A:E,5,))*100)+100</f>
        <v>103.41268365330845</v>
      </c>
      <c r="L131" s="76">
        <f>(((Table134567891011121314151617343[[#This Row],[EA19]]-VLOOKUP($U$1,A:F,6,))/VLOOKUP($U$1,A:F,6,))*100)+100</f>
        <v>107.48603351935206</v>
      </c>
      <c r="M131" s="76">
        <f>(((Table134567891011121314151617343[[#This Row],[GBR]]-VLOOKUP($U$1,A:G,7,))/VLOOKUP($U$1,A:G,7,))*100)+100</f>
        <v>103.64640883947871</v>
      </c>
      <c r="N131" s="76">
        <f>IF(VLOOKUP(A131,Database!$A:$AU,MATCH($N$1,Database!$A$1:$AU$1,0),FALSE)=0,#N/A,VLOOKUP(A131,Database!$A:$AU,MATCH($N$1,Database!$A$1:$AU$1,0),FALSE))</f>
        <v>92.054845865999994</v>
      </c>
      <c r="O131" s="76">
        <f>(((Table134567891011121314151617343[[#This Row],[USA]]-VLOOKUP($U$1,A:N,14,))/VLOOKUP($U$1,A:N,14,))*100)+100</f>
        <v>106.18917657713621</v>
      </c>
      <c r="P131" s="76">
        <f>IF(VLOOKUP(A131,Database!$A:$AS,MATCH($P$1,Database!$A$1:$AS$1,0),FALSE)=0,#N/A,VLOOKUP(A131,Database!$A:$AS,MATCH($P$1,Database!$A$1:$AS$1,0),FALSE))</f>
        <v>107.36357039400001</v>
      </c>
      <c r="Q131" s="76">
        <f>(((Table134567891011121314151617343[[#This Row],[JPN]]-VLOOKUP($U$1,A:Q,16,))/VLOOKUP($U$1,A:Q,16,))*100)+100</f>
        <v>107.79082177215585</v>
      </c>
    </row>
    <row r="132" spans="1:17" s="80" customFormat="1" x14ac:dyDescent="0.35">
      <c r="A132" s="21">
        <v>36831</v>
      </c>
      <c r="B132" s="76">
        <f>IF(VLOOKUP(A132,Database!$A:$AS,MATCH($B$1,Database!$A$1:$AS$1,0),FALSE)=0,#N/A,VLOOKUP(A132,Database!$A:$AS,MATCH($B$1,Database!$A$1:$AS$1,0),FALSE))</f>
        <v>129.98916756899999</v>
      </c>
      <c r="C132" s="76">
        <f>IF(VLOOKUP(A132,Database!$A:$AS,MATCH($C$1,Database!$A$1:$AS$1,0),FALSE)=0,#N/A,VLOOKUP(A132,Database!$A:$AS,MATCH($C$1,Database!$A$1:$AS$1,0),FALSE))</f>
        <v>110.26</v>
      </c>
      <c r="D132" s="76">
        <f>IF(VLOOKUP(A132,Database!$A:$AS,MATCH($D$1,Database!$A$1:$AS$1,0),FALSE)=0,#N/A,VLOOKUP(A132,Database!$A:$AS,MATCH($D$1,Database!$A$1:$AS$1,0),FALSE))</f>
        <v>82.206850571000004</v>
      </c>
      <c r="E132" s="76">
        <f>IF(VLOOKUP(A132,Database!$A:$AS,MATCH($E$1,Database!$A$1:$AS$1,0),FALSE)=0,#N/A,VLOOKUP(A132,Database!$A:$AS,MATCH($E$1,Database!$A$1:$AS$1,0),FALSE))</f>
        <v>125.369104474</v>
      </c>
      <c r="F132" s="76">
        <f>IF(VLOOKUP(A132,Database!$A:$AS,MATCH($F$1,Database!$A$1:$AS$1,0),FALSE)=0,#N/A,VLOOKUP(A132,Database!$A:$AS,MATCH($F$1,Database!$A$1:$AS$1,0),FALSE))</f>
        <v>97.091909008000002</v>
      </c>
      <c r="G132" s="76">
        <f>IF(VLOOKUP(A132,Database!$A:$AS,MATCH($G$1,Database!$A$1:$AS$1,0),FALSE)=0,#N/A,VLOOKUP(A132,Database!$A:$AS,MATCH($G$1,Database!$A$1:$AS$1,0),FALSE))</f>
        <v>100.49522462</v>
      </c>
      <c r="H132" s="76">
        <f>(((Table134567891011121314151617343[[#This Row],[ITA]]-VLOOKUP($U$1,A:B,2,))/VLOOKUP($U$1,A:B,2,))*100)+100</f>
        <v>106.90789473657426</v>
      </c>
      <c r="I132" s="76">
        <f>(((Table134567891011121314151617343[[#This Row],[FRA]]-VLOOKUP($U$1,A:C,3,))/VLOOKUP($U$1,A:C,3,))*100)+100</f>
        <v>107.59172521467603</v>
      </c>
      <c r="J132" s="76">
        <f>(((Table134567891011121314151617343[[#This Row],[DEU]]-VLOOKUP($U$1,A:D,4,))/VLOOKUP($U$1,A:D,4,))*100)+100</f>
        <v>109.308510638358</v>
      </c>
      <c r="K132" s="76">
        <f>(((Table134567891011121314151617343[[#This Row],[ESP]]-VLOOKUP($U$1,A:E,5,))/VLOOKUP($U$1,A:E,5,))*100)+100</f>
        <v>105.98086124417688</v>
      </c>
      <c r="L132" s="76">
        <f>(((Table134567891011121314151617343[[#This Row],[EA19]]-VLOOKUP($U$1,A:F,6,))/VLOOKUP($U$1,A:F,6,))*100)+100</f>
        <v>108.49162011237108</v>
      </c>
      <c r="M132" s="76">
        <f>(((Table134567891011121314151617343[[#This Row],[GBR]]-VLOOKUP($U$1,A:G,7,))/VLOOKUP($U$1,A:G,7,))*100)+100</f>
        <v>104.64088397827562</v>
      </c>
      <c r="N132" s="76">
        <f>IF(VLOOKUP(A132,Database!$A:$AU,MATCH($N$1,Database!$A$1:$AU$1,0),FALSE)=0,#N/A,VLOOKUP(A132,Database!$A:$AU,MATCH($N$1,Database!$A$1:$AU$1,0),FALSE))</f>
        <v>92.058217252999995</v>
      </c>
      <c r="O132" s="76">
        <f>(((Table134567891011121314151617343[[#This Row],[USA]]-VLOOKUP($U$1,A:N,14,))/VLOOKUP($U$1,A:N,14,))*100)+100</f>
        <v>106.1930656153078</v>
      </c>
      <c r="P132" s="76">
        <f>IF(VLOOKUP(A132,Database!$A:$AS,MATCH($P$1,Database!$A$1:$AS$1,0),FALSE)=0,#N/A,VLOOKUP(A132,Database!$A:$AS,MATCH($P$1,Database!$A$1:$AS$1,0),FALSE))</f>
        <v>107.788772653</v>
      </c>
      <c r="Q132" s="76">
        <f>(((Table134567891011121314151617343[[#This Row],[JPN]]-VLOOKUP($U$1,A:Q,16,))/VLOOKUP($U$1,A:Q,16,))*100)+100</f>
        <v>108.21771611582186</v>
      </c>
    </row>
    <row r="133" spans="1:17" s="80" customFormat="1" x14ac:dyDescent="0.35">
      <c r="A133" s="21">
        <v>36861</v>
      </c>
      <c r="B133" s="76">
        <f>IF(VLOOKUP(A133,Database!$A:$AS,MATCH($B$1,Database!$A$1:$AS$1,0),FALSE)=0,#N/A,VLOOKUP(A133,Database!$A:$AS,MATCH($B$1,Database!$A$1:$AS$1,0),FALSE))</f>
        <v>131.78901758200001</v>
      </c>
      <c r="C133" s="76">
        <f>IF(VLOOKUP(A133,Database!$A:$AS,MATCH($C$1,Database!$A$1:$AS$1,0),FALSE)=0,#N/A,VLOOKUP(A133,Database!$A:$AS,MATCH($C$1,Database!$A$1:$AS$1,0),FALSE))</f>
        <v>111.25</v>
      </c>
      <c r="D133" s="76">
        <f>IF(VLOOKUP(A133,Database!$A:$AS,MATCH($D$1,Database!$A$1:$AS$1,0),FALSE)=0,#N/A,VLOOKUP(A133,Database!$A:$AS,MATCH($D$1,Database!$A$1:$AS$1,0),FALSE))</f>
        <v>82.706892241000006</v>
      </c>
      <c r="E133" s="76">
        <f>IF(VLOOKUP(A133,Database!$A:$AS,MATCH($E$1,Database!$A$1:$AS$1,0),FALSE)=0,#N/A,VLOOKUP(A133,Database!$A:$AS,MATCH($E$1,Database!$A$1:$AS$1,0),FALSE))</f>
        <v>126.42810535700001</v>
      </c>
      <c r="F133" s="76">
        <f>IF(VLOOKUP(A133,Database!$A:$AS,MATCH($F$1,Database!$A$1:$AS$1,0),FALSE)=0,#N/A,VLOOKUP(A133,Database!$A:$AS,MATCH($F$1,Database!$A$1:$AS$1,0),FALSE))</f>
        <v>97.791850679000007</v>
      </c>
      <c r="G133" s="76">
        <f>IF(VLOOKUP(A133,Database!$A:$AS,MATCH($G$1,Database!$A$1:$AS$1,0),FALSE)=0,#N/A,VLOOKUP(A133,Database!$A:$AS,MATCH($G$1,Database!$A$1:$AS$1,0),FALSE))</f>
        <v>103.042094093</v>
      </c>
      <c r="H133" s="76">
        <f>(((Table134567891011121314151617343[[#This Row],[ITA]]-VLOOKUP($U$1,A:B,2,))/VLOOKUP($U$1,A:B,2,))*100)+100</f>
        <v>108.3881578948816</v>
      </c>
      <c r="I133" s="76">
        <f>(((Table134567891011121314151617343[[#This Row],[FRA]]-VLOOKUP($U$1,A:C,3,))/VLOOKUP($U$1,A:C,3,))*100)+100</f>
        <v>108.55776736924278</v>
      </c>
      <c r="J133" s="76">
        <f>(((Table134567891011121314151617343[[#This Row],[DEU]]-VLOOKUP($U$1,A:D,4,))/VLOOKUP($U$1,A:D,4,))*100)+100</f>
        <v>109.97340425519361</v>
      </c>
      <c r="K133" s="76">
        <f>(((Table134567891011121314151617343[[#This Row],[ESP]]-VLOOKUP($U$1,A:E,5,))/VLOOKUP($U$1,A:E,5,))*100)+100</f>
        <v>106.87608839052665</v>
      </c>
      <c r="L133" s="76">
        <f>(((Table134567891011121314151617343[[#This Row],[EA19]]-VLOOKUP($U$1,A:F,6,))/VLOOKUP($U$1,A:F,6,))*100)+100</f>
        <v>109.27374301681098</v>
      </c>
      <c r="M133" s="76">
        <f>(((Table134567891011121314151617343[[#This Row],[GBR]]-VLOOKUP($U$1,A:G,7,))/VLOOKUP($U$1,A:G,7,))*100)+100</f>
        <v>107.29281767999868</v>
      </c>
      <c r="N133" s="76">
        <f>IF(VLOOKUP(A133,Database!$A:$AU,MATCH($N$1,Database!$A$1:$AU$1,0),FALSE)=0,#N/A,VLOOKUP(A133,Database!$A:$AU,MATCH($N$1,Database!$A$1:$AU$1,0),FALSE))</f>
        <v>91.754693211000003</v>
      </c>
      <c r="O133" s="76">
        <f>(((Table134567891011121314151617343[[#This Row],[USA]]-VLOOKUP($U$1,A:N,14,))/VLOOKUP($U$1,A:N,14,))*100)+100</f>
        <v>105.84293773460655</v>
      </c>
      <c r="P133" s="76">
        <f>IF(VLOOKUP(A133,Database!$A:$AS,MATCH($P$1,Database!$A$1:$AS$1,0),FALSE)=0,#N/A,VLOOKUP(A133,Database!$A:$AS,MATCH($P$1,Database!$A$1:$AS$1,0),FALSE))</f>
        <v>108.85177830000001</v>
      </c>
      <c r="Q133" s="76">
        <f>(((Table134567891011121314151617343[[#This Row],[JPN]]-VLOOKUP($U$1,A:Q,16,))/VLOOKUP($U$1,A:Q,16,))*100)+100</f>
        <v>109.28495197448493</v>
      </c>
    </row>
    <row r="134" spans="1:17" s="80" customFormat="1" x14ac:dyDescent="0.35">
      <c r="A134" s="21">
        <v>36892</v>
      </c>
      <c r="B134" s="76">
        <f>IF(VLOOKUP(A134,Database!$A:$AS,MATCH($B$1,Database!$A$1:$AS$1,0),FALSE)=0,#N/A,VLOOKUP(A134,Database!$A:$AS,MATCH($B$1,Database!$A$1:$AS$1,0),FALSE))</f>
        <v>128.18931755700001</v>
      </c>
      <c r="C134" s="76">
        <f>IF(VLOOKUP(A134,Database!$A:$AS,MATCH($C$1,Database!$A$1:$AS$1,0),FALSE)=0,#N/A,VLOOKUP(A134,Database!$A:$AS,MATCH($C$1,Database!$A$1:$AS$1,0),FALSE))</f>
        <v>110.78</v>
      </c>
      <c r="D134" s="76">
        <f>IF(VLOOKUP(A134,Database!$A:$AS,MATCH($D$1,Database!$A$1:$AS$1,0),FALSE)=0,#N/A,VLOOKUP(A134,Database!$A:$AS,MATCH($D$1,Database!$A$1:$AS$1,0),FALSE))</f>
        <v>82.506875573000002</v>
      </c>
      <c r="E134" s="76">
        <f>IF(VLOOKUP(A134,Database!$A:$AS,MATCH($E$1,Database!$A$1:$AS$1,0),FALSE)=0,#N/A,VLOOKUP(A134,Database!$A:$AS,MATCH($E$1,Database!$A$1:$AS$1,0),FALSE))</f>
        <v>123.44710287300001</v>
      </c>
      <c r="F134" s="76">
        <f>IF(VLOOKUP(A134,Database!$A:$AS,MATCH($F$1,Database!$A$1:$AS$1,0),FALSE)=0,#N/A,VLOOKUP(A134,Database!$A:$AS,MATCH($F$1,Database!$A$1:$AS$1,0),FALSE))</f>
        <v>96.891925673000003</v>
      </c>
      <c r="G134" s="76">
        <f>IF(VLOOKUP(A134,Database!$A:$AS,MATCH($G$1,Database!$A$1:$AS$1,0),FALSE)=0,#N/A,VLOOKUP(A134,Database!$A:$AS,MATCH($G$1,Database!$A$1:$AS$1,0),FALSE))</f>
        <v>103.78493102199999</v>
      </c>
      <c r="H134" s="76">
        <f>(((Table134567891011121314151617343[[#This Row],[ITA]]-VLOOKUP($U$1,A:B,2,))/VLOOKUP($U$1,A:B,2,))*100)+100</f>
        <v>105.42763157908941</v>
      </c>
      <c r="I134" s="76">
        <f>(((Table134567891011121314151617343[[#This Row],[FRA]]-VLOOKUP($U$1,A:C,3,))/VLOOKUP($U$1,A:C,3,))*100)+100</f>
        <v>108.09914129586261</v>
      </c>
      <c r="J134" s="76">
        <f>(((Table134567891011121314151617343[[#This Row],[DEU]]-VLOOKUP($U$1,A:D,4,))/VLOOKUP($U$1,A:D,4,))*100)+100</f>
        <v>109.70744680845937</v>
      </c>
      <c r="K134" s="76">
        <f>(((Table134567891011121314151617343[[#This Row],[ESP]]-VLOOKUP($U$1,A:E,5,))/VLOOKUP($U$1,A:E,5,))*100)+100</f>
        <v>104.35609582975286</v>
      </c>
      <c r="L134" s="76">
        <f>(((Table134567891011121314151617343[[#This Row],[EA19]]-VLOOKUP($U$1,A:F,6,))/VLOOKUP($U$1,A:F,6,))*100)+100</f>
        <v>108.26815642490936</v>
      </c>
      <c r="M134" s="76">
        <f>(((Table134567891011121314151617343[[#This Row],[GBR]]-VLOOKUP($U$1,A:G,7,))/VLOOKUP($U$1,A:G,7,))*100)+100</f>
        <v>108.06629834235044</v>
      </c>
      <c r="N134" s="76">
        <f>IF(VLOOKUP(A134,Database!$A:$AU,MATCH($N$1,Database!$A$1:$AU$1,0),FALSE)=0,#N/A,VLOOKUP(A134,Database!$A:$AU,MATCH($N$1,Database!$A$1:$AU$1,0),FALSE))</f>
        <v>91.255926164000002</v>
      </c>
      <c r="O134" s="76">
        <f>(((Table134567891011121314151617343[[#This Row],[USA]]-VLOOKUP($U$1,A:N,14,))/VLOOKUP($U$1,A:N,14,))*100)+100</f>
        <v>105.26758875078622</v>
      </c>
      <c r="P134" s="76">
        <f>IF(VLOOKUP(A134,Database!$A:$AS,MATCH($P$1,Database!$A$1:$AS$1,0),FALSE)=0,#N/A,VLOOKUP(A134,Database!$A:$AS,MATCH($P$1,Database!$A$1:$AS$1,0),FALSE))</f>
        <v>104.81235684000001</v>
      </c>
      <c r="Q134" s="76">
        <f>(((Table134567891011121314151617343[[#This Row],[JPN]]-VLOOKUP($U$1,A:Q,16,))/VLOOKUP($U$1,A:Q,16,))*100)+100</f>
        <v>105.22945571015974</v>
      </c>
    </row>
    <row r="135" spans="1:17" s="80" customFormat="1" x14ac:dyDescent="0.35">
      <c r="A135" s="21">
        <v>36923</v>
      </c>
      <c r="B135" s="76">
        <f>IF(VLOOKUP(A135,Database!$A:$AS,MATCH($B$1,Database!$A$1:$AS$1,0),FALSE)=0,#N/A,VLOOKUP(A135,Database!$A:$AS,MATCH($B$1,Database!$A$1:$AS$1,0),FALSE))</f>
        <v>127.389384218</v>
      </c>
      <c r="C135" s="76">
        <f>IF(VLOOKUP(A135,Database!$A:$AS,MATCH($C$1,Database!$A$1:$AS$1,0),FALSE)=0,#N/A,VLOOKUP(A135,Database!$A:$AS,MATCH($C$1,Database!$A$1:$AS$1,0),FALSE))</f>
        <v>111.5</v>
      </c>
      <c r="D135" s="76">
        <f>IF(VLOOKUP(A135,Database!$A:$AS,MATCH($D$1,Database!$A$1:$AS$1,0),FALSE)=0,#N/A,VLOOKUP(A135,Database!$A:$AS,MATCH($D$1,Database!$A$1:$AS$1,0),FALSE))</f>
        <v>83.406950578999997</v>
      </c>
      <c r="E135" s="76">
        <f>IF(VLOOKUP(A135,Database!$A:$AS,MATCH($E$1,Database!$A$1:$AS$1,0),FALSE)=0,#N/A,VLOOKUP(A135,Database!$A:$AS,MATCH($E$1,Database!$A$1:$AS$1,0),FALSE))</f>
        <v>123.200102667</v>
      </c>
      <c r="F135" s="76">
        <f>IF(VLOOKUP(A135,Database!$A:$AS,MATCH($F$1,Database!$A$1:$AS$1,0),FALSE)=0,#N/A,VLOOKUP(A135,Database!$A:$AS,MATCH($F$1,Database!$A$1:$AS$1,0),FALSE))</f>
        <v>97.291892341999997</v>
      </c>
      <c r="G135" s="76">
        <f>IF(VLOOKUP(A135,Database!$A:$AS,MATCH($G$1,Database!$A$1:$AS$1,0),FALSE)=0,#N/A,VLOOKUP(A135,Database!$A:$AS,MATCH($G$1,Database!$A$1:$AS$1,0),FALSE))</f>
        <v>103.78493102199999</v>
      </c>
      <c r="H135" s="76">
        <f>(((Table134567891011121314151617343[[#This Row],[ITA]]-VLOOKUP($U$1,A:B,2,))/VLOOKUP($U$1,A:B,2,))*100)+100</f>
        <v>104.76973684215533</v>
      </c>
      <c r="I135" s="76">
        <f>(((Table134567891011121314151617343[[#This Row],[FRA]]-VLOOKUP($U$1,A:C,3,))/VLOOKUP($U$1,A:C,3,))*100)+100</f>
        <v>108.80171740827478</v>
      </c>
      <c r="J135" s="76">
        <f>(((Table134567891011121314151617343[[#This Row],[DEU]]-VLOOKUP($U$1,A:D,4,))/VLOOKUP($U$1,A:D,4,))*100)+100</f>
        <v>110.90425531876346</v>
      </c>
      <c r="K135" s="76">
        <f>(((Table134567891011121314151617343[[#This Row],[ESP]]-VLOOKUP($U$1,A:E,5,))/VLOOKUP($U$1,A:E,5,))*100)+100</f>
        <v>104.14729403070358</v>
      </c>
      <c r="L135" s="76">
        <f>(((Table134567891011121314151617343[[#This Row],[EA19]]-VLOOKUP($U$1,A:F,6,))/VLOOKUP($U$1,A:F,6,))*100)+100</f>
        <v>108.71508379871538</v>
      </c>
      <c r="M135" s="76">
        <f>(((Table134567891011121314151617343[[#This Row],[GBR]]-VLOOKUP($U$1,A:G,7,))/VLOOKUP($U$1,A:G,7,))*100)+100</f>
        <v>108.06629834235044</v>
      </c>
      <c r="N135" s="76">
        <f>IF(VLOOKUP(A135,Database!$A:$AU,MATCH($N$1,Database!$A$1:$AU$1,0),FALSE)=0,#N/A,VLOOKUP(A135,Database!$A:$AU,MATCH($N$1,Database!$A$1:$AU$1,0),FALSE))</f>
        <v>90.638664758999994</v>
      </c>
      <c r="O135" s="76">
        <f>(((Table134567891011121314151617343[[#This Row],[USA]]-VLOOKUP($U$1,A:N,14,))/VLOOKUP($U$1,A:N,14,))*100)+100</f>
        <v>104.5555514895951</v>
      </c>
      <c r="P135" s="76">
        <f>IF(VLOOKUP(A135,Database!$A:$AS,MATCH($P$1,Database!$A$1:$AS$1,0),FALSE)=0,#N/A,VLOOKUP(A135,Database!$A:$AS,MATCH($P$1,Database!$A$1:$AS$1,0),FALSE))</f>
        <v>105.76906192200001</v>
      </c>
      <c r="Q135" s="76">
        <f>(((Table134567891011121314151617343[[#This Row],[JPN]]-VLOOKUP($U$1,A:Q,16,))/VLOOKUP($U$1,A:Q,16,))*100)+100</f>
        <v>106.18996798265529</v>
      </c>
    </row>
    <row r="136" spans="1:17" s="80" customFormat="1" x14ac:dyDescent="0.35">
      <c r="A136" s="21">
        <v>36951</v>
      </c>
      <c r="B136" s="76">
        <f>IF(VLOOKUP(A136,Database!$A:$AS,MATCH($B$1,Database!$A$1:$AS$1,0),FALSE)=0,#N/A,VLOOKUP(A136,Database!$A:$AS,MATCH($B$1,Database!$A$1:$AS$1,0),FALSE))</f>
        <v>127.489375885</v>
      </c>
      <c r="C136" s="76">
        <f>IF(VLOOKUP(A136,Database!$A:$AS,MATCH($C$1,Database!$A$1:$AS$1,0),FALSE)=0,#N/A,VLOOKUP(A136,Database!$A:$AS,MATCH($C$1,Database!$A$1:$AS$1,0),FALSE))</f>
        <v>111.95</v>
      </c>
      <c r="D136" s="76">
        <f>IF(VLOOKUP(A136,Database!$A:$AS,MATCH($D$1,Database!$A$1:$AS$1,0),FALSE)=0,#N/A,VLOOKUP(A136,Database!$A:$AS,MATCH($D$1,Database!$A$1:$AS$1,0),FALSE))</f>
        <v>82.006833903</v>
      </c>
      <c r="E136" s="76">
        <f>IF(VLOOKUP(A136,Database!$A:$AS,MATCH($E$1,Database!$A$1:$AS$1,0),FALSE)=0,#N/A,VLOOKUP(A136,Database!$A:$AS,MATCH($E$1,Database!$A$1:$AS$1,0),FALSE))</f>
        <v>122.574102145</v>
      </c>
      <c r="F136" s="76">
        <f>IF(VLOOKUP(A136,Database!$A:$AS,MATCH($F$1,Database!$A$1:$AS$1,0),FALSE)=0,#N/A,VLOOKUP(A136,Database!$A:$AS,MATCH($F$1,Database!$A$1:$AS$1,0),FALSE))</f>
        <v>96.791934005000002</v>
      </c>
      <c r="G136" s="76">
        <f>IF(VLOOKUP(A136,Database!$A:$AS,MATCH($G$1,Database!$A$1:$AS$1,0),FALSE)=0,#N/A,VLOOKUP(A136,Database!$A:$AS,MATCH($G$1,Database!$A$1:$AS$1,0),FALSE))</f>
        <v>103.78493102199999</v>
      </c>
      <c r="H136" s="76">
        <f>(((Table134567891011121314151617343[[#This Row],[ITA]]-VLOOKUP($U$1,A:B,2,))/VLOOKUP($U$1,A:B,2,))*100)+100</f>
        <v>104.85197368396366</v>
      </c>
      <c r="I136" s="76">
        <f>(((Table134567891011121314151617343[[#This Row],[FRA]]-VLOOKUP($U$1,A:C,3,))/VLOOKUP($U$1,A:C,3,))*100)+100</f>
        <v>109.2408274785324</v>
      </c>
      <c r="J136" s="76">
        <f>(((Table134567891011121314151617343[[#This Row],[DEU]]-VLOOKUP($U$1,A:D,4,))/VLOOKUP($U$1,A:D,4,))*100)+100</f>
        <v>109.04255319162374</v>
      </c>
      <c r="K136" s="76">
        <f>(((Table134567891011121314151617343[[#This Row],[ESP]]-VLOOKUP($U$1,A:E,5,))/VLOOKUP($U$1,A:E,5,))*100)+100</f>
        <v>103.61810404614383</v>
      </c>
      <c r="L136" s="76">
        <f>(((Table134567891011121314151617343[[#This Row],[EA19]]-VLOOKUP($U$1,A:F,6,))/VLOOKUP($U$1,A:F,6,))*100)+100</f>
        <v>108.15642458061981</v>
      </c>
      <c r="M136" s="76">
        <f>(((Table134567891011121314151617343[[#This Row],[GBR]]-VLOOKUP($U$1,A:G,7,))/VLOOKUP($U$1,A:G,7,))*100)+100</f>
        <v>108.06629834235044</v>
      </c>
      <c r="N136" s="76">
        <f>IF(VLOOKUP(A136,Database!$A:$AU,MATCH($N$1,Database!$A$1:$AU$1,0),FALSE)=0,#N/A,VLOOKUP(A136,Database!$A:$AU,MATCH($N$1,Database!$A$1:$AU$1,0),FALSE))</f>
        <v>90.407823867000005</v>
      </c>
      <c r="O136" s="76">
        <f>(((Table134567891011121314151617343[[#This Row],[USA]]-VLOOKUP($U$1,A:N,14,))/VLOOKUP($U$1,A:N,14,))*100)+100</f>
        <v>104.28926671108934</v>
      </c>
      <c r="P136" s="76">
        <f>IF(VLOOKUP(A136,Database!$A:$AS,MATCH($P$1,Database!$A$1:$AS$1,0),FALSE)=0,#N/A,VLOOKUP(A136,Database!$A:$AS,MATCH($P$1,Database!$A$1:$AS$1,0),FALSE))</f>
        <v>103.961952322</v>
      </c>
      <c r="Q136" s="76">
        <f>(((Table134567891011121314151617343[[#This Row],[JPN]]-VLOOKUP($U$1,A:Q,16,))/VLOOKUP($U$1,A:Q,16,))*100)+100</f>
        <v>104.3756670228277</v>
      </c>
    </row>
    <row r="137" spans="1:17" s="80" customFormat="1" x14ac:dyDescent="0.35">
      <c r="A137" s="21">
        <v>36982</v>
      </c>
      <c r="B137" s="76">
        <f>IF(VLOOKUP(A137,Database!$A:$AS,MATCH($B$1,Database!$A$1:$AS$1,0),FALSE)=0,#N/A,VLOOKUP(A137,Database!$A:$AS,MATCH($B$1,Database!$A$1:$AS$1,0),FALSE))</f>
        <v>126.18948421</v>
      </c>
      <c r="C137" s="76">
        <f>IF(VLOOKUP(A137,Database!$A:$AS,MATCH($C$1,Database!$A$1:$AS$1,0),FALSE)=0,#N/A,VLOOKUP(A137,Database!$A:$AS,MATCH($C$1,Database!$A$1:$AS$1,0),FALSE))</f>
        <v>110.12</v>
      </c>
      <c r="D137" s="76">
        <f>IF(VLOOKUP(A137,Database!$A:$AS,MATCH($D$1,Database!$A$1:$AS$1,0),FALSE)=0,#N/A,VLOOKUP(A137,Database!$A:$AS,MATCH($D$1,Database!$A$1:$AS$1,0),FALSE))</f>
        <v>80.606717226000001</v>
      </c>
      <c r="E137" s="76">
        <f>IF(VLOOKUP(A137,Database!$A:$AS,MATCH($E$1,Database!$A$1:$AS$1,0),FALSE)=0,#N/A,VLOOKUP(A137,Database!$A:$AS,MATCH($E$1,Database!$A$1:$AS$1,0),FALSE))</f>
        <v>121.447101206</v>
      </c>
      <c r="F137" s="76">
        <f>IF(VLOOKUP(A137,Database!$A:$AS,MATCH($F$1,Database!$A$1:$AS$1,0),FALSE)=0,#N/A,VLOOKUP(A137,Database!$A:$AS,MATCH($F$1,Database!$A$1:$AS$1,0),FALSE))</f>
        <v>95.892008998999998</v>
      </c>
      <c r="G137" s="76">
        <f>IF(VLOOKUP(A137,Database!$A:$AS,MATCH($G$1,Database!$A$1:$AS$1,0),FALSE)=0,#N/A,VLOOKUP(A137,Database!$A:$AS,MATCH($G$1,Database!$A$1:$AS$1,0),FALSE))</f>
        <v>103.254333215</v>
      </c>
      <c r="H137" s="76">
        <f>(((Table134567891011121314151617343[[#This Row],[ITA]]-VLOOKUP($U$1,A:B,2,))/VLOOKUP($U$1,A:B,2,))*100)+100</f>
        <v>103.78289473716541</v>
      </c>
      <c r="I137" s="76">
        <f>(((Table134567891011121314151617343[[#This Row],[FRA]]-VLOOKUP($U$1,A:C,3,))/VLOOKUP($U$1,A:C,3,))*100)+100</f>
        <v>107.45511319281812</v>
      </c>
      <c r="J137" s="76">
        <f>(((Table134567891011121314151617343[[#This Row],[DEU]]-VLOOKUP($U$1,A:D,4,))/VLOOKUP($U$1,A:D,4,))*100)+100</f>
        <v>107.18085106315434</v>
      </c>
      <c r="K137" s="76">
        <f>(((Table134567891011121314151617343[[#This Row],[ESP]]-VLOOKUP($U$1,A:E,5,))/VLOOKUP($U$1,A:E,5,))*100)+100</f>
        <v>102.66539300430189</v>
      </c>
      <c r="L137" s="76">
        <f>(((Table134567891011121314151617343[[#This Row],[EA19]]-VLOOKUP($U$1,A:F,6,))/VLOOKUP($U$1,A:F,6,))*100)+100</f>
        <v>107.15083798871819</v>
      </c>
      <c r="M137" s="76">
        <f>(((Table134567891011121314151617343[[#This Row],[GBR]]-VLOOKUP($U$1,A:G,7,))/VLOOKUP($U$1,A:G,7,))*100)+100</f>
        <v>107.51381215436132</v>
      </c>
      <c r="N137" s="76">
        <f>IF(VLOOKUP(A137,Database!$A:$AU,MATCH($N$1,Database!$A$1:$AU$1,0),FALSE)=0,#N/A,VLOOKUP(A137,Database!$A:$AU,MATCH($N$1,Database!$A$1:$AU$1,0),FALSE))</f>
        <v>90.111935025999998</v>
      </c>
      <c r="O137" s="76">
        <f>(((Table134567891011121314151617343[[#This Row],[USA]]-VLOOKUP($U$1,A:N,14,))/VLOOKUP($U$1,A:N,14,))*100)+100</f>
        <v>103.94794635919943</v>
      </c>
      <c r="P137" s="76">
        <f>IF(VLOOKUP(A137,Database!$A:$AS,MATCH($P$1,Database!$A$1:$AS$1,0),FALSE)=0,#N/A,VLOOKUP(A137,Database!$A:$AS,MATCH($P$1,Database!$A$1:$AS$1,0),FALSE))</f>
        <v>103.217848369</v>
      </c>
      <c r="Q137" s="76">
        <f>(((Table134567891011121314151617343[[#This Row],[JPN]]-VLOOKUP($U$1,A:Q,16,))/VLOOKUP($U$1,A:Q,16,))*100)+100</f>
        <v>103.62860192166315</v>
      </c>
    </row>
    <row r="138" spans="1:17" s="80" customFormat="1" x14ac:dyDescent="0.35">
      <c r="A138" s="21">
        <v>37012</v>
      </c>
      <c r="B138" s="76">
        <f>IF(VLOOKUP(A138,Database!$A:$AS,MATCH($B$1,Database!$A$1:$AS$1,0),FALSE)=0,#N/A,VLOOKUP(A138,Database!$A:$AS,MATCH($B$1,Database!$A$1:$AS$1,0),FALSE))</f>
        <v>126.089492542</v>
      </c>
      <c r="C138" s="76">
        <f>IF(VLOOKUP(A138,Database!$A:$AS,MATCH($C$1,Database!$A$1:$AS$1,0),FALSE)=0,#N/A,VLOOKUP(A138,Database!$A:$AS,MATCH($C$1,Database!$A$1:$AS$1,0),FALSE))</f>
        <v>110.98</v>
      </c>
      <c r="D138" s="76">
        <f>IF(VLOOKUP(A138,Database!$A:$AS,MATCH($D$1,Database!$A$1:$AS$1,0),FALSE)=0,#N/A,VLOOKUP(A138,Database!$A:$AS,MATCH($D$1,Database!$A$1:$AS$1,0),FALSE))</f>
        <v>81.506792232999999</v>
      </c>
      <c r="E138" s="76">
        <f>IF(VLOOKUP(A138,Database!$A:$AS,MATCH($E$1,Database!$A$1:$AS$1,0),FALSE)=0,#N/A,VLOOKUP(A138,Database!$A:$AS,MATCH($E$1,Database!$A$1:$AS$1,0),FALSE))</f>
        <v>123.086102572</v>
      </c>
      <c r="F138" s="76">
        <f>IF(VLOOKUP(A138,Database!$A:$AS,MATCH($F$1,Database!$A$1:$AS$1,0),FALSE)=0,#N/A,VLOOKUP(A138,Database!$A:$AS,MATCH($F$1,Database!$A$1:$AS$1,0),FALSE))</f>
        <v>96.191984000999994</v>
      </c>
      <c r="G138" s="76">
        <f>IF(VLOOKUP(A138,Database!$A:$AS,MATCH($G$1,Database!$A$1:$AS$1,0),FALSE)=0,#N/A,VLOOKUP(A138,Database!$A:$AS,MATCH($G$1,Database!$A$1:$AS$1,0),FALSE))</f>
        <v>102.29925716299999</v>
      </c>
      <c r="H138" s="76">
        <f>(((Table134567891011121314151617343[[#This Row],[ITA]]-VLOOKUP($U$1,A:B,2,))/VLOOKUP($U$1,A:B,2,))*100)+100</f>
        <v>103.70065789453461</v>
      </c>
      <c r="I138" s="76">
        <f>(((Table134567891011121314151617343[[#This Row],[FRA]]-VLOOKUP($U$1,A:C,3,))/VLOOKUP($U$1,A:C,3,))*100)+100</f>
        <v>108.29430132708821</v>
      </c>
      <c r="J138" s="76">
        <f>(((Table134567891011121314151617343[[#This Row],[DEU]]-VLOOKUP($U$1,A:D,4,))/VLOOKUP($U$1,A:D,4,))*100)+100</f>
        <v>108.37765957478813</v>
      </c>
      <c r="K138" s="76">
        <f>(((Table134567891011121314151617343[[#This Row],[ESP]]-VLOOKUP($U$1,A:E,5,))/VLOOKUP($U$1,A:E,5,))*100)+100</f>
        <v>104.05092396966893</v>
      </c>
      <c r="L138" s="76">
        <f>(((Table134567891011121314151617343[[#This Row],[EA19]]-VLOOKUP($U$1,A:F,6,))/VLOOKUP($U$1,A:F,6,))*100)+100</f>
        <v>107.48603351935206</v>
      </c>
      <c r="M138" s="76">
        <f>(((Table134567891011121314151617343[[#This Row],[GBR]]-VLOOKUP($U$1,A:G,7,))/VLOOKUP($U$1,A:G,7,))*100)+100</f>
        <v>106.51933701660563</v>
      </c>
      <c r="N138" s="76">
        <f>IF(VLOOKUP(A138,Database!$A:$AU,MATCH($N$1,Database!$A$1:$AU$1,0),FALSE)=0,#N/A,VLOOKUP(A138,Database!$A:$AU,MATCH($N$1,Database!$A$1:$AU$1,0),FALSE))</f>
        <v>89.614457039000001</v>
      </c>
      <c r="O138" s="76">
        <f>(((Table134567891011121314151617343[[#This Row],[USA]]-VLOOKUP($U$1,A:N,14,))/VLOOKUP($U$1,A:N,14,))*100)+100</f>
        <v>103.37408436086771</v>
      </c>
      <c r="P138" s="76">
        <f>IF(VLOOKUP(A138,Database!$A:$AS,MATCH($P$1,Database!$A$1:$AS$1,0),FALSE)=0,#N/A,VLOOKUP(A138,Database!$A:$AS,MATCH($P$1,Database!$A$1:$AS$1,0),FALSE))</f>
        <v>101.19813763800001</v>
      </c>
      <c r="Q138" s="76">
        <f>(((Table134567891011121314151617343[[#This Row],[JPN]]-VLOOKUP($U$1,A:Q,16,))/VLOOKUP($U$1,A:Q,16,))*100)+100</f>
        <v>101.60085378849659</v>
      </c>
    </row>
    <row r="139" spans="1:17" s="80" customFormat="1" x14ac:dyDescent="0.35">
      <c r="A139" s="21">
        <v>37043</v>
      </c>
      <c r="B139" s="76">
        <f>IF(VLOOKUP(A139,Database!$A:$AS,MATCH($B$1,Database!$A$1:$AS$1,0),FALSE)=0,#N/A,VLOOKUP(A139,Database!$A:$AS,MATCH($B$1,Database!$A$1:$AS$1,0),FALSE))</f>
        <v>126.289475877</v>
      </c>
      <c r="C139" s="76">
        <f>IF(VLOOKUP(A139,Database!$A:$AS,MATCH($C$1,Database!$A$1:$AS$1,0),FALSE)=0,#N/A,VLOOKUP(A139,Database!$A:$AS,MATCH($C$1,Database!$A$1:$AS$1,0),FALSE))</f>
        <v>111.01</v>
      </c>
      <c r="D139" s="76">
        <f>IF(VLOOKUP(A139,Database!$A:$AS,MATCH($D$1,Database!$A$1:$AS$1,0),FALSE)=0,#N/A,VLOOKUP(A139,Database!$A:$AS,MATCH($D$1,Database!$A$1:$AS$1,0),FALSE))</f>
        <v>81.906825569000006</v>
      </c>
      <c r="E139" s="76">
        <f>IF(VLOOKUP(A139,Database!$A:$AS,MATCH($E$1,Database!$A$1:$AS$1,0),FALSE)=0,#N/A,VLOOKUP(A139,Database!$A:$AS,MATCH($E$1,Database!$A$1:$AS$1,0),FALSE))</f>
        <v>123.464102887</v>
      </c>
      <c r="F139" s="76">
        <f>IF(VLOOKUP(A139,Database!$A:$AS,MATCH($F$1,Database!$A$1:$AS$1,0),FALSE)=0,#N/A,VLOOKUP(A139,Database!$A:$AS,MATCH($F$1,Database!$A$1:$AS$1,0),FALSE))</f>
        <v>96.191984000999994</v>
      </c>
      <c r="G139" s="76">
        <f>IF(VLOOKUP(A139,Database!$A:$AS,MATCH($G$1,Database!$A$1:$AS$1,0),FALSE)=0,#N/A,VLOOKUP(A139,Database!$A:$AS,MATCH($G$1,Database!$A$1:$AS$1,0),FALSE))</f>
        <v>102.40537672400001</v>
      </c>
      <c r="H139" s="76">
        <f>(((Table134567891011121314151617343[[#This Row],[ITA]]-VLOOKUP($U$1,A:B,2,))/VLOOKUP($U$1,A:B,2,))*100)+100</f>
        <v>103.86513157897375</v>
      </c>
      <c r="I139" s="76">
        <f>(((Table134567891011121314151617343[[#This Row],[FRA]]-VLOOKUP($U$1,A:C,3,))/VLOOKUP($U$1,A:C,3,))*100)+100</f>
        <v>108.32357533177205</v>
      </c>
      <c r="J139" s="76">
        <f>(((Table134567891011121314151617343[[#This Row],[DEU]]-VLOOKUP($U$1,A:D,4,))/VLOOKUP($U$1,A:D,4,))*100)+100</f>
        <v>108.90957446825662</v>
      </c>
      <c r="K139" s="76">
        <f>(((Table134567891011121314151617343[[#This Row],[ESP]]-VLOOKUP($U$1,A:E,5,))/VLOOKUP($U$1,A:E,5,))*100)+100</f>
        <v>104.3704668036259</v>
      </c>
      <c r="L139" s="76">
        <f>(((Table134567891011121314151617343[[#This Row],[EA19]]-VLOOKUP($U$1,A:F,6,))/VLOOKUP($U$1,A:F,6,))*100)+100</f>
        <v>107.48603351935206</v>
      </c>
      <c r="M139" s="76">
        <f>(((Table134567891011121314151617343[[#This Row],[GBR]]-VLOOKUP($U$1,A:G,7,))/VLOOKUP($U$1,A:G,7,))*100)+100</f>
        <v>106.62983425378698</v>
      </c>
      <c r="N139" s="76">
        <f>IF(VLOOKUP(A139,Database!$A:$AU,MATCH($N$1,Database!$A$1:$AU$1,0),FALSE)=0,#N/A,VLOOKUP(A139,Database!$A:$AU,MATCH($N$1,Database!$A$1:$AU$1,0),FALSE))</f>
        <v>89.106369096999998</v>
      </c>
      <c r="O139" s="76">
        <f>(((Table134567891011121314151617343[[#This Row],[USA]]-VLOOKUP($U$1,A:N,14,))/VLOOKUP($U$1,A:N,14,))*100)+100</f>
        <v>102.78798332857345</v>
      </c>
      <c r="P139" s="76">
        <f>IF(VLOOKUP(A139,Database!$A:$AS,MATCH($P$1,Database!$A$1:$AS$1,0),FALSE)=0,#N/A,VLOOKUP(A139,Database!$A:$AS,MATCH($P$1,Database!$A$1:$AS$1,0),FALSE))</f>
        <v>100.13513199099999</v>
      </c>
      <c r="Q139" s="76">
        <f>(((Table134567891011121314151617343[[#This Row],[JPN]]-VLOOKUP($U$1,A:Q,16,))/VLOOKUP($U$1,A:Q,16,))*100)+100</f>
        <v>100.53361792983353</v>
      </c>
    </row>
    <row r="140" spans="1:17" s="80" customFormat="1" x14ac:dyDescent="0.35">
      <c r="A140" s="21">
        <v>37073</v>
      </c>
      <c r="B140" s="76">
        <f>IF(VLOOKUP(A140,Database!$A:$AS,MATCH($B$1,Database!$A$1:$AS$1,0),FALSE)=0,#N/A,VLOOKUP(A140,Database!$A:$AS,MATCH($B$1,Database!$A$1:$AS$1,0),FALSE))</f>
        <v>123.88967586</v>
      </c>
      <c r="C140" s="76">
        <f>IF(VLOOKUP(A140,Database!$A:$AS,MATCH($C$1,Database!$A$1:$AS$1,0),FALSE)=0,#N/A,VLOOKUP(A140,Database!$A:$AS,MATCH($C$1,Database!$A$1:$AS$1,0),FALSE))</f>
        <v>109.47</v>
      </c>
      <c r="D140" s="76">
        <f>IF(VLOOKUP(A140,Database!$A:$AS,MATCH($D$1,Database!$A$1:$AS$1,0),FALSE)=0,#N/A,VLOOKUP(A140,Database!$A:$AS,MATCH($D$1,Database!$A$1:$AS$1,0),FALSE))</f>
        <v>79.406617217999994</v>
      </c>
      <c r="E140" s="76">
        <f>IF(VLOOKUP(A140,Database!$A:$AS,MATCH($E$1,Database!$A$1:$AS$1,0),FALSE)=0,#N/A,VLOOKUP(A140,Database!$A:$AS,MATCH($E$1,Database!$A$1:$AS$1,0),FALSE))</f>
        <v>121.624101353</v>
      </c>
      <c r="F140" s="76">
        <f>IF(VLOOKUP(A140,Database!$A:$AS,MATCH($F$1,Database!$A$1:$AS$1,0),FALSE)=0,#N/A,VLOOKUP(A140,Database!$A:$AS,MATCH($F$1,Database!$A$1:$AS$1,0),FALSE))</f>
        <v>94.392133989000001</v>
      </c>
      <c r="G140" s="76">
        <f>IF(VLOOKUP(A140,Database!$A:$AS,MATCH($G$1,Database!$A$1:$AS$1,0),FALSE)=0,#N/A,VLOOKUP(A140,Database!$A:$AS,MATCH($G$1,Database!$A$1:$AS$1,0),FALSE))</f>
        <v>101.662539795</v>
      </c>
      <c r="H140" s="76">
        <f>(((Table134567891011121314151617343[[#This Row],[ITA]]-VLOOKUP($U$1,A:B,2,))/VLOOKUP($U$1,A:B,2,))*100)+100</f>
        <v>101.89144736817148</v>
      </c>
      <c r="I140" s="76">
        <f>(((Table134567891011121314151617343[[#This Row],[FRA]]-VLOOKUP($U$1,A:C,3,))/VLOOKUP($U$1,A:C,3,))*100)+100</f>
        <v>106.82084309133489</v>
      </c>
      <c r="J140" s="76">
        <f>(((Table134567891011121314151617343[[#This Row],[DEU]]-VLOOKUP($U$1,A:D,4,))/VLOOKUP($U$1,A:D,4,))*100)+100</f>
        <v>105.58510638274885</v>
      </c>
      <c r="K140" s="76">
        <f>(((Table134567891011121314151617343[[#This Row],[ESP]]-VLOOKUP($U$1,A:E,5,))/VLOOKUP($U$1,A:E,5,))*100)+100</f>
        <v>102.81502020390668</v>
      </c>
      <c r="L140" s="76">
        <f>(((Table134567891011121314151617343[[#This Row],[EA19]]-VLOOKUP($U$1,A:F,6,))/VLOOKUP($U$1,A:F,6,))*100)+100</f>
        <v>105.47486033554887</v>
      </c>
      <c r="M140" s="76">
        <f>(((Table134567891011121314151617343[[#This Row],[GBR]]-VLOOKUP($U$1,A:G,7,))/VLOOKUP($U$1,A:G,7,))*100)+100</f>
        <v>105.85635359143519</v>
      </c>
      <c r="N140" s="76">
        <f>IF(VLOOKUP(A140,Database!$A:$AU,MATCH($N$1,Database!$A$1:$AU$1,0),FALSE)=0,#N/A,VLOOKUP(A140,Database!$A:$AU,MATCH($N$1,Database!$A$1:$AU$1,0),FALSE))</f>
        <v>88.577061244000006</v>
      </c>
      <c r="O140" s="76">
        <f>(((Table134567891011121314151617343[[#This Row],[USA]]-VLOOKUP($U$1,A:N,14,))/VLOOKUP($U$1,A:N,14,))*100)+100</f>
        <v>102.17740422720057</v>
      </c>
      <c r="P140" s="76">
        <f>IF(VLOOKUP(A140,Database!$A:$AS,MATCH($P$1,Database!$A$1:$AS$1,0),FALSE)=0,#N/A,VLOOKUP(A140,Database!$A:$AS,MATCH($P$1,Database!$A$1:$AS$1,0),FALSE))</f>
        <v>98.753224649000003</v>
      </c>
      <c r="Q140" s="76">
        <f>(((Table134567891011121314151617343[[#This Row],[JPN]]-VLOOKUP($U$1,A:Q,16,))/VLOOKUP($U$1,A:Q,16,))*100)+100</f>
        <v>99.146211312667972</v>
      </c>
    </row>
    <row r="141" spans="1:17" s="80" customFormat="1" x14ac:dyDescent="0.35">
      <c r="A141" s="21">
        <v>37104</v>
      </c>
      <c r="B141" s="76">
        <f>IF(VLOOKUP(A141,Database!$A:$AS,MATCH($B$1,Database!$A$1:$AS$1,0),FALSE)=0,#N/A,VLOOKUP(A141,Database!$A:$AS,MATCH($B$1,Database!$A$1:$AS$1,0),FALSE))</f>
        <v>126.089492542</v>
      </c>
      <c r="C141" s="76">
        <f>IF(VLOOKUP(A141,Database!$A:$AS,MATCH($C$1,Database!$A$1:$AS$1,0),FALSE)=0,#N/A,VLOOKUP(A141,Database!$A:$AS,MATCH($C$1,Database!$A$1:$AS$1,0),FALSE))</f>
        <v>112.17</v>
      </c>
      <c r="D141" s="76">
        <f>IF(VLOOKUP(A141,Database!$A:$AS,MATCH($D$1,Database!$A$1:$AS$1,0),FALSE)=0,#N/A,VLOOKUP(A141,Database!$A:$AS,MATCH($D$1,Database!$A$1:$AS$1,0),FALSE))</f>
        <v>81.606800566999993</v>
      </c>
      <c r="E141" s="76">
        <f>IF(VLOOKUP(A141,Database!$A:$AS,MATCH($E$1,Database!$A$1:$AS$1,0),FALSE)=0,#N/A,VLOOKUP(A141,Database!$A:$AS,MATCH($E$1,Database!$A$1:$AS$1,0),FALSE))</f>
        <v>125.305104421</v>
      </c>
      <c r="F141" s="76">
        <f>IF(VLOOKUP(A141,Database!$A:$AS,MATCH($F$1,Database!$A$1:$AS$1,0),FALSE)=0,#N/A,VLOOKUP(A141,Database!$A:$AS,MATCH($F$1,Database!$A$1:$AS$1,0),FALSE))</f>
        <v>96.791934005000002</v>
      </c>
      <c r="G141" s="76">
        <f>IF(VLOOKUP(A141,Database!$A:$AS,MATCH($G$1,Database!$A$1:$AS$1,0),FALSE)=0,#N/A,VLOOKUP(A141,Database!$A:$AS,MATCH($G$1,Database!$A$1:$AS$1,0),FALSE))</f>
        <v>103.042094093</v>
      </c>
      <c r="H141" s="76">
        <f>(((Table134567891011121314151617343[[#This Row],[ITA]]-VLOOKUP($U$1,A:B,2,))/VLOOKUP($U$1,A:B,2,))*100)+100</f>
        <v>103.70065789453461</v>
      </c>
      <c r="I141" s="76">
        <f>(((Table134567891011121314151617343[[#This Row],[FRA]]-VLOOKUP($U$1,A:C,3,))/VLOOKUP($U$1,A:C,3,))*100)+100</f>
        <v>109.45550351288055</v>
      </c>
      <c r="J141" s="76">
        <f>(((Table134567891011121314151617343[[#This Row],[DEU]]-VLOOKUP($U$1,A:D,4,))/VLOOKUP($U$1,A:D,4,))*100)+100</f>
        <v>108.51063829815524</v>
      </c>
      <c r="K141" s="76">
        <f>(((Table134567891011121314151617343[[#This Row],[ESP]]-VLOOKUP($U$1,A:E,5,))/VLOOKUP($U$1,A:E,5,))*100)+100</f>
        <v>105.92675875405325</v>
      </c>
      <c r="L141" s="76">
        <f>(((Table134567891011121314151617343[[#This Row],[EA19]]-VLOOKUP($U$1,A:F,6,))/VLOOKUP($U$1,A:F,6,))*100)+100</f>
        <v>108.15642458061981</v>
      </c>
      <c r="M141" s="76">
        <f>(((Table134567891011121314151617343[[#This Row],[GBR]]-VLOOKUP($U$1,A:G,7,))/VLOOKUP($U$1,A:G,7,))*100)+100</f>
        <v>107.29281767999868</v>
      </c>
      <c r="N141" s="76">
        <f>IF(VLOOKUP(A141,Database!$A:$AU,MATCH($N$1,Database!$A$1:$AU$1,0),FALSE)=0,#N/A,VLOOKUP(A141,Database!$A:$AU,MATCH($N$1,Database!$A$1:$AU$1,0),FALSE))</f>
        <v>88.469275999000004</v>
      </c>
      <c r="O141" s="76">
        <f>(((Table134567891011121314151617343[[#This Row],[USA]]-VLOOKUP($U$1,A:N,14,))/VLOOKUP($U$1,A:N,14,))*100)+100</f>
        <v>102.05306936675905</v>
      </c>
      <c r="P141" s="76">
        <f>IF(VLOOKUP(A141,Database!$A:$AS,MATCH($P$1,Database!$A$1:$AS$1,0),FALSE)=0,#N/A,VLOOKUP(A141,Database!$A:$AS,MATCH($P$1,Database!$A$1:$AS$1,0),FALSE))</f>
        <v>97.371317306999998</v>
      </c>
      <c r="Q141" s="76">
        <f>(((Table134567891011121314151617343[[#This Row],[JPN]]-VLOOKUP($U$1,A:Q,16,))/VLOOKUP($U$1,A:Q,16,))*100)+100</f>
        <v>97.758804695502405</v>
      </c>
    </row>
    <row r="142" spans="1:17" s="80" customFormat="1" x14ac:dyDescent="0.35">
      <c r="A142" s="21">
        <v>37135</v>
      </c>
      <c r="B142" s="76">
        <f>IF(VLOOKUP(A142,Database!$A:$AS,MATCH($B$1,Database!$A$1:$AS$1,0),FALSE)=0,#N/A,VLOOKUP(A142,Database!$A:$AS,MATCH($B$1,Database!$A$1:$AS$1,0),FALSE))</f>
        <v>124.18965086199999</v>
      </c>
      <c r="C142" s="76">
        <f>IF(VLOOKUP(A142,Database!$A:$AS,MATCH($C$1,Database!$A$1:$AS$1,0),FALSE)=0,#N/A,VLOOKUP(A142,Database!$A:$AS,MATCH($C$1,Database!$A$1:$AS$1,0),FALSE))</f>
        <v>110.51</v>
      </c>
      <c r="D142" s="76">
        <f>IF(VLOOKUP(A142,Database!$A:$AS,MATCH($D$1,Database!$A$1:$AS$1,0),FALSE)=0,#N/A,VLOOKUP(A142,Database!$A:$AS,MATCH($D$1,Database!$A$1:$AS$1,0),FALSE))</f>
        <v>80.506708892000006</v>
      </c>
      <c r="E142" s="76">
        <f>IF(VLOOKUP(A142,Database!$A:$AS,MATCH($E$1,Database!$A$1:$AS$1,0),FALSE)=0,#N/A,VLOOKUP(A142,Database!$A:$AS,MATCH($E$1,Database!$A$1:$AS$1,0),FALSE))</f>
        <v>122.87010239200001</v>
      </c>
      <c r="F142" s="76">
        <f>IF(VLOOKUP(A142,Database!$A:$AS,MATCH($F$1,Database!$A$1:$AS$1,0),FALSE)=0,#N/A,VLOOKUP(A142,Database!$A:$AS,MATCH($F$1,Database!$A$1:$AS$1,0),FALSE))</f>
        <v>95.492042330000004</v>
      </c>
      <c r="G142" s="76">
        <f>IF(VLOOKUP(A142,Database!$A:$AS,MATCH($G$1,Database!$A$1:$AS$1,0),FALSE)=0,#N/A,VLOOKUP(A142,Database!$A:$AS,MATCH($G$1,Database!$A$1:$AS$1,0),FALSE))</f>
        <v>101.556420233</v>
      </c>
      <c r="H142" s="76">
        <f>(((Table134567891011121314151617343[[#This Row],[ITA]]-VLOOKUP($U$1,A:B,2,))/VLOOKUP($U$1,A:B,2,))*100)+100</f>
        <v>102.13815789441895</v>
      </c>
      <c r="I142" s="76">
        <f>(((Table134567891011121314151617343[[#This Row],[FRA]]-VLOOKUP($U$1,A:C,3,))/VLOOKUP($U$1,A:C,3,))*100)+100</f>
        <v>107.83567525370805</v>
      </c>
      <c r="J142" s="76">
        <f>(((Table134567891011121314151617343[[#This Row],[DEU]]-VLOOKUP($U$1,A:D,4,))/VLOOKUP($U$1,A:D,4,))*100)+100</f>
        <v>107.04787233978722</v>
      </c>
      <c r="K142" s="76">
        <f>(((Table134567891011121314151617343[[#This Row],[ESP]]-VLOOKUP($U$1,A:E,5,))/VLOOKUP($U$1,A:E,5,))*100)+100</f>
        <v>103.86832806455067</v>
      </c>
      <c r="L142" s="76">
        <f>(((Table134567891011121314151617343[[#This Row],[EA19]]-VLOOKUP($U$1,A:F,6,))/VLOOKUP($U$1,A:F,6,))*100)+100</f>
        <v>106.70391061491219</v>
      </c>
      <c r="M142" s="76">
        <f>(((Table134567891011121314151617343[[#This Row],[GBR]]-VLOOKUP($U$1,A:G,7,))/VLOOKUP($U$1,A:G,7,))*100)+100</f>
        <v>105.74585635321262</v>
      </c>
      <c r="N142" s="76">
        <f>IF(VLOOKUP(A142,Database!$A:$AU,MATCH($N$1,Database!$A$1:$AU$1,0),FALSE)=0,#N/A,VLOOKUP(A142,Database!$A:$AU,MATCH($N$1,Database!$A$1:$AU$1,0),FALSE))</f>
        <v>88.000950599000006</v>
      </c>
      <c r="O142" s="76">
        <f>(((Table134567891011121314151617343[[#This Row],[USA]]-VLOOKUP($U$1,A:N,14,))/VLOOKUP($U$1,A:N,14,))*100)+100</f>
        <v>101.51283611637102</v>
      </c>
      <c r="P142" s="76">
        <f>IF(VLOOKUP(A142,Database!$A:$AS,MATCH($P$1,Database!$A$1:$AS$1,0),FALSE)=0,#N/A,VLOOKUP(A142,Database!$A:$AS,MATCH($P$1,Database!$A$1:$AS$1,0),FALSE))</f>
        <v>95.564207706999994</v>
      </c>
      <c r="Q142" s="76">
        <f>(((Table134567891011121314151617343[[#This Row],[JPN]]-VLOOKUP($U$1,A:Q,16,))/VLOOKUP($U$1,A:Q,16,))*100)+100</f>
        <v>95.944503735674814</v>
      </c>
    </row>
    <row r="143" spans="1:17" s="80" customFormat="1" x14ac:dyDescent="0.35">
      <c r="A143" s="21">
        <v>37165</v>
      </c>
      <c r="B143" s="76">
        <f>IF(VLOOKUP(A143,Database!$A:$AS,MATCH($B$1,Database!$A$1:$AS$1,0),FALSE)=0,#N/A,VLOOKUP(A143,Database!$A:$AS,MATCH($B$1,Database!$A$1:$AS$1,0),FALSE))</f>
        <v>123.489709191</v>
      </c>
      <c r="C143" s="76">
        <f>IF(VLOOKUP(A143,Database!$A:$AS,MATCH($C$1,Database!$A$1:$AS$1,0),FALSE)=0,#N/A,VLOOKUP(A143,Database!$A:$AS,MATCH($C$1,Database!$A$1:$AS$1,0),FALSE))</f>
        <v>109.76</v>
      </c>
      <c r="D143" s="76">
        <f>IF(VLOOKUP(A143,Database!$A:$AS,MATCH($D$1,Database!$A$1:$AS$1,0),FALSE)=0,#N/A,VLOOKUP(A143,Database!$A:$AS,MATCH($D$1,Database!$A$1:$AS$1,0),FALSE))</f>
        <v>79.106592215999996</v>
      </c>
      <c r="E143" s="76">
        <f>IF(VLOOKUP(A143,Database!$A:$AS,MATCH($E$1,Database!$A$1:$AS$1,0),FALSE)=0,#N/A,VLOOKUP(A143,Database!$A:$AS,MATCH($E$1,Database!$A$1:$AS$1,0),FALSE))</f>
        <v>121.915101596</v>
      </c>
      <c r="F143" s="76">
        <f>IF(VLOOKUP(A143,Database!$A:$AS,MATCH($F$1,Database!$A$1:$AS$1,0),FALSE)=0,#N/A,VLOOKUP(A143,Database!$A:$AS,MATCH($F$1,Database!$A$1:$AS$1,0),FALSE))</f>
        <v>94.192150654000002</v>
      </c>
      <c r="G143" s="76">
        <f>IF(VLOOKUP(A143,Database!$A:$AS,MATCH($G$1,Database!$A$1:$AS$1,0),FALSE)=0,#N/A,VLOOKUP(A143,Database!$A:$AS,MATCH($G$1,Database!$A$1:$AS$1,0),FALSE))</f>
        <v>100.919702865</v>
      </c>
      <c r="H143" s="76">
        <f>(((Table134567891011121314151617343[[#This Row],[ITA]]-VLOOKUP($U$1,A:B,2,))/VLOOKUP($U$1,A:B,2,))*100)+100</f>
        <v>101.56250000011566</v>
      </c>
      <c r="I143" s="76">
        <f>(((Table134567891011121314151617343[[#This Row],[FRA]]-VLOOKUP($U$1,A:C,3,))/VLOOKUP($U$1,A:C,3,))*100)+100</f>
        <v>107.10382513661202</v>
      </c>
      <c r="J143" s="76">
        <f>(((Table134567891011121314151617343[[#This Row],[DEU]]-VLOOKUP($U$1,A:D,4,))/VLOOKUP($U$1,A:D,4,))*100)+100</f>
        <v>105.18617021264748</v>
      </c>
      <c r="K143" s="76">
        <f>(((Table134567891011121314151617343[[#This Row],[ESP]]-VLOOKUP($U$1,A:E,5,))/VLOOKUP($U$1,A:E,5,))*100)+100</f>
        <v>103.06101746539149</v>
      </c>
      <c r="L143" s="76">
        <f>(((Table134567891011121314151617343[[#This Row],[EA19]]-VLOOKUP($U$1,A:F,6,))/VLOOKUP($U$1,A:F,6,))*100)+100</f>
        <v>105.25139664808715</v>
      </c>
      <c r="M143" s="76">
        <f>(((Table134567891011121314151617343[[#This Row],[GBR]]-VLOOKUP($U$1,A:G,7,))/VLOOKUP($U$1,A:G,7,))*100)+100</f>
        <v>105.08287292804218</v>
      </c>
      <c r="N143" s="76">
        <f>IF(VLOOKUP(A143,Database!$A:$AU,MATCH($N$1,Database!$A$1:$AU$1,0),FALSE)=0,#N/A,VLOOKUP(A143,Database!$A:$AU,MATCH($N$1,Database!$A$1:$AU$1,0),FALSE))</f>
        <v>87.730942115999994</v>
      </c>
      <c r="O143" s="76">
        <f>(((Table134567891011121314151617343[[#This Row],[USA]]-VLOOKUP($U$1,A:N,14,))/VLOOKUP($U$1,A:N,14,))*100)+100</f>
        <v>101.20136985721994</v>
      </c>
      <c r="P143" s="76">
        <f>IF(VLOOKUP(A143,Database!$A:$AS,MATCH($P$1,Database!$A$1:$AS$1,0),FALSE)=0,#N/A,VLOOKUP(A143,Database!$A:$AS,MATCH($P$1,Database!$A$1:$AS$1,0),FALSE))</f>
        <v>95.564207706999994</v>
      </c>
      <c r="Q143" s="76">
        <f>(((Table134567891011121314151617343[[#This Row],[JPN]]-VLOOKUP($U$1,A:Q,16,))/VLOOKUP($U$1,A:Q,16,))*100)+100</f>
        <v>95.944503735674814</v>
      </c>
    </row>
    <row r="144" spans="1:17" s="80" customFormat="1" x14ac:dyDescent="0.35">
      <c r="A144" s="21">
        <v>37196</v>
      </c>
      <c r="B144" s="76">
        <f>IF(VLOOKUP(A144,Database!$A:$AS,MATCH($B$1,Database!$A$1:$AS$1,0),FALSE)=0,#N/A,VLOOKUP(A144,Database!$A:$AS,MATCH($B$1,Database!$A$1:$AS$1,0),FALSE))</f>
        <v>121.68985917800001</v>
      </c>
      <c r="C144" s="76">
        <f>IF(VLOOKUP(A144,Database!$A:$AS,MATCH($C$1,Database!$A$1:$AS$1,0),FALSE)=0,#N/A,VLOOKUP(A144,Database!$A:$AS,MATCH($C$1,Database!$A$1:$AS$1,0),FALSE))</f>
        <v>108.53</v>
      </c>
      <c r="D144" s="76">
        <f>IF(VLOOKUP(A144,Database!$A:$AS,MATCH($D$1,Database!$A$1:$AS$1,0),FALSE)=0,#N/A,VLOOKUP(A144,Database!$A:$AS,MATCH($D$1,Database!$A$1:$AS$1,0),FALSE))</f>
        <v>78.106508876000007</v>
      </c>
      <c r="E144" s="76">
        <f>IF(VLOOKUP(A144,Database!$A:$AS,MATCH($E$1,Database!$A$1:$AS$1,0),FALSE)=0,#N/A,VLOOKUP(A144,Database!$A:$AS,MATCH($E$1,Database!$A$1:$AS$1,0),FALSE))</f>
        <v>119.843099869</v>
      </c>
      <c r="F144" s="76">
        <f>IF(VLOOKUP(A144,Database!$A:$AS,MATCH($F$1,Database!$A$1:$AS$1,0),FALSE)=0,#N/A,VLOOKUP(A144,Database!$A:$AS,MATCH($F$1,Database!$A$1:$AS$1,0),FALSE))</f>
        <v>93.492208982999998</v>
      </c>
      <c r="G144" s="76">
        <f>IF(VLOOKUP(A144,Database!$A:$AS,MATCH($G$1,Database!$A$1:$AS$1,0),FALSE)=0,#N/A,VLOOKUP(A144,Database!$A:$AS,MATCH($G$1,Database!$A$1:$AS$1,0),FALSE))</f>
        <v>100.707463742</v>
      </c>
      <c r="H144" s="76">
        <f>(((Table134567891011121314151617343[[#This Row],[ITA]]-VLOOKUP($U$1,A:B,2,))/VLOOKUP($U$1,A:B,2,))*100)+100</f>
        <v>100.08223684180835</v>
      </c>
      <c r="I144" s="76">
        <f>(((Table134567891011121314151617343[[#This Row],[FRA]]-VLOOKUP($U$1,A:C,3,))/VLOOKUP($U$1,A:C,3,))*100)+100</f>
        <v>105.90359094457455</v>
      </c>
      <c r="J144" s="76">
        <f>(((Table134567891011121314151617343[[#This Row],[DEU]]-VLOOKUP($U$1,A:D,4,))/VLOOKUP($U$1,A:D,4,))*100)+100</f>
        <v>103.85638297897626</v>
      </c>
      <c r="K144" s="76">
        <f>(((Table134567891011121314151617343[[#This Row],[ESP]]-VLOOKUP($U$1,A:E,5,))/VLOOKUP($U$1,A:E,5,))*100)+100</f>
        <v>101.30944933823442</v>
      </c>
      <c r="L144" s="76">
        <f>(((Table134567891011121314151617343[[#This Row],[EA19]]-VLOOKUP($U$1,A:F,6,))/VLOOKUP($U$1,A:F,6,))*100)+100</f>
        <v>104.46927374364725</v>
      </c>
      <c r="M144" s="76">
        <f>(((Table134567891011121314151617343[[#This Row],[GBR]]-VLOOKUP($U$1,A:G,7,))/VLOOKUP($U$1,A:G,7,))*100)+100</f>
        <v>104.86187845263828</v>
      </c>
      <c r="N144" s="76">
        <f>IF(VLOOKUP(A144,Database!$A:$AU,MATCH($N$1,Database!$A$1:$AU$1,0),FALSE)=0,#N/A,VLOOKUP(A144,Database!$A:$AU,MATCH($N$1,Database!$A$1:$AU$1,0),FALSE))</f>
        <v>87.222854174000005</v>
      </c>
      <c r="O144" s="76">
        <f>(((Table134567891011121314151617343[[#This Row],[USA]]-VLOOKUP($U$1,A:N,14,))/VLOOKUP($U$1,A:N,14,))*100)+100</f>
        <v>100.61526882492569</v>
      </c>
      <c r="P144" s="76">
        <f>IF(VLOOKUP(A144,Database!$A:$AS,MATCH($P$1,Database!$A$1:$AS$1,0),FALSE)=0,#N/A,VLOOKUP(A144,Database!$A:$AS,MATCH($P$1,Database!$A$1:$AS$1,0),FALSE))</f>
        <v>94.075999800000005</v>
      </c>
      <c r="Q144" s="76">
        <f>(((Table134567891011121314151617343[[#This Row],[JPN]]-VLOOKUP($U$1,A:Q,16,))/VLOOKUP($U$1,A:Q,16,))*100)+100</f>
        <v>94.450373532341771</v>
      </c>
    </row>
    <row r="145" spans="1:17" s="80" customFormat="1" x14ac:dyDescent="0.35">
      <c r="A145" s="21">
        <v>37226</v>
      </c>
      <c r="B145" s="76">
        <f>IF(VLOOKUP(A145,Database!$A:$AS,MATCH($B$1,Database!$A$1:$AS$1,0),FALSE)=0,#N/A,VLOOKUP(A145,Database!$A:$AS,MATCH($B$1,Database!$A$1:$AS$1,0),FALSE))</f>
        <v>123.38971752400001</v>
      </c>
      <c r="C145" s="76">
        <f>IF(VLOOKUP(A145,Database!$A:$AS,MATCH($C$1,Database!$A$1:$AS$1,0),FALSE)=0,#N/A,VLOOKUP(A145,Database!$A:$AS,MATCH($C$1,Database!$A$1:$AS$1,0),FALSE))</f>
        <v>109.2</v>
      </c>
      <c r="D145" s="76">
        <f>IF(VLOOKUP(A145,Database!$A:$AS,MATCH($D$1,Database!$A$1:$AS$1,0),FALSE)=0,#N/A,VLOOKUP(A145,Database!$A:$AS,MATCH($D$1,Database!$A$1:$AS$1,0),FALSE))</f>
        <v>78.606550545999994</v>
      </c>
      <c r="E145" s="76">
        <f>IF(VLOOKUP(A145,Database!$A:$AS,MATCH($E$1,Database!$A$1:$AS$1,0),FALSE)=0,#N/A,VLOOKUP(A145,Database!$A:$AS,MATCH($E$1,Database!$A$1:$AS$1,0),FALSE))</f>
        <v>119.846099872</v>
      </c>
      <c r="F145" s="76">
        <f>IF(VLOOKUP(A145,Database!$A:$AS,MATCH($F$1,Database!$A$1:$AS$1,0),FALSE)=0,#N/A,VLOOKUP(A145,Database!$A:$AS,MATCH($F$1,Database!$A$1:$AS$1,0),FALSE))</f>
        <v>94.192150654000002</v>
      </c>
      <c r="G145" s="76">
        <f>IF(VLOOKUP(A145,Database!$A:$AS,MATCH($G$1,Database!$A$1:$AS$1,0),FALSE)=0,#N/A,VLOOKUP(A145,Database!$A:$AS,MATCH($G$1,Database!$A$1:$AS$1,0),FALSE))</f>
        <v>101.02582242699999</v>
      </c>
      <c r="H145" s="76">
        <f>(((Table134567891011121314151617343[[#This Row],[ITA]]-VLOOKUP($U$1,A:B,2,))/VLOOKUP($U$1,A:B,2,))*100)+100</f>
        <v>101.48026315830732</v>
      </c>
      <c r="I145" s="76">
        <f>(((Table134567891011121314151617343[[#This Row],[FRA]]-VLOOKUP($U$1,A:C,3,))/VLOOKUP($U$1,A:C,3,))*100)+100</f>
        <v>106.55737704918033</v>
      </c>
      <c r="J145" s="76">
        <f>(((Table134567891011121314151617343[[#This Row],[DEU]]-VLOOKUP($U$1,A:D,4,))/VLOOKUP($U$1,A:D,4,))*100)+100</f>
        <v>104.52127659581186</v>
      </c>
      <c r="K145" s="76">
        <f>(((Table134567891011121314151617343[[#This Row],[ESP]]-VLOOKUP($U$1,A:E,5,))/VLOOKUP($U$1,A:E,5,))*100)+100</f>
        <v>101.31198539289485</v>
      </c>
      <c r="L145" s="76">
        <f>(((Table134567891011121314151617343[[#This Row],[EA19]]-VLOOKUP($U$1,A:F,6,))/VLOOKUP($U$1,A:F,6,))*100)+100</f>
        <v>105.25139664808715</v>
      </c>
      <c r="M145" s="76">
        <f>(((Table134567891011121314151617343[[#This Row],[GBR]]-VLOOKUP($U$1,A:G,7,))/VLOOKUP($U$1,A:G,7,))*100)+100</f>
        <v>105.19337016626474</v>
      </c>
      <c r="N145" s="76">
        <f>IF(VLOOKUP(A145,Database!$A:$AU,MATCH($N$1,Database!$A$1:$AU$1,0),FALSE)=0,#N/A,VLOOKUP(A145,Database!$A:$AU,MATCH($N$1,Database!$A$1:$AU$1,0),FALSE))</f>
        <v>87.192908318999997</v>
      </c>
      <c r="O145" s="76">
        <f>(((Table134567891011121314151617343[[#This Row],[USA]]-VLOOKUP($U$1,A:N,14,))/VLOOKUP($U$1,A:N,14,))*100)+100</f>
        <v>100.58072500863406</v>
      </c>
      <c r="P145" s="76">
        <f>IF(VLOOKUP(A145,Database!$A:$AS,MATCH($P$1,Database!$A$1:$AS$1,0),FALSE)=0,#N/A,VLOOKUP(A145,Database!$A:$AS,MATCH($P$1,Database!$A$1:$AS$1,0),FALSE))</f>
        <v>95.032704882999994</v>
      </c>
      <c r="Q145" s="76">
        <f>(((Table134567891011121314151617343[[#This Row],[JPN]]-VLOOKUP($U$1,A:Q,16,))/VLOOKUP($U$1,A:Q,16,))*100)+100</f>
        <v>95.410885805841289</v>
      </c>
    </row>
    <row r="146" spans="1:17" s="80" customFormat="1" x14ac:dyDescent="0.35">
      <c r="A146" s="21">
        <v>37257</v>
      </c>
      <c r="B146" s="76">
        <f>IF(VLOOKUP(A146,Database!$A:$AS,MATCH($B$1,Database!$A$1:$AS$1,0),FALSE)=0,#N/A,VLOOKUP(A146,Database!$A:$AS,MATCH($B$1,Database!$A$1:$AS$1,0),FALSE))</f>
        <v>122.38980085</v>
      </c>
      <c r="C146" s="76">
        <f>IF(VLOOKUP(A146,Database!$A:$AS,MATCH($C$1,Database!$A$1:$AS$1,0),FALSE)=0,#N/A,VLOOKUP(A146,Database!$A:$AS,MATCH($C$1,Database!$A$1:$AS$1,0),FALSE))</f>
        <v>109.2</v>
      </c>
      <c r="D146" s="76">
        <f>IF(VLOOKUP(A146,Database!$A:$AS,MATCH($D$1,Database!$A$1:$AS$1,0),FALSE)=0,#N/A,VLOOKUP(A146,Database!$A:$AS,MATCH($D$1,Database!$A$1:$AS$1,0),FALSE))</f>
        <v>79.006583882000001</v>
      </c>
      <c r="E146" s="76">
        <f>IF(VLOOKUP(A146,Database!$A:$AS,MATCH($E$1,Database!$A$1:$AS$1,0),FALSE)=0,#N/A,VLOOKUP(A146,Database!$A:$AS,MATCH($E$1,Database!$A$1:$AS$1,0),FALSE))</f>
        <v>121.08010090000001</v>
      </c>
      <c r="F146" s="76">
        <f>IF(VLOOKUP(A146,Database!$A:$AS,MATCH($F$1,Database!$A$1:$AS$1,0),FALSE)=0,#N/A,VLOOKUP(A146,Database!$A:$AS,MATCH($F$1,Database!$A$1:$AS$1,0),FALSE))</f>
        <v>94.192150654000002</v>
      </c>
      <c r="G146" s="76">
        <f>IF(VLOOKUP(A146,Database!$A:$AS,MATCH($G$1,Database!$A$1:$AS$1,0),FALSE)=0,#N/A,VLOOKUP(A146,Database!$A:$AS,MATCH($G$1,Database!$A$1:$AS$1,0),FALSE))</f>
        <v>101.450300672</v>
      </c>
      <c r="H146" s="76">
        <f>(((Table134567891011121314151617343[[#This Row],[ITA]]-VLOOKUP($U$1,A:B,2,))/VLOOKUP($U$1,A:B,2,))*100)+100</f>
        <v>100.6578947369341</v>
      </c>
      <c r="I146" s="76">
        <f>(((Table134567891011121314151617343[[#This Row],[FRA]]-VLOOKUP($U$1,A:C,3,))/VLOOKUP($U$1,A:C,3,))*100)+100</f>
        <v>106.55737704918033</v>
      </c>
      <c r="J146" s="76">
        <f>(((Table134567891011121314151617343[[#This Row],[DEU]]-VLOOKUP($U$1,A:D,4,))/VLOOKUP($U$1,A:D,4,))*100)+100</f>
        <v>105.05319148928037</v>
      </c>
      <c r="K146" s="76">
        <f>(((Table134567891011121314151617343[[#This Row],[ESP]]-VLOOKUP($U$1,A:E,5,))/VLOOKUP($U$1,A:E,5,))*100)+100</f>
        <v>102.35514903574246</v>
      </c>
      <c r="L146" s="76">
        <f>(((Table134567891011121314151617343[[#This Row],[EA19]]-VLOOKUP($U$1,A:F,6,))/VLOOKUP($U$1,A:F,6,))*100)+100</f>
        <v>105.25139664808715</v>
      </c>
      <c r="M146" s="76">
        <f>(((Table134567891011121314151617343[[#This Row],[GBR]]-VLOOKUP($U$1,A:G,7,))/VLOOKUP($U$1,A:G,7,))*100)+100</f>
        <v>105.6353591160313</v>
      </c>
      <c r="N146" s="76">
        <f>IF(VLOOKUP(A146,Database!$A:$AU,MATCH($N$1,Database!$A$1:$AU$1,0),FALSE)=0,#N/A,VLOOKUP(A146,Database!$A:$AU,MATCH($N$1,Database!$A$1:$AU$1,0),FALSE))</f>
        <v>87.800055561999997</v>
      </c>
      <c r="O146" s="76">
        <f>(((Table134567891011121314151617343[[#This Row],[USA]]-VLOOKUP($U$1,A:N,14,))/VLOOKUP($U$1,A:N,14,))*100)+100</f>
        <v>101.28109515415684</v>
      </c>
      <c r="P146" s="76">
        <f>IF(VLOOKUP(A146,Database!$A:$AS,MATCH($P$1,Database!$A$1:$AS$1,0),FALSE)=0,#N/A,VLOOKUP(A146,Database!$A:$AS,MATCH($P$1,Database!$A$1:$AS$1,0),FALSE))</f>
        <v>94.501202058999993</v>
      </c>
      <c r="Q146" s="76">
        <f>(((Table134567891011121314151617343[[#This Row],[JPN]]-VLOOKUP($U$1,A:Q,16,))/VLOOKUP($U$1,A:Q,16,))*100)+100</f>
        <v>94.877267876007778</v>
      </c>
    </row>
    <row r="147" spans="1:17" s="80" customFormat="1" x14ac:dyDescent="0.35">
      <c r="A147" s="21">
        <v>37288</v>
      </c>
      <c r="B147" s="76">
        <f>IF(VLOOKUP(A147,Database!$A:$AS,MATCH($B$1,Database!$A$1:$AS$1,0),FALSE)=0,#N/A,VLOOKUP(A147,Database!$A:$AS,MATCH($B$1,Database!$A$1:$AS$1,0),FALSE))</f>
        <v>123.789684193</v>
      </c>
      <c r="C147" s="76">
        <f>IF(VLOOKUP(A147,Database!$A:$AS,MATCH($C$1,Database!$A$1:$AS$1,0),FALSE)=0,#N/A,VLOOKUP(A147,Database!$A:$AS,MATCH($C$1,Database!$A$1:$AS$1,0),FALSE))</f>
        <v>109.61</v>
      </c>
      <c r="D147" s="76">
        <f>IF(VLOOKUP(A147,Database!$A:$AS,MATCH($D$1,Database!$A$1:$AS$1,0),FALSE)=0,#N/A,VLOOKUP(A147,Database!$A:$AS,MATCH($D$1,Database!$A$1:$AS$1,0),FALSE))</f>
        <v>79.206600550000005</v>
      </c>
      <c r="E147" s="76">
        <f>IF(VLOOKUP(A147,Database!$A:$AS,MATCH($E$1,Database!$A$1:$AS$1,0),FALSE)=0,#N/A,VLOOKUP(A147,Database!$A:$AS,MATCH($E$1,Database!$A$1:$AS$1,0),FALSE))</f>
        <v>121.74310145299999</v>
      </c>
      <c r="F147" s="76">
        <f>IF(VLOOKUP(A147,Database!$A:$AS,MATCH($F$1,Database!$A$1:$AS$1,0),FALSE)=0,#N/A,VLOOKUP(A147,Database!$A:$AS,MATCH($F$1,Database!$A$1:$AS$1,0),FALSE))</f>
        <v>94.492125655999999</v>
      </c>
      <c r="G147" s="76">
        <f>IF(VLOOKUP(A147,Database!$A:$AS,MATCH($G$1,Database!$A$1:$AS$1,0),FALSE)=0,#N/A,VLOOKUP(A147,Database!$A:$AS,MATCH($G$1,Database!$A$1:$AS$1,0),FALSE))</f>
        <v>102.617615847</v>
      </c>
      <c r="H147" s="76">
        <f>(((Table134567891011121314151617343[[#This Row],[ITA]]-VLOOKUP($U$1,A:B,2,))/VLOOKUP($U$1,A:B,2,))*100)+100</f>
        <v>101.80921052636313</v>
      </c>
      <c r="I147" s="76">
        <f>(((Table134567891011121314151617343[[#This Row],[FRA]]-VLOOKUP($U$1,A:C,3,))/VLOOKUP($U$1,A:C,3,))*100)+100</f>
        <v>106.95745511319281</v>
      </c>
      <c r="J147" s="76">
        <f>(((Table134567891011121314151617343[[#This Row],[DEU]]-VLOOKUP($U$1,A:D,4,))/VLOOKUP($U$1,A:D,4,))*100)+100</f>
        <v>105.31914893601461</v>
      </c>
      <c r="K147" s="76">
        <f>(((Table134567891011121314151617343[[#This Row],[ESP]]-VLOOKUP($U$1,A:E,5,))/VLOOKUP($U$1,A:E,5,))*100)+100</f>
        <v>102.91561702270872</v>
      </c>
      <c r="L147" s="76">
        <f>(((Table134567891011121314151617343[[#This Row],[EA19]]-VLOOKUP($U$1,A:F,6,))/VLOOKUP($U$1,A:F,6,))*100)+100</f>
        <v>105.58659217872102</v>
      </c>
      <c r="M147" s="76">
        <f>(((Table134567891011121314151617343[[#This Row],[GBR]]-VLOOKUP($U$1,A:G,7,))/VLOOKUP($U$1,A:G,7,))*100)+100</f>
        <v>106.85082872919087</v>
      </c>
      <c r="N147" s="76">
        <f>IF(VLOOKUP(A147,Database!$A:$AU,MATCH($N$1,Database!$A$1:$AU$1,0),FALSE)=0,#N/A,VLOOKUP(A147,Database!$A:$AU,MATCH($N$1,Database!$A$1:$AU$1,0),FALSE))</f>
        <v>87.791131300999993</v>
      </c>
      <c r="O147" s="76">
        <f>(((Table134567891011121314151617343[[#This Row],[USA]]-VLOOKUP($U$1,A:N,14,))/VLOOKUP($U$1,A:N,14,))*100)+100</f>
        <v>101.27080063985687</v>
      </c>
      <c r="P147" s="76">
        <f>IF(VLOOKUP(A147,Database!$A:$AS,MATCH($P$1,Database!$A$1:$AS$1,0),FALSE)=0,#N/A,VLOOKUP(A147,Database!$A:$AS,MATCH($P$1,Database!$A$1:$AS$1,0),FALSE))</f>
        <v>95.670508272000006</v>
      </c>
      <c r="Q147" s="76">
        <f>(((Table134567891011121314151617343[[#This Row],[JPN]]-VLOOKUP($U$1,A:Q,16,))/VLOOKUP($U$1,A:Q,16,))*100)+100</f>
        <v>96.051227321842319</v>
      </c>
    </row>
    <row r="148" spans="1:17" s="80" customFormat="1" x14ac:dyDescent="0.35">
      <c r="A148" s="21">
        <v>37316</v>
      </c>
      <c r="B148" s="76">
        <f>IF(VLOOKUP(A148,Database!$A:$AS,MATCH($B$1,Database!$A$1:$AS$1,0),FALSE)=0,#N/A,VLOOKUP(A148,Database!$A:$AS,MATCH($B$1,Database!$A$1:$AS$1,0),FALSE))</f>
        <v>124.689609199</v>
      </c>
      <c r="C148" s="76">
        <f>IF(VLOOKUP(A148,Database!$A:$AS,MATCH($C$1,Database!$A$1:$AS$1,0),FALSE)=0,#N/A,VLOOKUP(A148,Database!$A:$AS,MATCH($C$1,Database!$A$1:$AS$1,0),FALSE))</f>
        <v>110.12</v>
      </c>
      <c r="D148" s="76">
        <f>IF(VLOOKUP(A148,Database!$A:$AS,MATCH($D$1,Database!$A$1:$AS$1,0),FALSE)=0,#N/A,VLOOKUP(A148,Database!$A:$AS,MATCH($D$1,Database!$A$1:$AS$1,0),FALSE))</f>
        <v>79.406617217999994</v>
      </c>
      <c r="E148" s="76">
        <f>IF(VLOOKUP(A148,Database!$A:$AS,MATCH($E$1,Database!$A$1:$AS$1,0),FALSE)=0,#N/A,VLOOKUP(A148,Database!$A:$AS,MATCH($E$1,Database!$A$1:$AS$1,0),FALSE))</f>
        <v>121.43510119600001</v>
      </c>
      <c r="F148" s="76">
        <f>IF(VLOOKUP(A148,Database!$A:$AS,MATCH($F$1,Database!$A$1:$AS$1,0),FALSE)=0,#N/A,VLOOKUP(A148,Database!$A:$AS,MATCH($F$1,Database!$A$1:$AS$1,0),FALSE))</f>
        <v>95.292058995000005</v>
      </c>
      <c r="G148" s="76">
        <f>IF(VLOOKUP(A148,Database!$A:$AS,MATCH($G$1,Database!$A$1:$AS$1,0),FALSE)=0,#N/A,VLOOKUP(A148,Database!$A:$AS,MATCH($G$1,Database!$A$1:$AS$1,0),FALSE))</f>
        <v>105.801202688</v>
      </c>
      <c r="H148" s="76">
        <f>(((Table134567891011121314151617343[[#This Row],[ITA]]-VLOOKUP($U$1,A:B,2,))/VLOOKUP($U$1,A:B,2,))*100)+100</f>
        <v>102.54934210510558</v>
      </c>
      <c r="I148" s="76">
        <f>(((Table134567891011121314151617343[[#This Row],[FRA]]-VLOOKUP($U$1,A:C,3,))/VLOOKUP($U$1,A:C,3,))*100)+100</f>
        <v>107.45511319281812</v>
      </c>
      <c r="J148" s="76">
        <f>(((Table134567891011121314151617343[[#This Row],[DEU]]-VLOOKUP($U$1,A:D,4,))/VLOOKUP($U$1,A:D,4,))*100)+100</f>
        <v>105.58510638274885</v>
      </c>
      <c r="K148" s="76">
        <f>(((Table134567891011121314151617343[[#This Row],[ESP]]-VLOOKUP($U$1,A:E,5,))/VLOOKUP($U$1,A:E,5,))*100)+100</f>
        <v>102.65524878735089</v>
      </c>
      <c r="L148" s="76">
        <f>(((Table134567891011121314151617343[[#This Row],[EA19]]-VLOOKUP($U$1,A:F,6,))/VLOOKUP($U$1,A:F,6,))*100)+100</f>
        <v>106.48044692745047</v>
      </c>
      <c r="M148" s="76">
        <f>(((Table134567891011121314151617343[[#This Row],[GBR]]-VLOOKUP($U$1,A:G,7,))/VLOOKUP($U$1,A:G,7,))*100)+100</f>
        <v>110.16574585608436</v>
      </c>
      <c r="N148" s="76">
        <f>IF(VLOOKUP(A148,Database!$A:$AU,MATCH($N$1,Database!$A$1:$AU$1,0),FALSE)=0,#N/A,VLOOKUP(A148,Database!$A:$AU,MATCH($N$1,Database!$A$1:$AU$1,0),FALSE))</f>
        <v>88.458963519999998</v>
      </c>
      <c r="O148" s="76">
        <f>(((Table134567891011121314151617343[[#This Row],[USA]]-VLOOKUP($U$1,A:N,14,))/VLOOKUP($U$1,A:N,14,))*100)+100</f>
        <v>102.04117348400374</v>
      </c>
      <c r="P148" s="76">
        <f>IF(VLOOKUP(A148,Database!$A:$AS,MATCH($P$1,Database!$A$1:$AS$1,0),FALSE)=0,#N/A,VLOOKUP(A148,Database!$A:$AS,MATCH($P$1,Database!$A$1:$AS$1,0),FALSE))</f>
        <v>96.095710530999995</v>
      </c>
      <c r="Q148" s="76">
        <f>(((Table134567891011121314151617343[[#This Row],[JPN]]-VLOOKUP($U$1,A:Q,16,))/VLOOKUP($U$1,A:Q,16,))*100)+100</f>
        <v>96.478121665508326</v>
      </c>
    </row>
    <row r="149" spans="1:17" s="80" customFormat="1" x14ac:dyDescent="0.35">
      <c r="A149" s="21">
        <v>37347</v>
      </c>
      <c r="B149" s="76">
        <f>IF(VLOOKUP(A149,Database!$A:$AS,MATCH($B$1,Database!$A$1:$AS$1,0),FALSE)=0,#N/A,VLOOKUP(A149,Database!$A:$AS,MATCH($B$1,Database!$A$1:$AS$1,0),FALSE))</f>
        <v>120.88992584</v>
      </c>
      <c r="C149" s="76">
        <f>IF(VLOOKUP(A149,Database!$A:$AS,MATCH($C$1,Database!$A$1:$AS$1,0),FALSE)=0,#N/A,VLOOKUP(A149,Database!$A:$AS,MATCH($C$1,Database!$A$1:$AS$1,0),FALSE))</f>
        <v>110.8</v>
      </c>
      <c r="D149" s="76">
        <f>IF(VLOOKUP(A149,Database!$A:$AS,MATCH($D$1,Database!$A$1:$AS$1,0),FALSE)=0,#N/A,VLOOKUP(A149,Database!$A:$AS,MATCH($D$1,Database!$A$1:$AS$1,0),FALSE))</f>
        <v>79.506625552000003</v>
      </c>
      <c r="E149" s="76">
        <f>IF(VLOOKUP(A149,Database!$A:$AS,MATCH($E$1,Database!$A$1:$AS$1,0),FALSE)=0,#N/A,VLOOKUP(A149,Database!$A:$AS,MATCH($E$1,Database!$A$1:$AS$1,0),FALSE))</f>
        <v>122.480102067</v>
      </c>
      <c r="F149" s="76">
        <f>IF(VLOOKUP(A149,Database!$A:$AS,MATCH($F$1,Database!$A$1:$AS$1,0),FALSE)=0,#N/A,VLOOKUP(A149,Database!$A:$AS,MATCH($F$1,Database!$A$1:$AS$1,0),FALSE))</f>
        <v>95.092075660000006</v>
      </c>
      <c r="G149" s="76">
        <f>IF(VLOOKUP(A149,Database!$A:$AS,MATCH($G$1,Database!$A$1:$AS$1,0),FALSE)=0,#N/A,VLOOKUP(A149,Database!$A:$AS,MATCH($G$1,Database!$A$1:$AS$1,0),FALSE))</f>
        <v>102.82985497</v>
      </c>
      <c r="H149" s="76">
        <f>(((Table134567891011121314151617343[[#This Row],[ITA]]-VLOOKUP($U$1,A:B,2,))/VLOOKUP($U$1,A:B,2,))*100)+100</f>
        <v>99.424342105696709</v>
      </c>
      <c r="I149" s="76">
        <f>(((Table134567891011121314151617343[[#This Row],[FRA]]-VLOOKUP($U$1,A:C,3,))/VLOOKUP($U$1,A:C,3,))*100)+100</f>
        <v>108.11865729898516</v>
      </c>
      <c r="J149" s="76">
        <f>(((Table134567891011121314151617343[[#This Row],[DEU]]-VLOOKUP($U$1,A:D,4,))/VLOOKUP($U$1,A:D,4,))*100)+100</f>
        <v>105.71808510611598</v>
      </c>
      <c r="K149" s="76">
        <f>(((Table134567891011121314151617343[[#This Row],[ESP]]-VLOOKUP($U$1,A:E,5,))/VLOOKUP($U$1,A:E,5,))*100)+100</f>
        <v>103.53864101364267</v>
      </c>
      <c r="L149" s="76">
        <f>(((Table134567891011121314151617343[[#This Row],[EA19]]-VLOOKUP($U$1,A:F,6,))/VLOOKUP($U$1,A:F,6,))*100)+100</f>
        <v>106.25698323998876</v>
      </c>
      <c r="M149" s="76">
        <f>(((Table134567891011121314151617343[[#This Row],[GBR]]-VLOOKUP($U$1,A:G,7,))/VLOOKUP($U$1,A:G,7,))*100)+100</f>
        <v>107.07182320459476</v>
      </c>
      <c r="N149" s="76">
        <f>IF(VLOOKUP(A149,Database!$A:$AU,MATCH($N$1,Database!$A$1:$AU$1,0),FALSE)=0,#N/A,VLOOKUP(A149,Database!$A:$AU,MATCH($N$1,Database!$A$1:$AU$1,0),FALSE))</f>
        <v>88.884551623999997</v>
      </c>
      <c r="O149" s="76">
        <f>(((Table134567891011121314151617343[[#This Row],[USA]]-VLOOKUP($U$1,A:N,14,))/VLOOKUP($U$1,A:N,14,))*100)+100</f>
        <v>102.53210744733435</v>
      </c>
      <c r="P149" s="76">
        <f>IF(VLOOKUP(A149,Database!$A:$AS,MATCH($P$1,Database!$A$1:$AS$1,0),FALSE)=0,#N/A,VLOOKUP(A149,Database!$A:$AS,MATCH($P$1,Database!$A$1:$AS$1,0),FALSE))</f>
        <v>95.989409965999997</v>
      </c>
      <c r="Q149" s="76">
        <f>(((Table134567891011121314151617343[[#This Row],[JPN]]-VLOOKUP($U$1,A:Q,16,))/VLOOKUP($U$1,A:Q,16,))*100)+100</f>
        <v>96.371398079340835</v>
      </c>
    </row>
    <row r="150" spans="1:17" s="80" customFormat="1" x14ac:dyDescent="0.35">
      <c r="A150" s="21">
        <v>37377</v>
      </c>
      <c r="B150" s="76">
        <f>IF(VLOOKUP(A150,Database!$A:$AS,MATCH($B$1,Database!$A$1:$AS$1,0),FALSE)=0,#N/A,VLOOKUP(A150,Database!$A:$AS,MATCH($B$1,Database!$A$1:$AS$1,0),FALSE))</f>
        <v>125.189567536</v>
      </c>
      <c r="C150" s="76">
        <f>IF(VLOOKUP(A150,Database!$A:$AS,MATCH($C$1,Database!$A$1:$AS$1,0),FALSE)=0,#N/A,VLOOKUP(A150,Database!$A:$AS,MATCH($C$1,Database!$A$1:$AS$1,0),FALSE))</f>
        <v>109.83</v>
      </c>
      <c r="D150" s="76">
        <f>IF(VLOOKUP(A150,Database!$A:$AS,MATCH($D$1,Database!$A$1:$AS$1,0),FALSE)=0,#N/A,VLOOKUP(A150,Database!$A:$AS,MATCH($D$1,Database!$A$1:$AS$1,0),FALSE))</f>
        <v>78.706558880000003</v>
      </c>
      <c r="E150" s="76">
        <f>IF(VLOOKUP(A150,Database!$A:$AS,MATCH($E$1,Database!$A$1:$AS$1,0),FALSE)=0,#N/A,VLOOKUP(A150,Database!$A:$AS,MATCH($E$1,Database!$A$1:$AS$1,0),FALSE))</f>
        <v>121.429101191</v>
      </c>
      <c r="F150" s="76">
        <f>IF(VLOOKUP(A150,Database!$A:$AS,MATCH($F$1,Database!$A$1:$AS$1,0),FALSE)=0,#N/A,VLOOKUP(A150,Database!$A:$AS,MATCH($F$1,Database!$A$1:$AS$1,0),FALSE))</f>
        <v>95.492042330000004</v>
      </c>
      <c r="G150" s="76">
        <f>IF(VLOOKUP(A150,Database!$A:$AS,MATCH($G$1,Database!$A$1:$AS$1,0),FALSE)=0,#N/A,VLOOKUP(A150,Database!$A:$AS,MATCH($G$1,Database!$A$1:$AS$1,0),FALSE))</f>
        <v>105.801202688</v>
      </c>
      <c r="H150" s="76">
        <f>(((Table134567891011121314151617343[[#This Row],[ITA]]-VLOOKUP($U$1,A:B,2,))/VLOOKUP($U$1,A:B,2,))*100)+100</f>
        <v>102.96052631579218</v>
      </c>
      <c r="I150" s="76">
        <f>(((Table134567891011121314151617343[[#This Row],[FRA]]-VLOOKUP($U$1,A:C,3,))/VLOOKUP($U$1,A:C,3,))*100)+100</f>
        <v>107.17213114754098</v>
      </c>
      <c r="J150" s="76">
        <f>(((Table134567891011121314151617343[[#This Row],[DEU]]-VLOOKUP($U$1,A:D,4,))/VLOOKUP($U$1,A:D,4,))*100)+100</f>
        <v>104.654255319179</v>
      </c>
      <c r="K150" s="76">
        <f>(((Table134567891011121314151617343[[#This Row],[ESP]]-VLOOKUP($U$1,A:E,5,))/VLOOKUP($U$1,A:E,5,))*100)+100</f>
        <v>102.65017667887537</v>
      </c>
      <c r="L150" s="76">
        <f>(((Table134567891011121314151617343[[#This Row],[EA19]]-VLOOKUP($U$1,A:F,6,))/VLOOKUP($U$1,A:F,6,))*100)+100</f>
        <v>106.70391061491219</v>
      </c>
      <c r="M150" s="76">
        <f>(((Table134567891011121314151617343[[#This Row],[GBR]]-VLOOKUP($U$1,A:G,7,))/VLOOKUP($U$1,A:G,7,))*100)+100</f>
        <v>110.16574585608436</v>
      </c>
      <c r="N150" s="76">
        <f>IF(VLOOKUP(A150,Database!$A:$AU,MATCH($N$1,Database!$A$1:$AU$1,0),FALSE)=0,#N/A,VLOOKUP(A150,Database!$A:$AU,MATCH($N$1,Database!$A$1:$AU$1,0),FALSE))</f>
        <v>89.269484761000001</v>
      </c>
      <c r="O150" s="76">
        <f>(((Table134567891011121314151617343[[#This Row],[USA]]-VLOOKUP($U$1,A:N,14,))/VLOOKUP($U$1,A:N,14,))*100)+100</f>
        <v>102.97614417859765</v>
      </c>
      <c r="P150" s="76">
        <f>IF(VLOOKUP(A150,Database!$A:$AS,MATCH($P$1,Database!$A$1:$AS$1,0),FALSE)=0,#N/A,VLOOKUP(A150,Database!$A:$AS,MATCH($P$1,Database!$A$1:$AS$1,0),FALSE))</f>
        <v>99.816230297000004</v>
      </c>
      <c r="Q150" s="76">
        <f>(((Table134567891011121314151617343[[#This Row],[JPN]]-VLOOKUP($U$1,A:Q,16,))/VLOOKUP($U$1,A:Q,16,))*100)+100</f>
        <v>100.21344717233501</v>
      </c>
    </row>
    <row r="151" spans="1:17" s="80" customFormat="1" x14ac:dyDescent="0.35">
      <c r="A151" s="21">
        <v>37408</v>
      </c>
      <c r="B151" s="76">
        <f>IF(VLOOKUP(A151,Database!$A:$AS,MATCH($B$1,Database!$A$1:$AS$1,0),FALSE)=0,#N/A,VLOOKUP(A151,Database!$A:$AS,MATCH($B$1,Database!$A$1:$AS$1,0),FALSE))</f>
        <v>123.88967586</v>
      </c>
      <c r="C151" s="76">
        <f>IF(VLOOKUP(A151,Database!$A:$AS,MATCH($C$1,Database!$A$1:$AS$1,0),FALSE)=0,#N/A,VLOOKUP(A151,Database!$A:$AS,MATCH($C$1,Database!$A$1:$AS$1,0),FALSE))</f>
        <v>109.67</v>
      </c>
      <c r="D151" s="76">
        <f>IF(VLOOKUP(A151,Database!$A:$AS,MATCH($D$1,Database!$A$1:$AS$1,0),FALSE)=0,#N/A,VLOOKUP(A151,Database!$A:$AS,MATCH($D$1,Database!$A$1:$AS$1,0),FALSE))</f>
        <v>80.906742229000002</v>
      </c>
      <c r="E151" s="76">
        <f>IF(VLOOKUP(A151,Database!$A:$AS,MATCH($E$1,Database!$A$1:$AS$1,0),FALSE)=0,#N/A,VLOOKUP(A151,Database!$A:$AS,MATCH($E$1,Database!$A$1:$AS$1,0),FALSE))</f>
        <v>121.427101189</v>
      </c>
      <c r="F151" s="76">
        <f>IF(VLOOKUP(A151,Database!$A:$AS,MATCH($F$1,Database!$A$1:$AS$1,0),FALSE)=0,#N/A,VLOOKUP(A151,Database!$A:$AS,MATCH($F$1,Database!$A$1:$AS$1,0),FALSE))</f>
        <v>95.892008998999998</v>
      </c>
      <c r="G151" s="76">
        <f>IF(VLOOKUP(A151,Database!$A:$AS,MATCH($G$1,Database!$A$1:$AS$1,0),FALSE)=0,#N/A,VLOOKUP(A151,Database!$A:$AS,MATCH($G$1,Database!$A$1:$AS$1,0),FALSE))</f>
        <v>100.707463742</v>
      </c>
      <c r="H151" s="76">
        <f>(((Table134567891011121314151617343[[#This Row],[ITA]]-VLOOKUP($U$1,A:B,2,))/VLOOKUP($U$1,A:B,2,))*100)+100</f>
        <v>101.89144736817148</v>
      </c>
      <c r="I151" s="76">
        <f>(((Table134567891011121314151617343[[#This Row],[FRA]]-VLOOKUP($U$1,A:C,3,))/VLOOKUP($U$1,A:C,3,))*100)+100</f>
        <v>107.01600312256049</v>
      </c>
      <c r="J151" s="76">
        <f>(((Table134567891011121314151617343[[#This Row],[DEU]]-VLOOKUP($U$1,A:D,4,))/VLOOKUP($U$1,A:D,4,))*100)+100</f>
        <v>107.57978723458538</v>
      </c>
      <c r="K151" s="76">
        <f>(((Table134567891011121314151617343[[#This Row],[ESP]]-VLOOKUP($U$1,A:E,5,))/VLOOKUP($U$1,A:E,5,))*100)+100</f>
        <v>102.64848597576841</v>
      </c>
      <c r="L151" s="76">
        <f>(((Table134567891011121314151617343[[#This Row],[EA19]]-VLOOKUP($U$1,A:F,6,))/VLOOKUP($U$1,A:F,6,))*100)+100</f>
        <v>107.15083798871819</v>
      </c>
      <c r="M151" s="76">
        <f>(((Table134567891011121314151617343[[#This Row],[GBR]]-VLOOKUP($U$1,A:G,7,))/VLOOKUP($U$1,A:G,7,))*100)+100</f>
        <v>104.86187845263828</v>
      </c>
      <c r="N151" s="76">
        <f>IF(VLOOKUP(A151,Database!$A:$AU,MATCH($N$1,Database!$A$1:$AU$1,0),FALSE)=0,#N/A,VLOOKUP(A151,Database!$A:$AU,MATCH($N$1,Database!$A$1:$AU$1,0),FALSE))</f>
        <v>90.000679235000007</v>
      </c>
      <c r="O151" s="76">
        <f>(((Table134567891011121314151617343[[#This Row],[USA]]-VLOOKUP($U$1,A:N,14,))/VLOOKUP($U$1,A:N,14,))*100)+100</f>
        <v>103.81960807646607</v>
      </c>
      <c r="P151" s="76">
        <f>IF(VLOOKUP(A151,Database!$A:$AS,MATCH($P$1,Database!$A$1:$AS$1,0),FALSE)=0,#N/A,VLOOKUP(A151,Database!$A:$AS,MATCH($P$1,Database!$A$1:$AS$1,0),FALSE))</f>
        <v>98.646924084000005</v>
      </c>
      <c r="Q151" s="76">
        <f>(((Table134567891011121314151617343[[#This Row],[JPN]]-VLOOKUP($U$1,A:Q,16,))/VLOOKUP($U$1,A:Q,16,))*100)+100</f>
        <v>99.039487726500468</v>
      </c>
    </row>
    <row r="152" spans="1:17" s="80" customFormat="1" x14ac:dyDescent="0.35">
      <c r="A152" s="21">
        <v>37438</v>
      </c>
      <c r="B152" s="76">
        <f>IF(VLOOKUP(A152,Database!$A:$AS,MATCH($B$1,Database!$A$1:$AS$1,0),FALSE)=0,#N/A,VLOOKUP(A152,Database!$A:$AS,MATCH($B$1,Database!$A$1:$AS$1,0),FALSE))</f>
        <v>123.38971752400001</v>
      </c>
      <c r="C152" s="76">
        <f>IF(VLOOKUP(A152,Database!$A:$AS,MATCH($C$1,Database!$A$1:$AS$1,0),FALSE)=0,#N/A,VLOOKUP(A152,Database!$A:$AS,MATCH($C$1,Database!$A$1:$AS$1,0),FALSE))</f>
        <v>108.55</v>
      </c>
      <c r="D152" s="76">
        <f>IF(VLOOKUP(A152,Database!$A:$AS,MATCH($D$1,Database!$A$1:$AS$1,0),FALSE)=0,#N/A,VLOOKUP(A152,Database!$A:$AS,MATCH($D$1,Database!$A$1:$AS$1,0),FALSE))</f>
        <v>79.406617217999994</v>
      </c>
      <c r="E152" s="76">
        <f>IF(VLOOKUP(A152,Database!$A:$AS,MATCH($E$1,Database!$A$1:$AS$1,0),FALSE)=0,#N/A,VLOOKUP(A152,Database!$A:$AS,MATCH($E$1,Database!$A$1:$AS$1,0),FALSE))</f>
        <v>121.997101664</v>
      </c>
      <c r="F152" s="76">
        <f>IF(VLOOKUP(A152,Database!$A:$AS,MATCH($F$1,Database!$A$1:$AS$1,0),FALSE)=0,#N/A,VLOOKUP(A152,Database!$A:$AS,MATCH($F$1,Database!$A$1:$AS$1,0),FALSE))</f>
        <v>95.192067327999993</v>
      </c>
      <c r="G152" s="76">
        <f>IF(VLOOKUP(A152,Database!$A:$AS,MATCH($G$1,Database!$A$1:$AS$1,0),FALSE)=0,#N/A,VLOOKUP(A152,Database!$A:$AS,MATCH($G$1,Database!$A$1:$AS$1,0),FALSE))</f>
        <v>104.315528829</v>
      </c>
      <c r="H152" s="76">
        <f>(((Table134567891011121314151617343[[#This Row],[ITA]]-VLOOKUP($U$1,A:B,2,))/VLOOKUP($U$1,A:B,2,))*100)+100</f>
        <v>101.48026315830732</v>
      </c>
      <c r="I152" s="76">
        <f>(((Table134567891011121314151617343[[#This Row],[FRA]]-VLOOKUP($U$1,A:C,3,))/VLOOKUP($U$1,A:C,3,))*100)+100</f>
        <v>105.92310694769711</v>
      </c>
      <c r="J152" s="76">
        <f>(((Table134567891011121314151617343[[#This Row],[DEU]]-VLOOKUP($U$1,A:D,4,))/VLOOKUP($U$1,A:D,4,))*100)+100</f>
        <v>105.58510638274885</v>
      </c>
      <c r="K152" s="76">
        <f>(((Table134567891011121314151617343[[#This Row],[ESP]]-VLOOKUP($U$1,A:E,5,))/VLOOKUP($U$1,A:E,5,))*100)+100</f>
        <v>103.13033628094163</v>
      </c>
      <c r="L152" s="76">
        <f>(((Table134567891011121314151617343[[#This Row],[EA19]]-VLOOKUP($U$1,A:F,6,))/VLOOKUP($U$1,A:F,6,))*100)+100</f>
        <v>106.36871508427831</v>
      </c>
      <c r="M152" s="76">
        <f>(((Table134567891011121314151617343[[#This Row],[GBR]]-VLOOKUP($U$1,A:G,7,))/VLOOKUP($U$1,A:G,7,))*100)+100</f>
        <v>108.61878453033957</v>
      </c>
      <c r="N152" s="76">
        <f>IF(VLOOKUP(A152,Database!$A:$AU,MATCH($N$1,Database!$A$1:$AU$1,0),FALSE)=0,#N/A,VLOOKUP(A152,Database!$A:$AU,MATCH($N$1,Database!$A$1:$AU$1,0),FALSE))</f>
        <v>89.980054276000004</v>
      </c>
      <c r="O152" s="76">
        <f>(((Table134567891011121314151617343[[#This Row],[USA]]-VLOOKUP($U$1,A:N,14,))/VLOOKUP($U$1,A:N,14,))*100)+100</f>
        <v>103.79581630980192</v>
      </c>
      <c r="P152" s="76">
        <f>IF(VLOOKUP(A152,Database!$A:$AS,MATCH($P$1,Database!$A$1:$AS$1,0),FALSE)=0,#N/A,VLOOKUP(A152,Database!$A:$AS,MATCH($P$1,Database!$A$1:$AS$1,0),FALSE))</f>
        <v>99.391028038000002</v>
      </c>
      <c r="Q152" s="76">
        <f>(((Table134567891011121314151617343[[#This Row],[JPN]]-VLOOKUP($U$1,A:Q,16,))/VLOOKUP($U$1,A:Q,16,))*100)+100</f>
        <v>99.786552828668988</v>
      </c>
    </row>
    <row r="153" spans="1:17" s="80" customFormat="1" x14ac:dyDescent="0.35">
      <c r="A153" s="21">
        <v>37469</v>
      </c>
      <c r="B153" s="76">
        <f>IF(VLOOKUP(A153,Database!$A:$AS,MATCH($B$1,Database!$A$1:$AS$1,0),FALSE)=0,#N/A,VLOOKUP(A153,Database!$A:$AS,MATCH($B$1,Database!$A$1:$AS$1,0),FALSE))</f>
        <v>121.889842513</v>
      </c>
      <c r="C153" s="76">
        <f>IF(VLOOKUP(A153,Database!$A:$AS,MATCH($C$1,Database!$A$1:$AS$1,0),FALSE)=0,#N/A,VLOOKUP(A153,Database!$A:$AS,MATCH($C$1,Database!$A$1:$AS$1,0),FALSE))</f>
        <v>110.57</v>
      </c>
      <c r="D153" s="76">
        <f>IF(VLOOKUP(A153,Database!$A:$AS,MATCH($D$1,Database!$A$1:$AS$1,0),FALSE)=0,#N/A,VLOOKUP(A153,Database!$A:$AS,MATCH($D$1,Database!$A$1:$AS$1,0),FALSE))</f>
        <v>81.306775564999995</v>
      </c>
      <c r="E153" s="76">
        <f>IF(VLOOKUP(A153,Database!$A:$AS,MATCH($E$1,Database!$A$1:$AS$1,0),FALSE)=0,#N/A,VLOOKUP(A153,Database!$A:$AS,MATCH($E$1,Database!$A$1:$AS$1,0),FALSE))</f>
        <v>122.833102361</v>
      </c>
      <c r="F153" s="76">
        <f>IF(VLOOKUP(A153,Database!$A:$AS,MATCH($F$1,Database!$A$1:$AS$1,0),FALSE)=0,#N/A,VLOOKUP(A153,Database!$A:$AS,MATCH($F$1,Database!$A$1:$AS$1,0),FALSE))</f>
        <v>95.592033997000001</v>
      </c>
      <c r="G153" s="76">
        <f>IF(VLOOKUP(A153,Database!$A:$AS,MATCH($G$1,Database!$A$1:$AS$1,0),FALSE)=0,#N/A,VLOOKUP(A153,Database!$A:$AS,MATCH($G$1,Database!$A$1:$AS$1,0),FALSE))</f>
        <v>102.935974531</v>
      </c>
      <c r="H153" s="76">
        <f>(((Table134567891011121314151617343[[#This Row],[ITA]]-VLOOKUP($U$1,A:B,2,))/VLOOKUP($U$1,A:B,2,))*100)+100</f>
        <v>100.24671052624748</v>
      </c>
      <c r="I153" s="76">
        <f>(((Table134567891011121314151617343[[#This Row],[FRA]]-VLOOKUP($U$1,A:C,3,))/VLOOKUP($U$1,A:C,3,))*100)+100</f>
        <v>107.89422326307572</v>
      </c>
      <c r="J153" s="76">
        <f>(((Table134567891011121314151617343[[#This Row],[DEU]]-VLOOKUP($U$1,A:D,4,))/VLOOKUP($U$1,A:D,4,))*100)+100</f>
        <v>108.11170212805388</v>
      </c>
      <c r="K153" s="76">
        <f>(((Table134567891011121314151617343[[#This Row],[ESP]]-VLOOKUP($U$1,A:E,5,))/VLOOKUP($U$1,A:E,5,))*100)+100</f>
        <v>103.83705006214414</v>
      </c>
      <c r="L153" s="76">
        <f>(((Table134567891011121314151617343[[#This Row],[EA19]]-VLOOKUP($U$1,A:F,6,))/VLOOKUP($U$1,A:F,6,))*100)+100</f>
        <v>106.81564245808434</v>
      </c>
      <c r="M153" s="76">
        <f>(((Table134567891011121314151617343[[#This Row],[GBR]]-VLOOKUP($U$1,A:G,7,))/VLOOKUP($U$1,A:G,7,))*100)+100</f>
        <v>107.18232044177608</v>
      </c>
      <c r="N153" s="76">
        <f>IF(VLOOKUP(A153,Database!$A:$AU,MATCH($N$1,Database!$A$1:$AU$1,0),FALSE)=0,#N/A,VLOOKUP(A153,Database!$A:$AU,MATCH($N$1,Database!$A$1:$AU$1,0),FALSE))</f>
        <v>89.864138037999993</v>
      </c>
      <c r="O153" s="76">
        <f>(((Table134567891011121314151617343[[#This Row],[USA]]-VLOOKUP($U$1,A:N,14,))/VLOOKUP($U$1,A:N,14,))*100)+100</f>
        <v>103.66210200340834</v>
      </c>
      <c r="P153" s="76">
        <f>IF(VLOOKUP(A153,Database!$A:$AS,MATCH($P$1,Database!$A$1:$AS$1,0),FALSE)=0,#N/A,VLOOKUP(A153,Database!$A:$AS,MATCH($P$1,Database!$A$1:$AS$1,0),FALSE))</f>
        <v>99.816230297000004</v>
      </c>
      <c r="Q153" s="76">
        <f>(((Table134567891011121314151617343[[#This Row],[JPN]]-VLOOKUP($U$1,A:Q,16,))/VLOOKUP($U$1,A:Q,16,))*100)+100</f>
        <v>100.21344717233501</v>
      </c>
    </row>
    <row r="154" spans="1:17" s="80" customFormat="1" x14ac:dyDescent="0.35">
      <c r="A154" s="21">
        <v>37500</v>
      </c>
      <c r="B154" s="76">
        <f>IF(VLOOKUP(A154,Database!$A:$AS,MATCH($B$1,Database!$A$1:$AS$1,0),FALSE)=0,#N/A,VLOOKUP(A154,Database!$A:$AS,MATCH($B$1,Database!$A$1:$AS$1,0),FALSE))</f>
        <v>124.28964252999999</v>
      </c>
      <c r="C154" s="76">
        <f>IF(VLOOKUP(A154,Database!$A:$AS,MATCH($C$1,Database!$A$1:$AS$1,0),FALSE)=0,#N/A,VLOOKUP(A154,Database!$A:$AS,MATCH($C$1,Database!$A$1:$AS$1,0),FALSE))</f>
        <v>109.19</v>
      </c>
      <c r="D154" s="76">
        <f>IF(VLOOKUP(A154,Database!$A:$AS,MATCH($D$1,Database!$A$1:$AS$1,0),FALSE)=0,#N/A,VLOOKUP(A154,Database!$A:$AS,MATCH($D$1,Database!$A$1:$AS$1,0),FALSE))</f>
        <v>80.206683889999994</v>
      </c>
      <c r="E154" s="76">
        <f>IF(VLOOKUP(A154,Database!$A:$AS,MATCH($E$1,Database!$A$1:$AS$1,0),FALSE)=0,#N/A,VLOOKUP(A154,Database!$A:$AS,MATCH($E$1,Database!$A$1:$AS$1,0),FALSE))</f>
        <v>123.137102614</v>
      </c>
      <c r="F154" s="76">
        <f>IF(VLOOKUP(A154,Database!$A:$AS,MATCH($F$1,Database!$A$1:$AS$1,0),FALSE)=0,#N/A,VLOOKUP(A154,Database!$A:$AS,MATCH($F$1,Database!$A$1:$AS$1,0),FALSE))</f>
        <v>95.892008998999998</v>
      </c>
      <c r="G154" s="76">
        <f>IF(VLOOKUP(A154,Database!$A:$AS,MATCH($G$1,Database!$A$1:$AS$1,0),FALSE)=0,#N/A,VLOOKUP(A154,Database!$A:$AS,MATCH($G$1,Database!$A$1:$AS$1,0),FALSE))</f>
        <v>104.42164839100001</v>
      </c>
      <c r="H154" s="76">
        <f>(((Table134567891011121314151617343[[#This Row],[ITA]]-VLOOKUP($U$1,A:B,2,))/VLOOKUP($U$1,A:B,2,))*100)+100</f>
        <v>102.22039473704974</v>
      </c>
      <c r="I154" s="76">
        <f>(((Table134567891011121314151617343[[#This Row],[FRA]]-VLOOKUP($U$1,A:C,3,))/VLOOKUP($U$1,A:C,3,))*100)+100</f>
        <v>106.54761904761904</v>
      </c>
      <c r="J154" s="76">
        <f>(((Table134567891011121314151617343[[#This Row],[DEU]]-VLOOKUP($U$1,A:D,4,))/VLOOKUP($U$1,A:D,4,))*100)+100</f>
        <v>106.64893616968584</v>
      </c>
      <c r="K154" s="76">
        <f>(((Table134567891011121314151617343[[#This Row],[ESP]]-VLOOKUP($U$1,A:E,5,))/VLOOKUP($U$1,A:E,5,))*100)+100</f>
        <v>104.09403689128807</v>
      </c>
      <c r="L154" s="76">
        <f>(((Table134567891011121314151617343[[#This Row],[EA19]]-VLOOKUP($U$1,A:F,6,))/VLOOKUP($U$1,A:F,6,))*100)+100</f>
        <v>107.15083798871819</v>
      </c>
      <c r="M154" s="76">
        <f>(((Table134567891011121314151617343[[#This Row],[GBR]]-VLOOKUP($U$1,A:G,7,))/VLOOKUP($U$1,A:G,7,))*100)+100</f>
        <v>108.72928176856215</v>
      </c>
      <c r="N154" s="76">
        <f>IF(VLOOKUP(A154,Database!$A:$AU,MATCH($N$1,Database!$A$1:$AU$1,0),FALSE)=0,#N/A,VLOOKUP(A154,Database!$A:$AU,MATCH($N$1,Database!$A$1:$AU$1,0),FALSE))</f>
        <v>89.960619218000005</v>
      </c>
      <c r="O154" s="76">
        <f>(((Table134567891011121314151617343[[#This Row],[USA]]-VLOOKUP($U$1,A:N,14,))/VLOOKUP($U$1,A:N,14,))*100)+100</f>
        <v>103.77339714450613</v>
      </c>
      <c r="P154" s="76">
        <f>IF(VLOOKUP(A154,Database!$A:$AS,MATCH($P$1,Database!$A$1:$AS$1,0),FALSE)=0,#N/A,VLOOKUP(A154,Database!$A:$AS,MATCH($P$1,Database!$A$1:$AS$1,0),FALSE))</f>
        <v>100.454033685</v>
      </c>
      <c r="Q154" s="76">
        <f>(((Table134567891011121314151617343[[#This Row],[JPN]]-VLOOKUP($U$1,A:Q,16,))/VLOOKUP($U$1,A:Q,16,))*100)+100</f>
        <v>100.85378868733204</v>
      </c>
    </row>
    <row r="155" spans="1:17" s="80" customFormat="1" x14ac:dyDescent="0.35">
      <c r="A155" s="21">
        <v>37530</v>
      </c>
      <c r="B155" s="76">
        <f>IF(VLOOKUP(A155,Database!$A:$AS,MATCH($B$1,Database!$A$1:$AS$1,0),FALSE)=0,#N/A,VLOOKUP(A155,Database!$A:$AS,MATCH($B$1,Database!$A$1:$AS$1,0),FALSE))</f>
        <v>122.78976751899999</v>
      </c>
      <c r="C155" s="76">
        <f>IF(VLOOKUP(A155,Database!$A:$AS,MATCH($C$1,Database!$A$1:$AS$1,0),FALSE)=0,#N/A,VLOOKUP(A155,Database!$A:$AS,MATCH($C$1,Database!$A$1:$AS$1,0),FALSE))</f>
        <v>108.34</v>
      </c>
      <c r="D155" s="76">
        <f>IF(VLOOKUP(A155,Database!$A:$AS,MATCH($D$1,Database!$A$1:$AS$1,0),FALSE)=0,#N/A,VLOOKUP(A155,Database!$A:$AS,MATCH($D$1,Database!$A$1:$AS$1,0),FALSE))</f>
        <v>79.606633885999997</v>
      </c>
      <c r="E155" s="76">
        <f>IF(VLOOKUP(A155,Database!$A:$AS,MATCH($E$1,Database!$A$1:$AS$1,0),FALSE)=0,#N/A,VLOOKUP(A155,Database!$A:$AS,MATCH($E$1,Database!$A$1:$AS$1,0),FALSE))</f>
        <v>123.871103226</v>
      </c>
      <c r="F155" s="76">
        <f>IF(VLOOKUP(A155,Database!$A:$AS,MATCH($F$1,Database!$A$1:$AS$1,0),FALSE)=0,#N/A,VLOOKUP(A155,Database!$A:$AS,MATCH($F$1,Database!$A$1:$AS$1,0),FALSE))</f>
        <v>95.292058995000005</v>
      </c>
      <c r="G155" s="76">
        <f>IF(VLOOKUP(A155,Database!$A:$AS,MATCH($G$1,Database!$A$1:$AS$1,0),FALSE)=0,#N/A,VLOOKUP(A155,Database!$A:$AS,MATCH($G$1,Database!$A$1:$AS$1,0),FALSE))</f>
        <v>102.617615847</v>
      </c>
      <c r="H155" s="76">
        <f>(((Table134567891011121314151617343[[#This Row],[ITA]]-VLOOKUP($U$1,A:B,2,))/VLOOKUP($U$1,A:B,2,))*100)+100</f>
        <v>100.98684210498992</v>
      </c>
      <c r="I155" s="76">
        <f>(((Table134567891011121314151617343[[#This Row],[FRA]]-VLOOKUP($U$1,A:C,3,))/VLOOKUP($U$1,A:C,3,))*100)+100</f>
        <v>105.71818891491023</v>
      </c>
      <c r="J155" s="76">
        <f>(((Table134567891011121314151617343[[#This Row],[DEU]]-VLOOKUP($U$1,A:D,4,))/VLOOKUP($U$1,A:D,4,))*100)+100</f>
        <v>105.8510638294831</v>
      </c>
      <c r="K155" s="76">
        <f>(((Table134567891011121314151617343[[#This Row],[ESP]]-VLOOKUP($U$1,A:E,5,))/VLOOKUP($U$1,A:E,5,))*100)+100</f>
        <v>104.71452482840695</v>
      </c>
      <c r="L155" s="76">
        <f>(((Table134567891011121314151617343[[#This Row],[EA19]]-VLOOKUP($U$1,A:F,6,))/VLOOKUP($U$1,A:F,6,))*100)+100</f>
        <v>106.48044692745047</v>
      </c>
      <c r="M155" s="76">
        <f>(((Table134567891011121314151617343[[#This Row],[GBR]]-VLOOKUP($U$1,A:G,7,))/VLOOKUP($U$1,A:G,7,))*100)+100</f>
        <v>106.85082872919087</v>
      </c>
      <c r="N155" s="76">
        <f>IF(VLOOKUP(A155,Database!$A:$AU,MATCH($N$1,Database!$A$1:$AU$1,0),FALSE)=0,#N/A,VLOOKUP(A155,Database!$A:$AU,MATCH($N$1,Database!$A$1:$AU$1,0),FALSE))</f>
        <v>89.726406939</v>
      </c>
      <c r="O155" s="76">
        <f>(((Table134567891011121314151617343[[#This Row],[USA]]-VLOOKUP($U$1,A:N,14,))/VLOOKUP($U$1,A:N,14,))*100)+100</f>
        <v>103.50322332782875</v>
      </c>
      <c r="P155" s="76">
        <f>IF(VLOOKUP(A155,Database!$A:$AS,MATCH($P$1,Database!$A$1:$AS$1,0),FALSE)=0,#N/A,VLOOKUP(A155,Database!$A:$AS,MATCH($P$1,Database!$A$1:$AS$1,0),FALSE))</f>
        <v>100.454033685</v>
      </c>
      <c r="Q155" s="76">
        <f>(((Table134567891011121314151617343[[#This Row],[JPN]]-VLOOKUP($U$1,A:Q,16,))/VLOOKUP($U$1,A:Q,16,))*100)+100</f>
        <v>100.85378868733204</v>
      </c>
    </row>
    <row r="156" spans="1:17" s="80" customFormat="1" x14ac:dyDescent="0.35">
      <c r="A156" s="21">
        <v>37561</v>
      </c>
      <c r="B156" s="76">
        <f>IF(VLOOKUP(A156,Database!$A:$AS,MATCH($B$1,Database!$A$1:$AS$1,0),FALSE)=0,#N/A,VLOOKUP(A156,Database!$A:$AS,MATCH($B$1,Database!$A$1:$AS$1,0),FALSE))</f>
        <v>124.989584201</v>
      </c>
      <c r="C156" s="76">
        <f>IF(VLOOKUP(A156,Database!$A:$AS,MATCH($C$1,Database!$A$1:$AS$1,0),FALSE)=0,#N/A,VLOOKUP(A156,Database!$A:$AS,MATCH($C$1,Database!$A$1:$AS$1,0),FALSE))</f>
        <v>109.37</v>
      </c>
      <c r="D156" s="76">
        <f>IF(VLOOKUP(A156,Database!$A:$AS,MATCH($D$1,Database!$A$1:$AS$1,0),FALSE)=0,#N/A,VLOOKUP(A156,Database!$A:$AS,MATCH($D$1,Database!$A$1:$AS$1,0),FALSE))</f>
        <v>81.006750562999997</v>
      </c>
      <c r="E156" s="76">
        <f>IF(VLOOKUP(A156,Database!$A:$AS,MATCH($E$1,Database!$A$1:$AS$1,0),FALSE)=0,#N/A,VLOOKUP(A156,Database!$A:$AS,MATCH($E$1,Database!$A$1:$AS$1,0),FALSE))</f>
        <v>123.449102874</v>
      </c>
      <c r="F156" s="76">
        <f>IF(VLOOKUP(A156,Database!$A:$AS,MATCH($F$1,Database!$A$1:$AS$1,0),FALSE)=0,#N/A,VLOOKUP(A156,Database!$A:$AS,MATCH($F$1,Database!$A$1:$AS$1,0),FALSE))</f>
        <v>95.892008998999998</v>
      </c>
      <c r="G156" s="76">
        <f>IF(VLOOKUP(A156,Database!$A:$AS,MATCH($G$1,Database!$A$1:$AS$1,0),FALSE)=0,#N/A,VLOOKUP(A156,Database!$A:$AS,MATCH($G$1,Database!$A$1:$AS$1,0),FALSE))</f>
        <v>103.46657233800001</v>
      </c>
      <c r="H156" s="76">
        <f>(((Table134567891011121314151617343[[#This Row],[ITA]]-VLOOKUP($U$1,A:B,2,))/VLOOKUP($U$1,A:B,2,))*100)+100</f>
        <v>102.79605263135305</v>
      </c>
      <c r="I156" s="76">
        <f>(((Table134567891011121314151617343[[#This Row],[FRA]]-VLOOKUP($U$1,A:C,3,))/VLOOKUP($U$1,A:C,3,))*100)+100</f>
        <v>106.72326307572209</v>
      </c>
      <c r="J156" s="76">
        <f>(((Table134567891011121314151617343[[#This Row],[DEU]]-VLOOKUP($U$1,A:D,4,))/VLOOKUP($U$1,A:D,4,))*100)+100</f>
        <v>107.7127659579525</v>
      </c>
      <c r="K156" s="76">
        <f>(((Table134567891011121314151617343[[#This Row],[ESP]]-VLOOKUP($U$1,A:E,5,))/VLOOKUP($U$1,A:E,5,))*100)+100</f>
        <v>104.35778653201447</v>
      </c>
      <c r="L156" s="76">
        <f>(((Table134567891011121314151617343[[#This Row],[EA19]]-VLOOKUP($U$1,A:F,6,))/VLOOKUP($U$1,A:F,6,))*100)+100</f>
        <v>107.15083798871819</v>
      </c>
      <c r="M156" s="76">
        <f>(((Table134567891011121314151617343[[#This Row],[GBR]]-VLOOKUP($U$1,A:G,7,))/VLOOKUP($U$1,A:G,7,))*100)+100</f>
        <v>107.73480662976522</v>
      </c>
      <c r="N156" s="76">
        <f>IF(VLOOKUP(A156,Database!$A:$AU,MATCH($N$1,Database!$A$1:$AU$1,0),FALSE)=0,#N/A,VLOOKUP(A156,Database!$A:$AU,MATCH($N$1,Database!$A$1:$AU$1,0),FALSE))</f>
        <v>90.216646358000006</v>
      </c>
      <c r="O156" s="76">
        <f>(((Table134567891011121314151617343[[#This Row],[USA]]-VLOOKUP($U$1,A:N,14,))/VLOOKUP($U$1,A:N,14,))*100)+100</f>
        <v>104.06873533036953</v>
      </c>
      <c r="P156" s="76">
        <f>IF(VLOOKUP(A156,Database!$A:$AS,MATCH($P$1,Database!$A$1:$AS$1,0),FALSE)=0,#N/A,VLOOKUP(A156,Database!$A:$AS,MATCH($P$1,Database!$A$1:$AS$1,0),FALSE))</f>
        <v>100.34773312</v>
      </c>
      <c r="Q156" s="76">
        <f>(((Table134567891011121314151617343[[#This Row],[JPN]]-VLOOKUP($U$1,A:Q,16,))/VLOOKUP($U$1,A:Q,16,))*100)+100</f>
        <v>100.74706510116455</v>
      </c>
    </row>
    <row r="157" spans="1:17" s="80" customFormat="1" x14ac:dyDescent="0.35">
      <c r="A157" s="21">
        <v>37591</v>
      </c>
      <c r="B157" s="76">
        <f>IF(VLOOKUP(A157,Database!$A:$AS,MATCH($B$1,Database!$A$1:$AS$1,0),FALSE)=0,#N/A,VLOOKUP(A157,Database!$A:$AS,MATCH($B$1,Database!$A$1:$AS$1,0),FALSE))</f>
        <v>123.689692526</v>
      </c>
      <c r="C157" s="76">
        <f>IF(VLOOKUP(A157,Database!$A:$AS,MATCH($C$1,Database!$A$1:$AS$1,0),FALSE)=0,#N/A,VLOOKUP(A157,Database!$A:$AS,MATCH($C$1,Database!$A$1:$AS$1,0),FALSE))</f>
        <v>106.78</v>
      </c>
      <c r="D157" s="76">
        <f>IF(VLOOKUP(A157,Database!$A:$AS,MATCH($D$1,Database!$A$1:$AS$1,0),FALSE)=0,#N/A,VLOOKUP(A157,Database!$A:$AS,MATCH($D$1,Database!$A$1:$AS$1,0),FALSE))</f>
        <v>79.606633885999997</v>
      </c>
      <c r="E157" s="76">
        <f>IF(VLOOKUP(A157,Database!$A:$AS,MATCH($E$1,Database!$A$1:$AS$1,0),FALSE)=0,#N/A,VLOOKUP(A157,Database!$A:$AS,MATCH($E$1,Database!$A$1:$AS$1,0),FALSE))</f>
        <v>122.683102236</v>
      </c>
      <c r="F157" s="76">
        <f>IF(VLOOKUP(A157,Database!$A:$AS,MATCH($F$1,Database!$A$1:$AS$1,0),FALSE)=0,#N/A,VLOOKUP(A157,Database!$A:$AS,MATCH($F$1,Database!$A$1:$AS$1,0),FALSE))</f>
        <v>94.392133989000001</v>
      </c>
      <c r="G157" s="76">
        <f>IF(VLOOKUP(A157,Database!$A:$AS,MATCH($G$1,Database!$A$1:$AS$1,0),FALSE)=0,#N/A,VLOOKUP(A157,Database!$A:$AS,MATCH($G$1,Database!$A$1:$AS$1,0),FALSE))</f>
        <v>104.42164839100001</v>
      </c>
      <c r="H157" s="76">
        <f>(((Table134567891011121314151617343[[#This Row],[ITA]]-VLOOKUP($U$1,A:B,2,))/VLOOKUP($U$1,A:B,2,))*100)+100</f>
        <v>101.72697368455479</v>
      </c>
      <c r="I157" s="76">
        <f>(((Table134567891011121314151617343[[#This Row],[FRA]]-VLOOKUP($U$1,A:C,3,))/VLOOKUP($U$1,A:C,3,))*100)+100</f>
        <v>104.1959406713505</v>
      </c>
      <c r="J157" s="76">
        <f>(((Table134567891011121314151617343[[#This Row],[DEU]]-VLOOKUP($U$1,A:D,4,))/VLOOKUP($U$1,A:D,4,))*100)+100</f>
        <v>105.8510638294831</v>
      </c>
      <c r="K157" s="76">
        <f>(((Table134567891011121314151617343[[#This Row],[ESP]]-VLOOKUP($U$1,A:E,5,))/VLOOKUP($U$1,A:E,5,))*100)+100</f>
        <v>103.71024735025645</v>
      </c>
      <c r="L157" s="76">
        <f>(((Table134567891011121314151617343[[#This Row],[EA19]]-VLOOKUP($U$1,A:F,6,))/VLOOKUP($U$1,A:F,6,))*100)+100</f>
        <v>105.47486033554887</v>
      </c>
      <c r="M157" s="76">
        <f>(((Table134567891011121314151617343[[#This Row],[GBR]]-VLOOKUP($U$1,A:G,7,))/VLOOKUP($U$1,A:G,7,))*100)+100</f>
        <v>108.72928176856215</v>
      </c>
      <c r="N157" s="76">
        <f>IF(VLOOKUP(A157,Database!$A:$AU,MATCH($N$1,Database!$A$1:$AU$1,0),FALSE)=0,#N/A,VLOOKUP(A157,Database!$A:$AU,MATCH($N$1,Database!$A$1:$AU$1,0),FALSE))</f>
        <v>89.730373276999998</v>
      </c>
      <c r="O157" s="76">
        <f>(((Table134567891011121314151617343[[#This Row],[USA]]-VLOOKUP($U$1,A:N,14,))/VLOOKUP($U$1,A:N,14,))*100)+100</f>
        <v>103.50779866726128</v>
      </c>
      <c r="P157" s="76">
        <f>IF(VLOOKUP(A157,Database!$A:$AS,MATCH($P$1,Database!$A$1:$AS$1,0),FALSE)=0,#N/A,VLOOKUP(A157,Database!$A:$AS,MATCH($P$1,Database!$A$1:$AS$1,0),FALSE))</f>
        <v>100.24143255600001</v>
      </c>
      <c r="Q157" s="76">
        <f>(((Table134567891011121314151617343[[#This Row],[JPN]]-VLOOKUP($U$1,A:Q,16,))/VLOOKUP($U$1,A:Q,16,))*100)+100</f>
        <v>100.64034151600103</v>
      </c>
    </row>
    <row r="158" spans="1:17" s="80" customFormat="1" x14ac:dyDescent="0.35">
      <c r="A158" s="21">
        <v>37622</v>
      </c>
      <c r="B158" s="76">
        <f>IF(VLOOKUP(A158,Database!$A:$AS,MATCH($B$1,Database!$A$1:$AS$1,0),FALSE)=0,#N/A,VLOOKUP(A158,Database!$A:$AS,MATCH($B$1,Database!$A$1:$AS$1,0),FALSE))</f>
        <v>124.989584201</v>
      </c>
      <c r="C158" s="76">
        <f>IF(VLOOKUP(A158,Database!$A:$AS,MATCH($C$1,Database!$A$1:$AS$1,0),FALSE)=0,#N/A,VLOOKUP(A158,Database!$A:$AS,MATCH($C$1,Database!$A$1:$AS$1,0),FALSE))</f>
        <v>108.98</v>
      </c>
      <c r="D158" s="76">
        <f>IF(VLOOKUP(A158,Database!$A:$AS,MATCH($D$1,Database!$A$1:$AS$1,0),FALSE)=0,#N/A,VLOOKUP(A158,Database!$A:$AS,MATCH($D$1,Database!$A$1:$AS$1,0),FALSE))</f>
        <v>80.206683889999994</v>
      </c>
      <c r="E158" s="76">
        <f>IF(VLOOKUP(A158,Database!$A:$AS,MATCH($E$1,Database!$A$1:$AS$1,0),FALSE)=0,#N/A,VLOOKUP(A158,Database!$A:$AS,MATCH($E$1,Database!$A$1:$AS$1,0),FALSE))</f>
        <v>123.62410302000001</v>
      </c>
      <c r="F158" s="76">
        <f>IF(VLOOKUP(A158,Database!$A:$AS,MATCH($F$1,Database!$A$1:$AS$1,0),FALSE)=0,#N/A,VLOOKUP(A158,Database!$A:$AS,MATCH($F$1,Database!$A$1:$AS$1,0),FALSE))</f>
        <v>95.992000666999999</v>
      </c>
      <c r="G158" s="76">
        <f>IF(VLOOKUP(A158,Database!$A:$AS,MATCH($G$1,Database!$A$1:$AS$1,0),FALSE)=0,#N/A,VLOOKUP(A158,Database!$A:$AS,MATCH($G$1,Database!$A$1:$AS$1,0),FALSE))</f>
        <v>104.527767952</v>
      </c>
      <c r="H158" s="76">
        <f>(((Table134567891011121314151617343[[#This Row],[ITA]]-VLOOKUP($U$1,A:B,2,))/VLOOKUP($U$1,A:B,2,))*100)+100</f>
        <v>102.79605263135305</v>
      </c>
      <c r="I158" s="76">
        <f>(((Table134567891011121314151617343[[#This Row],[FRA]]-VLOOKUP($U$1,A:C,3,))/VLOOKUP($U$1,A:C,3,))*100)+100</f>
        <v>106.34270101483216</v>
      </c>
      <c r="J158" s="76">
        <f>(((Table134567891011121314151617343[[#This Row],[DEU]]-VLOOKUP($U$1,A:D,4,))/VLOOKUP($U$1,A:D,4,))*100)+100</f>
        <v>106.64893616968584</v>
      </c>
      <c r="K158" s="76">
        <f>(((Table134567891011121314151617343[[#This Row],[ESP]]-VLOOKUP($U$1,A:E,5,))/VLOOKUP($U$1,A:E,5,))*100)+100</f>
        <v>104.50572302935767</v>
      </c>
      <c r="L158" s="76">
        <f>(((Table134567891011121314151617343[[#This Row],[EA19]]-VLOOKUP($U$1,A:F,6,))/VLOOKUP($U$1,A:F,6,))*100)+100</f>
        <v>107.26256983300776</v>
      </c>
      <c r="M158" s="76">
        <f>(((Table134567891011121314151617343[[#This Row],[GBR]]-VLOOKUP($U$1,A:G,7,))/VLOOKUP($U$1,A:G,7,))*100)+100</f>
        <v>108.83977900574347</v>
      </c>
      <c r="N158" s="76">
        <f>IF(VLOOKUP(A158,Database!$A:$AU,MATCH($N$1,Database!$A$1:$AU$1,0),FALSE)=0,#N/A,VLOOKUP(A158,Database!$A:$AU,MATCH($N$1,Database!$A$1:$AU$1,0),FALSE))</f>
        <v>90.471681914000001</v>
      </c>
      <c r="O158" s="76">
        <f>(((Table134567891011121314151617343[[#This Row],[USA]]-VLOOKUP($U$1,A:N,14,))/VLOOKUP($U$1,A:N,14,))*100)+100</f>
        <v>104.36292968195156</v>
      </c>
      <c r="P158" s="76">
        <f>IF(VLOOKUP(A158,Database!$A:$AS,MATCH($P$1,Database!$A$1:$AS$1,0),FALSE)=0,#N/A,VLOOKUP(A158,Database!$A:$AS,MATCH($P$1,Database!$A$1:$AS$1,0),FALSE))</f>
        <v>101.62333989699999</v>
      </c>
      <c r="Q158" s="76">
        <f>(((Table134567891011121314151617343[[#This Row],[JPN]]-VLOOKUP($U$1,A:Q,16,))/VLOOKUP($U$1,A:Q,16,))*100)+100</f>
        <v>102.0277481321626</v>
      </c>
    </row>
    <row r="159" spans="1:17" s="80" customFormat="1" x14ac:dyDescent="0.35">
      <c r="A159" s="21">
        <v>37653</v>
      </c>
      <c r="B159" s="76">
        <f>IF(VLOOKUP(A159,Database!$A:$AS,MATCH($B$1,Database!$A$1:$AS$1,0),FALSE)=0,#N/A,VLOOKUP(A159,Database!$A:$AS,MATCH($B$1,Database!$A$1:$AS$1,0),FALSE))</f>
        <v>122.489792517</v>
      </c>
      <c r="C159" s="76">
        <f>IF(VLOOKUP(A159,Database!$A:$AS,MATCH($C$1,Database!$A$1:$AS$1,0),FALSE)=0,#N/A,VLOOKUP(A159,Database!$A:$AS,MATCH($C$1,Database!$A$1:$AS$1,0),FALSE))</f>
        <v>109.98</v>
      </c>
      <c r="D159" s="76">
        <f>IF(VLOOKUP(A159,Database!$A:$AS,MATCH($D$1,Database!$A$1:$AS$1,0),FALSE)=0,#N/A,VLOOKUP(A159,Database!$A:$AS,MATCH($D$1,Database!$A$1:$AS$1,0),FALSE))</f>
        <v>80.206683889999994</v>
      </c>
      <c r="E159" s="76">
        <f>IF(VLOOKUP(A159,Database!$A:$AS,MATCH($E$1,Database!$A$1:$AS$1,0),FALSE)=0,#N/A,VLOOKUP(A159,Database!$A:$AS,MATCH($E$1,Database!$A$1:$AS$1,0),FALSE))</f>
        <v>124.02810335700001</v>
      </c>
      <c r="F159" s="76">
        <f>IF(VLOOKUP(A159,Database!$A:$AS,MATCH($F$1,Database!$A$1:$AS$1,0),FALSE)=0,#N/A,VLOOKUP(A159,Database!$A:$AS,MATCH($F$1,Database!$A$1:$AS$1,0),FALSE))</f>
        <v>96.091992333999997</v>
      </c>
      <c r="G159" s="76">
        <f>IF(VLOOKUP(A159,Database!$A:$AS,MATCH($G$1,Database!$A$1:$AS$1,0),FALSE)=0,#N/A,VLOOKUP(A159,Database!$A:$AS,MATCH($G$1,Database!$A$1:$AS$1,0),FALSE))</f>
        <v>106.544039618</v>
      </c>
      <c r="H159" s="76">
        <f>(((Table134567891011121314151617343[[#This Row],[ITA]]-VLOOKUP($U$1,A:B,2,))/VLOOKUP($U$1,A:B,2,))*100)+100</f>
        <v>100.74013157874244</v>
      </c>
      <c r="I159" s="76">
        <f>(((Table134567891011121314151617343[[#This Row],[FRA]]-VLOOKUP($U$1,A:C,3,))/VLOOKUP($U$1,A:C,3,))*100)+100</f>
        <v>107.31850117096019</v>
      </c>
      <c r="J159" s="76">
        <f>(((Table134567891011121314151617343[[#This Row],[DEU]]-VLOOKUP($U$1,A:D,4,))/VLOOKUP($U$1,A:D,4,))*100)+100</f>
        <v>106.64893616968584</v>
      </c>
      <c r="K159" s="76">
        <f>(((Table134567891011121314151617343[[#This Row],[ESP]]-VLOOKUP($U$1,A:E,5,))/VLOOKUP($U$1,A:E,5,))*100)+100</f>
        <v>104.84724500032362</v>
      </c>
      <c r="L159" s="76">
        <f>(((Table134567891011121314151617343[[#This Row],[EA19]]-VLOOKUP($U$1,A:F,6,))/VLOOKUP($U$1,A:F,6,))*100)+100</f>
        <v>107.37430167617991</v>
      </c>
      <c r="M159" s="76">
        <f>(((Table134567891011121314151617343[[#This Row],[GBR]]-VLOOKUP($U$1,A:G,7,))/VLOOKUP($U$1,A:G,7,))*100)+100</f>
        <v>110.93922651947737</v>
      </c>
      <c r="N159" s="76">
        <f>IF(VLOOKUP(A159,Database!$A:$AU,MATCH($N$1,Database!$A$1:$AU$1,0),FALSE)=0,#N/A,VLOOKUP(A159,Database!$A:$AU,MATCH($N$1,Database!$A$1:$AU$1,0),FALSE))</f>
        <v>90.569749630000004</v>
      </c>
      <c r="O159" s="76">
        <f>(((Table134567891011121314151617343[[#This Row],[USA]]-VLOOKUP($U$1,A:N,14,))/VLOOKUP($U$1,A:N,14,))*100)+100</f>
        <v>104.47605495974518</v>
      </c>
      <c r="P159" s="76">
        <f>IF(VLOOKUP(A159,Database!$A:$AS,MATCH($P$1,Database!$A$1:$AS$1,0),FALSE)=0,#N/A,VLOOKUP(A159,Database!$A:$AS,MATCH($P$1,Database!$A$1:$AS$1,0),FALSE))</f>
        <v>101.188587641</v>
      </c>
      <c r="Q159" s="76">
        <f>(((Table134567891011121314151617343[[#This Row],[JPN]]-VLOOKUP($U$1,A:Q,16,))/VLOOKUP($U$1,A:Q,16,))*100)+100</f>
        <v>101.59126578745699</v>
      </c>
    </row>
    <row r="160" spans="1:17" s="80" customFormat="1" x14ac:dyDescent="0.35">
      <c r="A160" s="21">
        <v>37681</v>
      </c>
      <c r="B160" s="76">
        <f>IF(VLOOKUP(A160,Database!$A:$AS,MATCH($B$1,Database!$A$1:$AS$1,0),FALSE)=0,#N/A,VLOOKUP(A160,Database!$A:$AS,MATCH($B$1,Database!$A$1:$AS$1,0),FALSE))</f>
        <v>122.589784185</v>
      </c>
      <c r="C160" s="76">
        <f>IF(VLOOKUP(A160,Database!$A:$AS,MATCH($C$1,Database!$A$1:$AS$1,0),FALSE)=0,#N/A,VLOOKUP(A160,Database!$A:$AS,MATCH($C$1,Database!$A$1:$AS$1,0),FALSE))</f>
        <v>109.12</v>
      </c>
      <c r="D160" s="76">
        <f>IF(VLOOKUP(A160,Database!$A:$AS,MATCH($D$1,Database!$A$1:$AS$1,0),FALSE)=0,#N/A,VLOOKUP(A160,Database!$A:$AS,MATCH($D$1,Database!$A$1:$AS$1,0),FALSE))</f>
        <v>80.006667222000004</v>
      </c>
      <c r="E160" s="76">
        <f>IF(VLOOKUP(A160,Database!$A:$AS,MATCH($E$1,Database!$A$1:$AS$1,0),FALSE)=0,#N/A,VLOOKUP(A160,Database!$A:$AS,MATCH($E$1,Database!$A$1:$AS$1,0),FALSE))</f>
        <v>123.641103034</v>
      </c>
      <c r="F160" s="76">
        <f>IF(VLOOKUP(A160,Database!$A:$AS,MATCH($F$1,Database!$A$1:$AS$1,0),FALSE)=0,#N/A,VLOOKUP(A160,Database!$A:$AS,MATCH($F$1,Database!$A$1:$AS$1,0),FALSE))</f>
        <v>95.392050662000003</v>
      </c>
      <c r="G160" s="76">
        <f>IF(VLOOKUP(A160,Database!$A:$AS,MATCH($G$1,Database!$A$1:$AS$1,0),FALSE)=0,#N/A,VLOOKUP(A160,Database!$A:$AS,MATCH($G$1,Database!$A$1:$AS$1,0),FALSE))</f>
        <v>106.756278741</v>
      </c>
      <c r="H160" s="76">
        <f>(((Table134567891011121314151617343[[#This Row],[ITA]]-VLOOKUP($U$1,A:B,2,))/VLOOKUP($U$1,A:B,2,))*100)+100</f>
        <v>100.82236842137323</v>
      </c>
      <c r="I160" s="76">
        <f>(((Table134567891011121314151617343[[#This Row],[FRA]]-VLOOKUP($U$1,A:C,3,))/VLOOKUP($U$1,A:C,3,))*100)+100</f>
        <v>106.47931303669009</v>
      </c>
      <c r="J160" s="76">
        <f>(((Table134567891011121314151617343[[#This Row],[DEU]]-VLOOKUP($U$1,A:D,4,))/VLOOKUP($U$1,A:D,4,))*100)+100</f>
        <v>106.38297872295161</v>
      </c>
      <c r="K160" s="76">
        <f>(((Table134567891011121314151617343[[#This Row],[ESP]]-VLOOKUP($U$1,A:E,5,))/VLOOKUP($U$1,A:E,5,))*100)+100</f>
        <v>104.5200940032307</v>
      </c>
      <c r="L160" s="76">
        <f>(((Table134567891011121314151617343[[#This Row],[EA19]]-VLOOKUP($U$1,A:F,6,))/VLOOKUP($U$1,A:F,6,))*100)+100</f>
        <v>106.59217877062262</v>
      </c>
      <c r="M160" s="76">
        <f>(((Table134567891011121314151617343[[#This Row],[GBR]]-VLOOKUP($U$1,A:G,7,))/VLOOKUP($U$1,A:G,7,))*100)+100</f>
        <v>111.16022099488129</v>
      </c>
      <c r="N160" s="76">
        <f>IF(VLOOKUP(A160,Database!$A:$AU,MATCH($N$1,Database!$A$1:$AU$1,0),FALSE)=0,#N/A,VLOOKUP(A160,Database!$A:$AU,MATCH($N$1,Database!$A$1:$AU$1,0),FALSE))</f>
        <v>90.302616741999998</v>
      </c>
      <c r="O160" s="76">
        <f>(((Table134567891011121314151617343[[#This Row],[USA]]-VLOOKUP($U$1,A:N,14,))/VLOOKUP($U$1,A:N,14,))*100)+100</f>
        <v>104.16790582162501</v>
      </c>
      <c r="P160" s="76">
        <f>IF(VLOOKUP(A160,Database!$A:$AS,MATCH($P$1,Database!$A$1:$AS$1,0),FALSE)=0,#N/A,VLOOKUP(A160,Database!$A:$AS,MATCH($P$1,Database!$A$1:$AS$1,0),FALSE))</f>
        <v>101.94940409</v>
      </c>
      <c r="Q160" s="76">
        <f>(((Table134567891011121314151617343[[#This Row],[JPN]]-VLOOKUP($U$1,A:Q,16,))/VLOOKUP($U$1,A:Q,16,))*100)+100</f>
        <v>102.35510989169579</v>
      </c>
    </row>
    <row r="161" spans="1:17" s="80" customFormat="1" x14ac:dyDescent="0.35">
      <c r="A161" s="21">
        <v>37712</v>
      </c>
      <c r="B161" s="76">
        <f>IF(VLOOKUP(A161,Database!$A:$AS,MATCH($B$1,Database!$A$1:$AS$1,0),FALSE)=0,#N/A,VLOOKUP(A161,Database!$A:$AS,MATCH($B$1,Database!$A$1:$AS$1,0),FALSE))</f>
        <v>124.28964252999999</v>
      </c>
      <c r="C161" s="76">
        <f>IF(VLOOKUP(A161,Database!$A:$AS,MATCH($C$1,Database!$A$1:$AS$1,0),FALSE)=0,#N/A,VLOOKUP(A161,Database!$A:$AS,MATCH($C$1,Database!$A$1:$AS$1,0),FALSE))</f>
        <v>109.17</v>
      </c>
      <c r="D161" s="76">
        <f>IF(VLOOKUP(A161,Database!$A:$AS,MATCH($D$1,Database!$A$1:$AS$1,0),FALSE)=0,#N/A,VLOOKUP(A161,Database!$A:$AS,MATCH($D$1,Database!$A$1:$AS$1,0),FALSE))</f>
        <v>79.806650554000001</v>
      </c>
      <c r="E161" s="76">
        <f>IF(VLOOKUP(A161,Database!$A:$AS,MATCH($E$1,Database!$A$1:$AS$1,0),FALSE)=0,#N/A,VLOOKUP(A161,Database!$A:$AS,MATCH($E$1,Database!$A$1:$AS$1,0),FALSE))</f>
        <v>123.958103298</v>
      </c>
      <c r="F161" s="76">
        <f>IF(VLOOKUP(A161,Database!$A:$AS,MATCH($F$1,Database!$A$1:$AS$1,0),FALSE)=0,#N/A,VLOOKUP(A161,Database!$A:$AS,MATCH($F$1,Database!$A$1:$AS$1,0),FALSE))</f>
        <v>95.792017332</v>
      </c>
      <c r="G161" s="76">
        <f>IF(VLOOKUP(A161,Database!$A:$AS,MATCH($G$1,Database!$A$1:$AS$1,0),FALSE)=0,#N/A,VLOOKUP(A161,Database!$A:$AS,MATCH($G$1,Database!$A$1:$AS$1,0),FALSE))</f>
        <v>106.01344181100001</v>
      </c>
      <c r="H161" s="76">
        <f>(((Table134567891011121314151617343[[#This Row],[ITA]]-VLOOKUP($U$1,A:B,2,))/VLOOKUP($U$1,A:B,2,))*100)+100</f>
        <v>102.22039473704974</v>
      </c>
      <c r="I161" s="76">
        <f>(((Table134567891011121314151617343[[#This Row],[FRA]]-VLOOKUP($U$1,A:C,3,))/VLOOKUP($U$1,A:C,3,))*100)+100</f>
        <v>106.52810304449649</v>
      </c>
      <c r="J161" s="76">
        <f>(((Table134567891011121314151617343[[#This Row],[DEU]]-VLOOKUP($U$1,A:D,4,))/VLOOKUP($U$1,A:D,4,))*100)+100</f>
        <v>106.11702127621736</v>
      </c>
      <c r="K161" s="76">
        <f>(((Table134567891011121314151617343[[#This Row],[ESP]]-VLOOKUP($U$1,A:E,5,))/VLOOKUP($U$1,A:E,5,))*100)+100</f>
        <v>104.78807040087912</v>
      </c>
      <c r="L161" s="76">
        <f>(((Table134567891011121314151617343[[#This Row],[EA19]]-VLOOKUP($U$1,A:F,6,))/VLOOKUP($U$1,A:F,6,))*100)+100</f>
        <v>107.03910614554604</v>
      </c>
      <c r="M161" s="76">
        <f>(((Table134567891011121314151617343[[#This Row],[GBR]]-VLOOKUP($U$1,A:G,7,))/VLOOKUP($U$1,A:G,7,))*100)+100</f>
        <v>110.38674033148826</v>
      </c>
      <c r="N161" s="76">
        <f>IF(VLOOKUP(A161,Database!$A:$AU,MATCH($N$1,Database!$A$1:$AU$1,0),FALSE)=0,#N/A,VLOOKUP(A161,Database!$A:$AU,MATCH($N$1,Database!$A$1:$AU$1,0),FALSE))</f>
        <v>89.729778326000002</v>
      </c>
      <c r="O161" s="76">
        <f>(((Table134567891011121314151617343[[#This Row],[USA]]-VLOOKUP($U$1,A:N,14,))/VLOOKUP($U$1,A:N,14,))*100)+100</f>
        <v>103.50711236600034</v>
      </c>
      <c r="P161" s="76">
        <f>IF(VLOOKUP(A161,Database!$A:$AS,MATCH($P$1,Database!$A$1:$AS$1,0),FALSE)=0,#N/A,VLOOKUP(A161,Database!$A:$AS,MATCH($P$1,Database!$A$1:$AS$1,0),FALSE))</f>
        <v>100.536459257</v>
      </c>
      <c r="Q161" s="76">
        <f>(((Table134567891011121314151617343[[#This Row],[JPN]]-VLOOKUP($U$1,A:Q,16,))/VLOOKUP($U$1,A:Q,16,))*100)+100</f>
        <v>100.93654227039859</v>
      </c>
    </row>
    <row r="162" spans="1:17" s="80" customFormat="1" x14ac:dyDescent="0.35">
      <c r="A162" s="21">
        <v>37742</v>
      </c>
      <c r="B162" s="76">
        <f>IF(VLOOKUP(A162,Database!$A:$AS,MATCH($B$1,Database!$A$1:$AS$1,0),FALSE)=0,#N/A,VLOOKUP(A162,Database!$A:$AS,MATCH($B$1,Database!$A$1:$AS$1,0),FALSE))</f>
        <v>120.189984168</v>
      </c>
      <c r="C162" s="76">
        <f>IF(VLOOKUP(A162,Database!$A:$AS,MATCH($C$1,Database!$A$1:$AS$1,0),FALSE)=0,#N/A,VLOOKUP(A162,Database!$A:$AS,MATCH($C$1,Database!$A$1:$AS$1,0),FALSE))</f>
        <v>106.58</v>
      </c>
      <c r="D162" s="76">
        <f>IF(VLOOKUP(A162,Database!$A:$AS,MATCH($D$1,Database!$A$1:$AS$1,0),FALSE)=0,#N/A,VLOOKUP(A162,Database!$A:$AS,MATCH($D$1,Database!$A$1:$AS$1,0),FALSE))</f>
        <v>79.106592215999996</v>
      </c>
      <c r="E162" s="76">
        <f>IF(VLOOKUP(A162,Database!$A:$AS,MATCH($E$1,Database!$A$1:$AS$1,0),FALSE)=0,#N/A,VLOOKUP(A162,Database!$A:$AS,MATCH($E$1,Database!$A$1:$AS$1,0),FALSE))</f>
        <v>122.918102432</v>
      </c>
      <c r="F162" s="76">
        <f>IF(VLOOKUP(A162,Database!$A:$AS,MATCH($F$1,Database!$A$1:$AS$1,0),FALSE)=0,#N/A,VLOOKUP(A162,Database!$A:$AS,MATCH($F$1,Database!$A$1:$AS$1,0),FALSE))</f>
        <v>94.192150654000002</v>
      </c>
      <c r="G162" s="76">
        <f>IF(VLOOKUP(A162,Database!$A:$AS,MATCH($G$1,Database!$A$1:$AS$1,0),FALSE)=0,#N/A,VLOOKUP(A162,Database!$A:$AS,MATCH($G$1,Database!$A$1:$AS$1,0),FALSE))</f>
        <v>105.270604882</v>
      </c>
      <c r="H162" s="76">
        <f>(((Table134567891011121314151617343[[#This Row],[ITA]]-VLOOKUP($U$1,A:B,2,))/VLOOKUP($U$1,A:B,2,))*100)+100</f>
        <v>98.848684210570951</v>
      </c>
      <c r="I162" s="76">
        <f>(((Table134567891011121314151617343[[#This Row],[FRA]]-VLOOKUP($U$1,A:C,3,))/VLOOKUP($U$1,A:C,3,))*100)+100</f>
        <v>104.0007806401249</v>
      </c>
      <c r="J162" s="76">
        <f>(((Table134567891011121314151617343[[#This Row],[DEU]]-VLOOKUP($U$1,A:D,4,))/VLOOKUP($U$1,A:D,4,))*100)+100</f>
        <v>105.18617021264748</v>
      </c>
      <c r="K162" s="76">
        <f>(((Table134567891011121314151617343[[#This Row],[ESP]]-VLOOKUP($U$1,A:E,5,))/VLOOKUP($U$1,A:E,5,))*100)+100</f>
        <v>103.90890493235472</v>
      </c>
      <c r="L162" s="76">
        <f>(((Table134567891011121314151617343[[#This Row],[EA19]]-VLOOKUP($U$1,A:F,6,))/VLOOKUP($U$1,A:F,6,))*100)+100</f>
        <v>105.25139664808715</v>
      </c>
      <c r="M162" s="76">
        <f>(((Table134567891011121314151617343[[#This Row],[GBR]]-VLOOKUP($U$1,A:G,7,))/VLOOKUP($U$1,A:G,7,))*100)+100</f>
        <v>109.61325966913648</v>
      </c>
      <c r="N162" s="76">
        <f>IF(VLOOKUP(A162,Database!$A:$AU,MATCH($N$1,Database!$A$1:$AU$1,0),FALSE)=0,#N/A,VLOOKUP(A162,Database!$A:$AU,MATCH($N$1,Database!$A$1:$AU$1,0),FALSE))</f>
        <v>89.708360099000004</v>
      </c>
      <c r="O162" s="76">
        <f>(((Table134567891011121314151617343[[#This Row],[USA]]-VLOOKUP($U$1,A:N,14,))/VLOOKUP($U$1,A:N,14,))*100)+100</f>
        <v>103.48240553098829</v>
      </c>
      <c r="P162" s="76">
        <f>IF(VLOOKUP(A162,Database!$A:$AS,MATCH($P$1,Database!$A$1:$AS$1,0),FALSE)=0,#N/A,VLOOKUP(A162,Database!$A:$AS,MATCH($P$1,Database!$A$1:$AS$1,0),FALSE))</f>
        <v>101.84071602500001</v>
      </c>
      <c r="Q162" s="76">
        <f>(((Table134567891011121314151617343[[#This Row],[JPN]]-VLOOKUP($U$1,A:Q,16,))/VLOOKUP($U$1,A:Q,16,))*100)+100</f>
        <v>102.2459893045154</v>
      </c>
    </row>
    <row r="163" spans="1:17" s="80" customFormat="1" x14ac:dyDescent="0.35">
      <c r="A163" s="21">
        <v>37773</v>
      </c>
      <c r="B163" s="76">
        <f>IF(VLOOKUP(A163,Database!$A:$AS,MATCH($B$1,Database!$A$1:$AS$1,0),FALSE)=0,#N/A,VLOOKUP(A163,Database!$A:$AS,MATCH($B$1,Database!$A$1:$AS$1,0),FALSE))</f>
        <v>121.68985917800001</v>
      </c>
      <c r="C163" s="76">
        <f>IF(VLOOKUP(A163,Database!$A:$AS,MATCH($C$1,Database!$A$1:$AS$1,0),FALSE)=0,#N/A,VLOOKUP(A163,Database!$A:$AS,MATCH($C$1,Database!$A$1:$AS$1,0),FALSE))</f>
        <v>106.29</v>
      </c>
      <c r="D163" s="76">
        <f>IF(VLOOKUP(A163,Database!$A:$AS,MATCH($D$1,Database!$A$1:$AS$1,0),FALSE)=0,#N/A,VLOOKUP(A163,Database!$A:$AS,MATCH($D$1,Database!$A$1:$AS$1,0),FALSE))</f>
        <v>78.706558880000003</v>
      </c>
      <c r="E163" s="76">
        <f>IF(VLOOKUP(A163,Database!$A:$AS,MATCH($E$1,Database!$A$1:$AS$1,0),FALSE)=0,#N/A,VLOOKUP(A163,Database!$A:$AS,MATCH($E$1,Database!$A$1:$AS$1,0),FALSE))</f>
        <v>123.341102784</v>
      </c>
      <c r="F163" s="76">
        <f>IF(VLOOKUP(A163,Database!$A:$AS,MATCH($F$1,Database!$A$1:$AS$1,0),FALSE)=0,#N/A,VLOOKUP(A163,Database!$A:$AS,MATCH($F$1,Database!$A$1:$AS$1,0),FALSE))</f>
        <v>94.192150654000002</v>
      </c>
      <c r="G163" s="76">
        <f>IF(VLOOKUP(A163,Database!$A:$AS,MATCH($G$1,Database!$A$1:$AS$1,0),FALSE)=0,#N/A,VLOOKUP(A163,Database!$A:$AS,MATCH($G$1,Database!$A$1:$AS$1,0),FALSE))</f>
        <v>106.437920057</v>
      </c>
      <c r="H163" s="76">
        <f>(((Table134567891011121314151617343[[#This Row],[ITA]]-VLOOKUP($U$1,A:B,2,))/VLOOKUP($U$1,A:B,2,))*100)+100</f>
        <v>100.08223684180835</v>
      </c>
      <c r="I163" s="76">
        <f>(((Table134567891011121314151617343[[#This Row],[FRA]]-VLOOKUP($U$1,A:C,3,))/VLOOKUP($U$1,A:C,3,))*100)+100</f>
        <v>103.71779859484778</v>
      </c>
      <c r="J163" s="76">
        <f>(((Table134567891011121314151617343[[#This Row],[DEU]]-VLOOKUP($U$1,A:D,4,))/VLOOKUP($U$1,A:D,4,))*100)+100</f>
        <v>104.654255319179</v>
      </c>
      <c r="K163" s="76">
        <f>(((Table134567891011121314151617343[[#This Row],[ESP]]-VLOOKUP($U$1,A:E,5,))/VLOOKUP($U$1,A:E,5,))*100)+100</f>
        <v>104.26648857945533</v>
      </c>
      <c r="L163" s="76">
        <f>(((Table134567891011121314151617343[[#This Row],[EA19]]-VLOOKUP($U$1,A:F,6,))/VLOOKUP($U$1,A:F,6,))*100)+100</f>
        <v>105.25139664808715</v>
      </c>
      <c r="M163" s="76">
        <f>(((Table134567891011121314151617343[[#This Row],[GBR]]-VLOOKUP($U$1,A:G,7,))/VLOOKUP($U$1,A:G,7,))*100)+100</f>
        <v>110.82872928229605</v>
      </c>
      <c r="N163" s="76">
        <f>IF(VLOOKUP(A163,Database!$A:$AU,MATCH($N$1,Database!$A$1:$AU$1,0),FALSE)=0,#N/A,VLOOKUP(A163,Database!$A:$AU,MATCH($N$1,Database!$A$1:$AU$1,0),FALSE))</f>
        <v>89.827548566999994</v>
      </c>
      <c r="O163" s="76">
        <f>(((Table134567891011121314151617343[[#This Row],[USA]]-VLOOKUP($U$1,A:N,14,))/VLOOKUP($U$1,A:N,14,))*100)+100</f>
        <v>103.61989449374026</v>
      </c>
      <c r="P163" s="76">
        <f>IF(VLOOKUP(A163,Database!$A:$AS,MATCH($P$1,Database!$A$1:$AS$1,0),FALSE)=0,#N/A,VLOOKUP(A163,Database!$A:$AS,MATCH($P$1,Database!$A$1:$AS$1,0),FALSE))</f>
        <v>100.971211513</v>
      </c>
      <c r="Q163" s="76">
        <f>(((Table134567891011121314151617343[[#This Row],[JPN]]-VLOOKUP($U$1,A:Q,16,))/VLOOKUP($U$1,A:Q,16,))*100)+100</f>
        <v>101.37302461510419</v>
      </c>
    </row>
    <row r="164" spans="1:17" s="80" customFormat="1" x14ac:dyDescent="0.35">
      <c r="A164" s="21">
        <v>37803</v>
      </c>
      <c r="B164" s="76">
        <f>IF(VLOOKUP(A164,Database!$A:$AS,MATCH($B$1,Database!$A$1:$AS$1,0),FALSE)=0,#N/A,VLOOKUP(A164,Database!$A:$AS,MATCH($B$1,Database!$A$1:$AS$1,0),FALSE))</f>
        <v>123.38971752400001</v>
      </c>
      <c r="C164" s="76">
        <f>IF(VLOOKUP(A164,Database!$A:$AS,MATCH($C$1,Database!$A$1:$AS$1,0),FALSE)=0,#N/A,VLOOKUP(A164,Database!$A:$AS,MATCH($C$1,Database!$A$1:$AS$1,0),FALSE))</f>
        <v>108.2</v>
      </c>
      <c r="D164" s="76">
        <f>IF(VLOOKUP(A164,Database!$A:$AS,MATCH($D$1,Database!$A$1:$AS$1,0),FALSE)=0,#N/A,VLOOKUP(A164,Database!$A:$AS,MATCH($D$1,Database!$A$1:$AS$1,0),FALSE))</f>
        <v>80.606717226000001</v>
      </c>
      <c r="E164" s="76">
        <f>IF(VLOOKUP(A164,Database!$A:$AS,MATCH($E$1,Database!$A$1:$AS$1,0),FALSE)=0,#N/A,VLOOKUP(A164,Database!$A:$AS,MATCH($E$1,Database!$A$1:$AS$1,0),FALSE))</f>
        <v>123.703103086</v>
      </c>
      <c r="F164" s="76">
        <f>IF(VLOOKUP(A164,Database!$A:$AS,MATCH($F$1,Database!$A$1:$AS$1,0),FALSE)=0,#N/A,VLOOKUP(A164,Database!$A:$AS,MATCH($F$1,Database!$A$1:$AS$1,0),FALSE))</f>
        <v>95.792017332</v>
      </c>
      <c r="G164" s="76">
        <f>IF(VLOOKUP(A164,Database!$A:$AS,MATCH($G$1,Database!$A$1:$AS$1,0),FALSE)=0,#N/A,VLOOKUP(A164,Database!$A:$AS,MATCH($G$1,Database!$A$1:$AS$1,0),FALSE))</f>
        <v>106.756278741</v>
      </c>
      <c r="H164" s="76">
        <f>(((Table134567891011121314151617343[[#This Row],[ITA]]-VLOOKUP($U$1,A:B,2,))/VLOOKUP($U$1,A:B,2,))*100)+100</f>
        <v>101.48026315830732</v>
      </c>
      <c r="I164" s="76">
        <f>(((Table134567891011121314151617343[[#This Row],[FRA]]-VLOOKUP($U$1,A:C,3,))/VLOOKUP($U$1,A:C,3,))*100)+100</f>
        <v>105.5815768930523</v>
      </c>
      <c r="J164" s="76">
        <f>(((Table134567891011121314151617343[[#This Row],[DEU]]-VLOOKUP($U$1,A:D,4,))/VLOOKUP($U$1,A:D,4,))*100)+100</f>
        <v>107.18085106315434</v>
      </c>
      <c r="K164" s="76">
        <f>(((Table134567891011121314151617343[[#This Row],[ESP]]-VLOOKUP($U$1,A:E,5,))/VLOOKUP($U$1,A:E,5,))*100)+100</f>
        <v>104.57250579109274</v>
      </c>
      <c r="L164" s="76">
        <f>(((Table134567891011121314151617343[[#This Row],[EA19]]-VLOOKUP($U$1,A:F,6,))/VLOOKUP($U$1,A:F,6,))*100)+100</f>
        <v>107.03910614554604</v>
      </c>
      <c r="M164" s="76">
        <f>(((Table134567891011121314151617343[[#This Row],[GBR]]-VLOOKUP($U$1,A:G,7,))/VLOOKUP($U$1,A:G,7,))*100)+100</f>
        <v>111.16022099488129</v>
      </c>
      <c r="N164" s="76">
        <f>IF(VLOOKUP(A164,Database!$A:$AU,MATCH($N$1,Database!$A$1:$AU$1,0),FALSE)=0,#N/A,VLOOKUP(A164,Database!$A:$AU,MATCH($N$1,Database!$A$1:$AU$1,0),FALSE))</f>
        <v>90.295080698999996</v>
      </c>
      <c r="O164" s="76">
        <f>(((Table134567891011121314151617343[[#This Row],[USA]]-VLOOKUP($U$1,A:N,14,))/VLOOKUP($U$1,A:N,14,))*100)+100</f>
        <v>104.15921267578037</v>
      </c>
      <c r="P164" s="76">
        <f>IF(VLOOKUP(A164,Database!$A:$AS,MATCH($P$1,Database!$A$1:$AS$1,0),FALSE)=0,#N/A,VLOOKUP(A164,Database!$A:$AS,MATCH($P$1,Database!$A$1:$AS$1,0),FALSE))</f>
        <v>101.405963769</v>
      </c>
      <c r="Q164" s="76">
        <f>(((Table134567891011121314151617343[[#This Row],[JPN]]-VLOOKUP($U$1,A:Q,16,))/VLOOKUP($U$1,A:Q,16,))*100)+100</f>
        <v>101.8095069598098</v>
      </c>
    </row>
    <row r="165" spans="1:17" s="80" customFormat="1" x14ac:dyDescent="0.35">
      <c r="A165" s="21">
        <v>37834</v>
      </c>
      <c r="B165" s="76">
        <f>IF(VLOOKUP(A165,Database!$A:$AS,MATCH($B$1,Database!$A$1:$AS$1,0),FALSE)=0,#N/A,VLOOKUP(A165,Database!$A:$AS,MATCH($B$1,Database!$A$1:$AS$1,0),FALSE))</f>
        <v>120.789934172</v>
      </c>
      <c r="C165" s="76">
        <f>IF(VLOOKUP(A165,Database!$A:$AS,MATCH($C$1,Database!$A$1:$AS$1,0),FALSE)=0,#N/A,VLOOKUP(A165,Database!$A:$AS,MATCH($C$1,Database!$A$1:$AS$1,0),FALSE))</f>
        <v>107.73</v>
      </c>
      <c r="D165" s="76">
        <f>IF(VLOOKUP(A165,Database!$A:$AS,MATCH($D$1,Database!$A$1:$AS$1,0),FALSE)=0,#N/A,VLOOKUP(A165,Database!$A:$AS,MATCH($D$1,Database!$A$1:$AS$1,0),FALSE))</f>
        <v>78.606550545999994</v>
      </c>
      <c r="E165" s="76">
        <f>IF(VLOOKUP(A165,Database!$A:$AS,MATCH($E$1,Database!$A$1:$AS$1,0),FALSE)=0,#N/A,VLOOKUP(A165,Database!$A:$AS,MATCH($E$1,Database!$A$1:$AS$1,0),FALSE))</f>
        <v>123.902103252</v>
      </c>
      <c r="F165" s="76">
        <f>IF(VLOOKUP(A165,Database!$A:$AS,MATCH($F$1,Database!$A$1:$AS$1,0),FALSE)=0,#N/A,VLOOKUP(A165,Database!$A:$AS,MATCH($F$1,Database!$A$1:$AS$1,0),FALSE))</f>
        <v>94.692108990999998</v>
      </c>
      <c r="G165" s="76">
        <f>IF(VLOOKUP(A165,Database!$A:$AS,MATCH($G$1,Database!$A$1:$AS$1,0),FALSE)=0,#N/A,VLOOKUP(A165,Database!$A:$AS,MATCH($G$1,Database!$A$1:$AS$1,0),FALSE))</f>
        <v>106.650159179</v>
      </c>
      <c r="H165" s="76">
        <f>(((Table134567891011121314151617343[[#This Row],[ITA]]-VLOOKUP($U$1,A:B,2,))/VLOOKUP($U$1,A:B,2,))*100)+100</f>
        <v>99.342105263065918</v>
      </c>
      <c r="I165" s="76">
        <f>(((Table134567891011121314151617343[[#This Row],[FRA]]-VLOOKUP($U$1,A:C,3,))/VLOOKUP($U$1,A:C,3,))*100)+100</f>
        <v>105.12295081967213</v>
      </c>
      <c r="J165" s="76">
        <f>(((Table134567891011121314151617343[[#This Row],[DEU]]-VLOOKUP($U$1,A:D,4,))/VLOOKUP($U$1,A:D,4,))*100)+100</f>
        <v>104.52127659581186</v>
      </c>
      <c r="K165" s="76">
        <f>(((Table134567891011121314151617343[[#This Row],[ESP]]-VLOOKUP($U$1,A:E,5,))/VLOOKUP($U$1,A:E,5,))*100)+100</f>
        <v>104.74073072233796</v>
      </c>
      <c r="L165" s="76">
        <f>(((Table134567891011121314151617343[[#This Row],[EA19]]-VLOOKUP($U$1,A:F,6,))/VLOOKUP($U$1,A:F,6,))*100)+100</f>
        <v>105.81005586618272</v>
      </c>
      <c r="M165" s="76">
        <f>(((Table134567891011121314151617343[[#This Row],[GBR]]-VLOOKUP($U$1,A:G,7,))/VLOOKUP($U$1,A:G,7,))*100)+100</f>
        <v>111.04972375665869</v>
      </c>
      <c r="N165" s="76">
        <f>IF(VLOOKUP(A165,Database!$A:$AU,MATCH($N$1,Database!$A$1:$AU$1,0),FALSE)=0,#N/A,VLOOKUP(A165,Database!$A:$AU,MATCH($N$1,Database!$A$1:$AU$1,0),FALSE))</f>
        <v>90.080700112000002</v>
      </c>
      <c r="O165" s="76">
        <f>(((Table134567891011121314151617343[[#This Row],[USA]]-VLOOKUP($U$1,A:N,14,))/VLOOKUP($U$1,A:N,14,))*100)+100</f>
        <v>103.91191555857276</v>
      </c>
      <c r="P165" s="76">
        <f>IF(VLOOKUP(A165,Database!$A:$AS,MATCH($P$1,Database!$A$1:$AS$1,0),FALSE)=0,#N/A,VLOOKUP(A165,Database!$A:$AS,MATCH($P$1,Database!$A$1:$AS$1,0),FALSE))</f>
        <v>100.427771193</v>
      </c>
      <c r="Q165" s="76">
        <f>(((Table134567891011121314151617343[[#This Row],[JPN]]-VLOOKUP($U$1,A:Q,16,))/VLOOKUP($U$1,A:Q,16,))*100)+100</f>
        <v>100.82742168422217</v>
      </c>
    </row>
    <row r="166" spans="1:17" s="80" customFormat="1" x14ac:dyDescent="0.35">
      <c r="A166" s="21">
        <v>37865</v>
      </c>
      <c r="B166" s="76">
        <f>IF(VLOOKUP(A166,Database!$A:$AS,MATCH($B$1,Database!$A$1:$AS$1,0),FALSE)=0,#N/A,VLOOKUP(A166,Database!$A:$AS,MATCH($B$1,Database!$A$1:$AS$1,0),FALSE))</f>
        <v>121.289892509</v>
      </c>
      <c r="C166" s="76">
        <f>IF(VLOOKUP(A166,Database!$A:$AS,MATCH($C$1,Database!$A$1:$AS$1,0),FALSE)=0,#N/A,VLOOKUP(A166,Database!$A:$AS,MATCH($C$1,Database!$A$1:$AS$1,0),FALSE))</f>
        <v>107.34</v>
      </c>
      <c r="D166" s="76">
        <f>IF(VLOOKUP(A166,Database!$A:$AS,MATCH($D$1,Database!$A$1:$AS$1,0),FALSE)=0,#N/A,VLOOKUP(A166,Database!$A:$AS,MATCH($D$1,Database!$A$1:$AS$1,0),FALSE))</f>
        <v>78.406533878000005</v>
      </c>
      <c r="E166" s="76">
        <f>IF(VLOOKUP(A166,Database!$A:$AS,MATCH($E$1,Database!$A$1:$AS$1,0),FALSE)=0,#N/A,VLOOKUP(A166,Database!$A:$AS,MATCH($E$1,Database!$A$1:$AS$1,0),FALSE))</f>
        <v>123.188102657</v>
      </c>
      <c r="F166" s="76">
        <f>IF(VLOOKUP(A166,Database!$A:$AS,MATCH($F$1,Database!$A$1:$AS$1,0),FALSE)=0,#N/A,VLOOKUP(A166,Database!$A:$AS,MATCH($F$1,Database!$A$1:$AS$1,0),FALSE))</f>
        <v>94.392133989000001</v>
      </c>
      <c r="G166" s="76">
        <f>IF(VLOOKUP(A166,Database!$A:$AS,MATCH($G$1,Database!$A$1:$AS$1,0),FALSE)=0,#N/A,VLOOKUP(A166,Database!$A:$AS,MATCH($G$1,Database!$A$1:$AS$1,0),FALSE))</f>
        <v>106.225680934</v>
      </c>
      <c r="H166" s="76">
        <f>(((Table134567891011121314151617343[[#This Row],[ITA]]-VLOOKUP($U$1,A:B,2,))/VLOOKUP($U$1,A:B,2,))*100)+100</f>
        <v>99.753289473752531</v>
      </c>
      <c r="I166" s="76">
        <f>(((Table134567891011121314151617343[[#This Row],[FRA]]-VLOOKUP($U$1,A:C,3,))/VLOOKUP($U$1,A:C,3,))*100)+100</f>
        <v>104.7423887587822</v>
      </c>
      <c r="J166" s="76">
        <f>(((Table134567891011121314151617343[[#This Row],[DEU]]-VLOOKUP($U$1,A:D,4,))/VLOOKUP($U$1,A:D,4,))*100)+100</f>
        <v>104.25531914907764</v>
      </c>
      <c r="K166" s="76">
        <f>(((Table134567891011121314151617343[[#This Row],[ESP]]-VLOOKUP($U$1,A:E,5,))/VLOOKUP($U$1,A:E,5,))*100)+100</f>
        <v>104.13714981375256</v>
      </c>
      <c r="L166" s="76">
        <f>(((Table134567891011121314151617343[[#This Row],[EA19]]-VLOOKUP($U$1,A:F,6,))/VLOOKUP($U$1,A:F,6,))*100)+100</f>
        <v>105.47486033554887</v>
      </c>
      <c r="M166" s="76">
        <f>(((Table134567891011121314151617343[[#This Row],[GBR]]-VLOOKUP($U$1,A:G,7,))/VLOOKUP($U$1,A:G,7,))*100)+100</f>
        <v>110.60773480689215</v>
      </c>
      <c r="N166" s="76">
        <f>IF(VLOOKUP(A166,Database!$A:$AU,MATCH($N$1,Database!$A$1:$AU$1,0),FALSE)=0,#N/A,VLOOKUP(A166,Database!$A:$AU,MATCH($N$1,Database!$A$1:$AU$1,0),FALSE))</f>
        <v>90.675750022000003</v>
      </c>
      <c r="O166" s="76">
        <f>(((Table134567891011121314151617343[[#This Row],[USA]]-VLOOKUP($U$1,A:N,14,))/VLOOKUP($U$1,A:N,14,))*100)+100</f>
        <v>104.59833091640388</v>
      </c>
      <c r="P166" s="76">
        <f>IF(VLOOKUP(A166,Database!$A:$AS,MATCH($P$1,Database!$A$1:$AS$1,0),FALSE)=0,#N/A,VLOOKUP(A166,Database!$A:$AS,MATCH($P$1,Database!$A$1:$AS$1,0),FALSE))</f>
        <v>103.471036986</v>
      </c>
      <c r="Q166" s="76">
        <f>(((Table134567891011121314151617343[[#This Row],[JPN]]-VLOOKUP($U$1,A:Q,16,))/VLOOKUP($U$1,A:Q,16,))*100)+100</f>
        <v>103.88279809816541</v>
      </c>
    </row>
    <row r="167" spans="1:17" s="80" customFormat="1" x14ac:dyDescent="0.35">
      <c r="A167" s="21">
        <v>37895</v>
      </c>
      <c r="B167" s="76">
        <f>IF(VLOOKUP(A167,Database!$A:$AS,MATCH($B$1,Database!$A$1:$AS$1,0),FALSE)=0,#N/A,VLOOKUP(A167,Database!$A:$AS,MATCH($B$1,Database!$A$1:$AS$1,0),FALSE))</f>
        <v>122.589784185</v>
      </c>
      <c r="C167" s="76">
        <f>IF(VLOOKUP(A167,Database!$A:$AS,MATCH($C$1,Database!$A$1:$AS$1,0),FALSE)=0,#N/A,VLOOKUP(A167,Database!$A:$AS,MATCH($C$1,Database!$A$1:$AS$1,0),FALSE))</f>
        <v>109.95</v>
      </c>
      <c r="D167" s="76">
        <f>IF(VLOOKUP(A167,Database!$A:$AS,MATCH($D$1,Database!$A$1:$AS$1,0),FALSE)=0,#N/A,VLOOKUP(A167,Database!$A:$AS,MATCH($D$1,Database!$A$1:$AS$1,0),FALSE))</f>
        <v>80.806733894000004</v>
      </c>
      <c r="E167" s="76">
        <f>IF(VLOOKUP(A167,Database!$A:$AS,MATCH($E$1,Database!$A$1:$AS$1,0),FALSE)=0,#N/A,VLOOKUP(A167,Database!$A:$AS,MATCH($E$1,Database!$A$1:$AS$1,0),FALSE))</f>
        <v>125.24310436899999</v>
      </c>
      <c r="F167" s="76">
        <f>IF(VLOOKUP(A167,Database!$A:$AS,MATCH($F$1,Database!$A$1:$AS$1,0),FALSE)=0,#N/A,VLOOKUP(A167,Database!$A:$AS,MATCH($F$1,Database!$A$1:$AS$1,0),FALSE))</f>
        <v>96.791934005000002</v>
      </c>
      <c r="G167" s="76">
        <f>IF(VLOOKUP(A167,Database!$A:$AS,MATCH($G$1,Database!$A$1:$AS$1,0),FALSE)=0,#N/A,VLOOKUP(A167,Database!$A:$AS,MATCH($G$1,Database!$A$1:$AS$1,0),FALSE))</f>
        <v>107.39299610899999</v>
      </c>
      <c r="H167" s="76">
        <f>(((Table134567891011121314151617343[[#This Row],[ITA]]-VLOOKUP($U$1,A:B,2,))/VLOOKUP($U$1,A:B,2,))*100)+100</f>
        <v>100.82236842137323</v>
      </c>
      <c r="I167" s="76">
        <f>(((Table134567891011121314151617343[[#This Row],[FRA]]-VLOOKUP($U$1,A:C,3,))/VLOOKUP($U$1,A:C,3,))*100)+100</f>
        <v>107.28922716627635</v>
      </c>
      <c r="J167" s="76">
        <f>(((Table134567891011121314151617343[[#This Row],[DEU]]-VLOOKUP($U$1,A:D,4,))/VLOOKUP($U$1,A:D,4,))*100)+100</f>
        <v>107.44680850988858</v>
      </c>
      <c r="K167" s="76">
        <f>(((Table134567891011121314151617343[[#This Row],[ESP]]-VLOOKUP($U$1,A:E,5,))/VLOOKUP($U$1,A:E,5,))*100)+100</f>
        <v>105.87434696619121</v>
      </c>
      <c r="L167" s="76">
        <f>(((Table134567891011121314151617343[[#This Row],[EA19]]-VLOOKUP($U$1,A:F,6,))/VLOOKUP($U$1,A:F,6,))*100)+100</f>
        <v>108.15642458061981</v>
      </c>
      <c r="M167" s="76">
        <f>(((Table134567891011121314151617343[[#This Row],[GBR]]-VLOOKUP($U$1,A:G,7,))/VLOOKUP($U$1,A:G,7,))*100)+100</f>
        <v>111.82320442005172</v>
      </c>
      <c r="N167" s="76">
        <f>IF(VLOOKUP(A167,Database!$A:$AU,MATCH($N$1,Database!$A$1:$AU$1,0),FALSE)=0,#N/A,VLOOKUP(A167,Database!$A:$AU,MATCH($N$1,Database!$A$1:$AU$1,0),FALSE))</f>
        <v>90.788988982000006</v>
      </c>
      <c r="O167" s="76">
        <f>(((Table134567891011121314151617343[[#This Row],[USA]]-VLOOKUP($U$1,A:N,14,))/VLOOKUP($U$1,A:N,14,))*100)+100</f>
        <v>104.72895686885353</v>
      </c>
      <c r="P167" s="76">
        <f>IF(VLOOKUP(A167,Database!$A:$AS,MATCH($P$1,Database!$A$1:$AS$1,0),FALSE)=0,#N/A,VLOOKUP(A167,Database!$A:$AS,MATCH($P$1,Database!$A$1:$AS$1,0),FALSE))</f>
        <v>104.666605691</v>
      </c>
      <c r="Q167" s="76">
        <f>(((Table134567891011121314151617343[[#This Row],[JPN]]-VLOOKUP($U$1,A:Q,16,))/VLOOKUP($U$1,A:Q,16,))*100)+100</f>
        <v>105.08312454710982</v>
      </c>
    </row>
    <row r="168" spans="1:17" s="80" customFormat="1" x14ac:dyDescent="0.35">
      <c r="A168" s="21">
        <v>37926</v>
      </c>
      <c r="B168" s="76">
        <f>IF(VLOOKUP(A168,Database!$A:$AS,MATCH($B$1,Database!$A$1:$AS$1,0),FALSE)=0,#N/A,VLOOKUP(A168,Database!$A:$AS,MATCH($B$1,Database!$A$1:$AS$1,0),FALSE))</f>
        <v>124.089659195</v>
      </c>
      <c r="C168" s="76">
        <f>IF(VLOOKUP(A168,Database!$A:$AS,MATCH($C$1,Database!$A$1:$AS$1,0),FALSE)=0,#N/A,VLOOKUP(A168,Database!$A:$AS,MATCH($C$1,Database!$A$1:$AS$1,0),FALSE))</f>
        <v>107.81</v>
      </c>
      <c r="D168" s="76">
        <f>IF(VLOOKUP(A168,Database!$A:$AS,MATCH($D$1,Database!$A$1:$AS$1,0),FALSE)=0,#N/A,VLOOKUP(A168,Database!$A:$AS,MATCH($D$1,Database!$A$1:$AS$1,0),FALSE))</f>
        <v>81.606800566999993</v>
      </c>
      <c r="E168" s="76">
        <f>IF(VLOOKUP(A168,Database!$A:$AS,MATCH($E$1,Database!$A$1:$AS$1,0),FALSE)=0,#N/A,VLOOKUP(A168,Database!$A:$AS,MATCH($E$1,Database!$A$1:$AS$1,0),FALSE))</f>
        <v>124.329103608</v>
      </c>
      <c r="F168" s="76">
        <f>IF(VLOOKUP(A168,Database!$A:$AS,MATCH($F$1,Database!$A$1:$AS$1,0),FALSE)=0,#N/A,VLOOKUP(A168,Database!$A:$AS,MATCH($F$1,Database!$A$1:$AS$1,0),FALSE))</f>
        <v>96.491959003000005</v>
      </c>
      <c r="G168" s="76">
        <f>IF(VLOOKUP(A168,Database!$A:$AS,MATCH($G$1,Database!$A$1:$AS$1,0),FALSE)=0,#N/A,VLOOKUP(A168,Database!$A:$AS,MATCH($G$1,Database!$A$1:$AS$1,0),FALSE))</f>
        <v>106.225680934</v>
      </c>
      <c r="H168" s="76">
        <f>(((Table134567891011121314151617343[[#This Row],[ITA]]-VLOOKUP($U$1,A:B,2,))/VLOOKUP($U$1,A:B,2,))*100)+100</f>
        <v>102.05592105261061</v>
      </c>
      <c r="I168" s="76">
        <f>(((Table134567891011121314151617343[[#This Row],[FRA]]-VLOOKUP($U$1,A:C,3,))/VLOOKUP($U$1,A:C,3,))*100)+100</f>
        <v>105.20101483216237</v>
      </c>
      <c r="J168" s="76">
        <f>(((Table134567891011121314151617343[[#This Row],[DEU]]-VLOOKUP($U$1,A:D,4,))/VLOOKUP($U$1,A:D,4,))*100)+100</f>
        <v>108.51063829815524</v>
      </c>
      <c r="K168" s="76">
        <f>(((Table134567891011121314151617343[[#This Row],[ESP]]-VLOOKUP($U$1,A:E,5,))/VLOOKUP($U$1,A:E,5,))*100)+100</f>
        <v>105.10169577565247</v>
      </c>
      <c r="L168" s="76">
        <f>(((Table134567891011121314151617343[[#This Row],[EA19]]-VLOOKUP($U$1,A:F,6,))/VLOOKUP($U$1,A:F,6,))*100)+100</f>
        <v>107.82122904998594</v>
      </c>
      <c r="M168" s="76">
        <f>(((Table134567891011121314151617343[[#This Row],[GBR]]-VLOOKUP($U$1,A:G,7,))/VLOOKUP($U$1,A:G,7,))*100)+100</f>
        <v>110.60773480689215</v>
      </c>
      <c r="N168" s="76">
        <f>IF(VLOOKUP(A168,Database!$A:$AU,MATCH($N$1,Database!$A$1:$AU$1,0),FALSE)=0,#N/A,VLOOKUP(A168,Database!$A:$AU,MATCH($N$1,Database!$A$1:$AU$1,0),FALSE))</f>
        <v>91.400598355</v>
      </c>
      <c r="O168" s="76">
        <f>(((Table134567891011121314151617343[[#This Row],[USA]]-VLOOKUP($U$1,A:N,14,))/VLOOKUP($U$1,A:N,14,))*100)+100</f>
        <v>105.43447427094952</v>
      </c>
      <c r="P168" s="76">
        <f>IF(VLOOKUP(A168,Database!$A:$AS,MATCH($P$1,Database!$A$1:$AS$1,0),FALSE)=0,#N/A,VLOOKUP(A168,Database!$A:$AS,MATCH($P$1,Database!$A$1:$AS$1,0),FALSE))</f>
        <v>104.883981819</v>
      </c>
      <c r="Q168" s="76">
        <f>(((Table134567891011121314151617343[[#This Row],[JPN]]-VLOOKUP($U$1,A:Q,16,))/VLOOKUP($U$1,A:Q,16,))*100)+100</f>
        <v>105.30136571946261</v>
      </c>
    </row>
    <row r="169" spans="1:17" s="80" customFormat="1" x14ac:dyDescent="0.35">
      <c r="A169" s="21">
        <v>37956</v>
      </c>
      <c r="B169" s="76">
        <f>IF(VLOOKUP(A169,Database!$A:$AS,MATCH($B$1,Database!$A$1:$AS$1,0),FALSE)=0,#N/A,VLOOKUP(A169,Database!$A:$AS,MATCH($B$1,Database!$A$1:$AS$1,0),FALSE))</f>
        <v>124.089659195</v>
      </c>
      <c r="C169" s="76">
        <f>IF(VLOOKUP(A169,Database!$A:$AS,MATCH($C$1,Database!$A$1:$AS$1,0),FALSE)=0,#N/A,VLOOKUP(A169,Database!$A:$AS,MATCH($C$1,Database!$A$1:$AS$1,0),FALSE))</f>
        <v>108.45</v>
      </c>
      <c r="D169" s="76">
        <f>IF(VLOOKUP(A169,Database!$A:$AS,MATCH($D$1,Database!$A$1:$AS$1,0),FALSE)=0,#N/A,VLOOKUP(A169,Database!$A:$AS,MATCH($D$1,Database!$A$1:$AS$1,0),FALSE))</f>
        <v>82.006833903</v>
      </c>
      <c r="E169" s="76">
        <f>IF(VLOOKUP(A169,Database!$A:$AS,MATCH($E$1,Database!$A$1:$AS$1,0),FALSE)=0,#N/A,VLOOKUP(A169,Database!$A:$AS,MATCH($E$1,Database!$A$1:$AS$1,0),FALSE))</f>
        <v>123.694103078</v>
      </c>
      <c r="F169" s="76">
        <f>IF(VLOOKUP(A169,Database!$A:$AS,MATCH($F$1,Database!$A$1:$AS$1,0),FALSE)=0,#N/A,VLOOKUP(A169,Database!$A:$AS,MATCH($F$1,Database!$A$1:$AS$1,0),FALSE))</f>
        <v>96.791934005000002</v>
      </c>
      <c r="G169" s="76">
        <f>IF(VLOOKUP(A169,Database!$A:$AS,MATCH($G$1,Database!$A$1:$AS$1,0),FALSE)=0,#N/A,VLOOKUP(A169,Database!$A:$AS,MATCH($G$1,Database!$A$1:$AS$1,0),FALSE))</f>
        <v>106.225680934</v>
      </c>
      <c r="H169" s="76">
        <f>(((Table134567891011121314151617343[[#This Row],[ITA]]-VLOOKUP($U$1,A:B,2,))/VLOOKUP($U$1,A:B,2,))*100)+100</f>
        <v>102.05592105261061</v>
      </c>
      <c r="I169" s="76">
        <f>(((Table134567891011121314151617343[[#This Row],[FRA]]-VLOOKUP($U$1,A:C,3,))/VLOOKUP($U$1,A:C,3,))*100)+100</f>
        <v>105.8255269320843</v>
      </c>
      <c r="J169" s="76">
        <f>(((Table134567891011121314151617343[[#This Row],[DEU]]-VLOOKUP($U$1,A:D,4,))/VLOOKUP($U$1,A:D,4,))*100)+100</f>
        <v>109.04255319162374</v>
      </c>
      <c r="K169" s="76">
        <f>(((Table134567891011121314151617343[[#This Row],[ESP]]-VLOOKUP($U$1,A:E,5,))/VLOOKUP($U$1,A:E,5,))*100)+100</f>
        <v>104.5648976279568</v>
      </c>
      <c r="L169" s="76">
        <f>(((Table134567891011121314151617343[[#This Row],[EA19]]-VLOOKUP($U$1,A:F,6,))/VLOOKUP($U$1,A:F,6,))*100)+100</f>
        <v>108.15642458061981</v>
      </c>
      <c r="M169" s="76">
        <f>(((Table134567891011121314151617343[[#This Row],[GBR]]-VLOOKUP($U$1,A:G,7,))/VLOOKUP($U$1,A:G,7,))*100)+100</f>
        <v>110.60773480689215</v>
      </c>
      <c r="N169" s="76">
        <f>IF(VLOOKUP(A169,Database!$A:$AU,MATCH($N$1,Database!$A$1:$AU$1,0),FALSE)=0,#N/A,VLOOKUP(A169,Database!$A:$AU,MATCH($N$1,Database!$A$1:$AU$1,0),FALSE))</f>
        <v>91.476851210000007</v>
      </c>
      <c r="O169" s="76">
        <f>(((Table134567891011121314151617343[[#This Row],[USA]]-VLOOKUP($U$1,A:N,14,))/VLOOKUP($U$1,A:N,14,))*100)+100</f>
        <v>105.52243517955714</v>
      </c>
      <c r="P169" s="76">
        <f>IF(VLOOKUP(A169,Database!$A:$AS,MATCH($P$1,Database!$A$1:$AS$1,0),FALSE)=0,#N/A,VLOOKUP(A169,Database!$A:$AS,MATCH($P$1,Database!$A$1:$AS$1,0),FALSE))</f>
        <v>104.55791762699999</v>
      </c>
      <c r="Q169" s="76">
        <f>(((Table134567891011121314151617343[[#This Row],[JPN]]-VLOOKUP($U$1,A:Q,16,))/VLOOKUP($U$1,A:Q,16,))*100)+100</f>
        <v>104.9740039609334</v>
      </c>
    </row>
    <row r="170" spans="1:17" s="80" customFormat="1" x14ac:dyDescent="0.35">
      <c r="A170" s="21">
        <v>37987</v>
      </c>
      <c r="B170" s="76">
        <f>IF(VLOOKUP(A170,Database!$A:$AS,MATCH($B$1,Database!$A$1:$AS$1,0),FALSE)=0,#N/A,VLOOKUP(A170,Database!$A:$AS,MATCH($B$1,Database!$A$1:$AS$1,0),FALSE))</f>
        <v>124.089659195</v>
      </c>
      <c r="C170" s="76">
        <f>IF(VLOOKUP(A170,Database!$A:$AS,MATCH($C$1,Database!$A$1:$AS$1,0),FALSE)=0,#N/A,VLOOKUP(A170,Database!$A:$AS,MATCH($C$1,Database!$A$1:$AS$1,0),FALSE))</f>
        <v>109.14</v>
      </c>
      <c r="D170" s="76">
        <f>IF(VLOOKUP(A170,Database!$A:$AS,MATCH($D$1,Database!$A$1:$AS$1,0),FALSE)=0,#N/A,VLOOKUP(A170,Database!$A:$AS,MATCH($D$1,Database!$A$1:$AS$1,0),FALSE))</f>
        <v>81.306775564999995</v>
      </c>
      <c r="E170" s="76">
        <f>IF(VLOOKUP(A170,Database!$A:$AS,MATCH($E$1,Database!$A$1:$AS$1,0),FALSE)=0,#N/A,VLOOKUP(A170,Database!$A:$AS,MATCH($E$1,Database!$A$1:$AS$1,0),FALSE))</f>
        <v>123.765103138</v>
      </c>
      <c r="F170" s="76">
        <f>IF(VLOOKUP(A170,Database!$A:$AS,MATCH($F$1,Database!$A$1:$AS$1,0),FALSE)=0,#N/A,VLOOKUP(A170,Database!$A:$AS,MATCH($F$1,Database!$A$1:$AS$1,0),FALSE))</f>
        <v>96.691942338000004</v>
      </c>
      <c r="G170" s="76">
        <f>IF(VLOOKUP(A170,Database!$A:$AS,MATCH($G$1,Database!$A$1:$AS$1,0),FALSE)=0,#N/A,VLOOKUP(A170,Database!$A:$AS,MATCH($G$1,Database!$A$1:$AS$1,0),FALSE))</f>
        <v>107.18075698600001</v>
      </c>
      <c r="H170" s="76">
        <f>(((Table134567891011121314151617343[[#This Row],[ITA]]-VLOOKUP($U$1,A:B,2,))/VLOOKUP($U$1,A:B,2,))*100)+100</f>
        <v>102.05592105261061</v>
      </c>
      <c r="I170" s="76">
        <f>(((Table134567891011121314151617343[[#This Row],[FRA]]-VLOOKUP($U$1,A:C,3,))/VLOOKUP($U$1,A:C,3,))*100)+100</f>
        <v>106.49882903981265</v>
      </c>
      <c r="J170" s="76">
        <f>(((Table134567891011121314151617343[[#This Row],[DEU]]-VLOOKUP($U$1,A:D,4,))/VLOOKUP($U$1,A:D,4,))*100)+100</f>
        <v>108.11170212805388</v>
      </c>
      <c r="K170" s="76">
        <f>(((Table134567891011121314151617343[[#This Row],[ESP]]-VLOOKUP($U$1,A:E,5,))/VLOOKUP($U$1,A:E,5,))*100)+100</f>
        <v>104.62491757895476</v>
      </c>
      <c r="L170" s="76">
        <f>(((Table134567891011121314151617343[[#This Row],[EA19]]-VLOOKUP($U$1,A:F,6,))/VLOOKUP($U$1,A:F,6,))*100)+100</f>
        <v>108.04469273744766</v>
      </c>
      <c r="M170" s="76">
        <f>(((Table134567891011121314151617343[[#This Row],[GBR]]-VLOOKUP($U$1,A:G,7,))/VLOOKUP($U$1,A:G,7,))*100)+100</f>
        <v>111.60220994464783</v>
      </c>
      <c r="N170" s="76">
        <f>IF(VLOOKUP(A170,Database!$A:$AU,MATCH($N$1,Database!$A$1:$AU$1,0),FALSE)=0,#N/A,VLOOKUP(A170,Database!$A:$AU,MATCH($N$1,Database!$A$1:$AU$1,0),FALSE))</f>
        <v>91.629059444000006</v>
      </c>
      <c r="O170" s="76">
        <f>(((Table134567891011121314151617343[[#This Row],[USA]]-VLOOKUP($U$1,A:N,14,))/VLOOKUP($U$1,A:N,14,))*100)+100</f>
        <v>105.69801384556509</v>
      </c>
      <c r="P170" s="76">
        <f>IF(VLOOKUP(A170,Database!$A:$AS,MATCH($P$1,Database!$A$1:$AS$1,0),FALSE)=0,#N/A,VLOOKUP(A170,Database!$A:$AS,MATCH($P$1,Database!$A$1:$AS$1,0),FALSE))</f>
        <v>106.405614716</v>
      </c>
      <c r="Q170" s="76">
        <f>(((Table134567891011121314151617343[[#This Row],[JPN]]-VLOOKUP($U$1,A:Q,16,))/VLOOKUP($U$1,A:Q,16,))*100)+100</f>
        <v>106.82905392693623</v>
      </c>
    </row>
    <row r="171" spans="1:17" s="80" customFormat="1" x14ac:dyDescent="0.35">
      <c r="A171" s="21">
        <v>38018</v>
      </c>
      <c r="B171" s="76">
        <f>IF(VLOOKUP(A171,Database!$A:$AS,MATCH($B$1,Database!$A$1:$AS$1,0),FALSE)=0,#N/A,VLOOKUP(A171,Database!$A:$AS,MATCH($B$1,Database!$A$1:$AS$1,0),FALSE))</f>
        <v>123.789684193</v>
      </c>
      <c r="C171" s="76">
        <f>IF(VLOOKUP(A171,Database!$A:$AS,MATCH($C$1,Database!$A$1:$AS$1,0),FALSE)=0,#N/A,VLOOKUP(A171,Database!$A:$AS,MATCH($C$1,Database!$A$1:$AS$1,0),FALSE))</f>
        <v>110.25</v>
      </c>
      <c r="D171" s="76">
        <f>IF(VLOOKUP(A171,Database!$A:$AS,MATCH($D$1,Database!$A$1:$AS$1,0),FALSE)=0,#N/A,VLOOKUP(A171,Database!$A:$AS,MATCH($D$1,Database!$A$1:$AS$1,0),FALSE))</f>
        <v>81.706808901000002</v>
      </c>
      <c r="E171" s="76">
        <f>IF(VLOOKUP(A171,Database!$A:$AS,MATCH($E$1,Database!$A$1:$AS$1,0),FALSE)=0,#N/A,VLOOKUP(A171,Database!$A:$AS,MATCH($E$1,Database!$A$1:$AS$1,0),FALSE))</f>
        <v>124.60210383499999</v>
      </c>
      <c r="F171" s="76">
        <f>IF(VLOOKUP(A171,Database!$A:$AS,MATCH($F$1,Database!$A$1:$AS$1,0),FALSE)=0,#N/A,VLOOKUP(A171,Database!$A:$AS,MATCH($F$1,Database!$A$1:$AS$1,0),FALSE))</f>
        <v>97.191900674999999</v>
      </c>
      <c r="G171" s="76">
        <f>IF(VLOOKUP(A171,Database!$A:$AS,MATCH($G$1,Database!$A$1:$AS$1,0),FALSE)=0,#N/A,VLOOKUP(A171,Database!$A:$AS,MATCH($G$1,Database!$A$1:$AS$1,0),FALSE))</f>
        <v>106.968517863</v>
      </c>
      <c r="H171" s="76">
        <f>(((Table134567891011121314151617343[[#This Row],[ITA]]-VLOOKUP($U$1,A:B,2,))/VLOOKUP($U$1,A:B,2,))*100)+100</f>
        <v>101.80921052636313</v>
      </c>
      <c r="I171" s="76">
        <f>(((Table134567891011121314151617343[[#This Row],[FRA]]-VLOOKUP($U$1,A:C,3,))/VLOOKUP($U$1,A:C,3,))*100)+100</f>
        <v>107.58196721311475</v>
      </c>
      <c r="J171" s="76">
        <f>(((Table134567891011121314151617343[[#This Row],[DEU]]-VLOOKUP($U$1,A:D,4,))/VLOOKUP($U$1,A:D,4,))*100)+100</f>
        <v>108.64361702152237</v>
      </c>
      <c r="K171" s="76">
        <f>(((Table134567891011121314151617343[[#This Row],[ESP]]-VLOOKUP($U$1,A:E,5,))/VLOOKUP($U$1,A:E,5,))*100)+100</f>
        <v>105.33247671086538</v>
      </c>
      <c r="L171" s="76">
        <f>(((Table134567891011121314151617343[[#This Row],[EA19]]-VLOOKUP($U$1,A:F,6,))/VLOOKUP($U$1,A:F,6,))*100)+100</f>
        <v>108.60335195554323</v>
      </c>
      <c r="M171" s="76">
        <f>(((Table134567891011121314151617343[[#This Row],[GBR]]-VLOOKUP($U$1,A:G,7,))/VLOOKUP($U$1,A:G,7,))*100)+100</f>
        <v>111.38121546924393</v>
      </c>
      <c r="N171" s="76">
        <f>IF(VLOOKUP(A171,Database!$A:$AU,MATCH($N$1,Database!$A$1:$AU$1,0),FALSE)=0,#N/A,VLOOKUP(A171,Database!$A:$AU,MATCH($N$1,Database!$A$1:$AU$1,0),FALSE))</f>
        <v>92.186329982000004</v>
      </c>
      <c r="O171" s="76">
        <f>(((Table134567891011121314151617343[[#This Row],[USA]]-VLOOKUP($U$1,A:N,14,))/VLOOKUP($U$1,A:N,14,))*100)+100</f>
        <v>106.34084909235978</v>
      </c>
      <c r="P171" s="76">
        <f>IF(VLOOKUP(A171,Database!$A:$AS,MATCH($P$1,Database!$A$1:$AS$1,0),FALSE)=0,#N/A,VLOOKUP(A171,Database!$A:$AS,MATCH($P$1,Database!$A$1:$AS$1,0),FALSE))</f>
        <v>106.079550524</v>
      </c>
      <c r="Q171" s="76">
        <f>(((Table134567891011121314151617343[[#This Row],[JPN]]-VLOOKUP($U$1,A:Q,16,))/VLOOKUP($U$1,A:Q,16,))*100)+100</f>
        <v>106.50169216840702</v>
      </c>
    </row>
    <row r="172" spans="1:17" s="80" customFormat="1" x14ac:dyDescent="0.35">
      <c r="A172" s="21">
        <v>38047</v>
      </c>
      <c r="B172" s="76">
        <f>IF(VLOOKUP(A172,Database!$A:$AS,MATCH($B$1,Database!$A$1:$AS$1,0),FALSE)=0,#N/A,VLOOKUP(A172,Database!$A:$AS,MATCH($B$1,Database!$A$1:$AS$1,0),FALSE))</f>
        <v>121.489875844</v>
      </c>
      <c r="C172" s="76">
        <f>IF(VLOOKUP(A172,Database!$A:$AS,MATCH($C$1,Database!$A$1:$AS$1,0),FALSE)=0,#N/A,VLOOKUP(A172,Database!$A:$AS,MATCH($C$1,Database!$A$1:$AS$1,0),FALSE))</f>
        <v>109.9</v>
      </c>
      <c r="D172" s="76">
        <f>IF(VLOOKUP(A172,Database!$A:$AS,MATCH($D$1,Database!$A$1:$AS$1,0),FALSE)=0,#N/A,VLOOKUP(A172,Database!$A:$AS,MATCH($D$1,Database!$A$1:$AS$1,0),FALSE))</f>
        <v>81.206767231000001</v>
      </c>
      <c r="E172" s="76">
        <f>IF(VLOOKUP(A172,Database!$A:$AS,MATCH($E$1,Database!$A$1:$AS$1,0),FALSE)=0,#N/A,VLOOKUP(A172,Database!$A:$AS,MATCH($E$1,Database!$A$1:$AS$1,0),FALSE))</f>
        <v>125.99510499599999</v>
      </c>
      <c r="F172" s="76">
        <f>IF(VLOOKUP(A172,Database!$A:$AS,MATCH($F$1,Database!$A$1:$AS$1,0),FALSE)=0,#N/A,VLOOKUP(A172,Database!$A:$AS,MATCH($F$1,Database!$A$1:$AS$1,0),FALSE))</f>
        <v>96.891925673000003</v>
      </c>
      <c r="G172" s="76">
        <f>IF(VLOOKUP(A172,Database!$A:$AS,MATCH($G$1,Database!$A$1:$AS$1,0),FALSE)=0,#N/A,VLOOKUP(A172,Database!$A:$AS,MATCH($G$1,Database!$A$1:$AS$1,0),FALSE))</f>
        <v>108.2419526</v>
      </c>
      <c r="H172" s="76">
        <f>(((Table134567891011121314151617343[[#This Row],[ITA]]-VLOOKUP($U$1,A:B,2,))/VLOOKUP($U$1,A:B,2,))*100)+100</f>
        <v>99.917763158191661</v>
      </c>
      <c r="I172" s="76">
        <f>(((Table134567891011121314151617343[[#This Row],[FRA]]-VLOOKUP($U$1,A:C,3,))/VLOOKUP($U$1,A:C,3,))*100)+100</f>
        <v>107.24043715846994</v>
      </c>
      <c r="J172" s="76">
        <f>(((Table134567891011121314151617343[[#This Row],[DEU]]-VLOOKUP($U$1,A:D,4,))/VLOOKUP($U$1,A:D,4,))*100)+100</f>
        <v>107.97872340468676</v>
      </c>
      <c r="K172" s="76">
        <f>(((Table134567891011121314151617343[[#This Row],[ESP]]-VLOOKUP($U$1,A:E,5,))/VLOOKUP($U$1,A:E,5,))*100)+100</f>
        <v>106.51005122873661</v>
      </c>
      <c r="L172" s="76">
        <f>(((Table134567891011121314151617343[[#This Row],[EA19]]-VLOOKUP($U$1,A:F,6,))/VLOOKUP($U$1,A:F,6,))*100)+100</f>
        <v>108.26815642490936</v>
      </c>
      <c r="M172" s="76">
        <f>(((Table134567891011121314151617343[[#This Row],[GBR]]-VLOOKUP($U$1,A:G,7,))/VLOOKUP($U$1,A:G,7,))*100)+100</f>
        <v>112.70718232062607</v>
      </c>
      <c r="N172" s="76">
        <f>IF(VLOOKUP(A172,Database!$A:$AU,MATCH($N$1,Database!$A$1:$AU$1,0),FALSE)=0,#N/A,VLOOKUP(A172,Database!$A:$AU,MATCH($N$1,Database!$A$1:$AU$1,0),FALSE))</f>
        <v>91.820732745000001</v>
      </c>
      <c r="O172" s="76">
        <f>(((Table134567891011121314151617343[[#This Row],[USA]]-VLOOKUP($U$1,A:N,14,))/VLOOKUP($U$1,A:N,14,))*100)+100</f>
        <v>105.91911714342557</v>
      </c>
      <c r="P172" s="76">
        <f>IF(VLOOKUP(A172,Database!$A:$AS,MATCH($P$1,Database!$A$1:$AS$1,0),FALSE)=0,#N/A,VLOOKUP(A172,Database!$A:$AS,MATCH($P$1,Database!$A$1:$AS$1,0),FALSE))</f>
        <v>105.536110204</v>
      </c>
      <c r="Q172" s="76">
        <f>(((Table134567891011121314151617343[[#This Row],[JPN]]-VLOOKUP($U$1,A:Q,16,))/VLOOKUP($U$1,A:Q,16,))*100)+100</f>
        <v>105.95608923752501</v>
      </c>
    </row>
    <row r="173" spans="1:17" s="80" customFormat="1" x14ac:dyDescent="0.35">
      <c r="A173" s="21">
        <v>38078</v>
      </c>
      <c r="B173" s="76">
        <f>IF(VLOOKUP(A173,Database!$A:$AS,MATCH($B$1,Database!$A$1:$AS$1,0),FALSE)=0,#N/A,VLOOKUP(A173,Database!$A:$AS,MATCH($B$1,Database!$A$1:$AS$1,0),FALSE))</f>
        <v>123.789684193</v>
      </c>
      <c r="C173" s="76">
        <f>IF(VLOOKUP(A173,Database!$A:$AS,MATCH($C$1,Database!$A$1:$AS$1,0),FALSE)=0,#N/A,VLOOKUP(A173,Database!$A:$AS,MATCH($C$1,Database!$A$1:$AS$1,0),FALSE))</f>
        <v>109.91</v>
      </c>
      <c r="D173" s="76">
        <f>IF(VLOOKUP(A173,Database!$A:$AS,MATCH($D$1,Database!$A$1:$AS$1,0),FALSE)=0,#N/A,VLOOKUP(A173,Database!$A:$AS,MATCH($D$1,Database!$A$1:$AS$1,0),FALSE))</f>
        <v>82.406867238999993</v>
      </c>
      <c r="E173" s="76">
        <f>IF(VLOOKUP(A173,Database!$A:$AS,MATCH($E$1,Database!$A$1:$AS$1,0),FALSE)=0,#N/A,VLOOKUP(A173,Database!$A:$AS,MATCH($E$1,Database!$A$1:$AS$1,0),FALSE))</f>
        <v>125.60410467</v>
      </c>
      <c r="F173" s="76">
        <f>IF(VLOOKUP(A173,Database!$A:$AS,MATCH($F$1,Database!$A$1:$AS$1,0),FALSE)=0,#N/A,VLOOKUP(A173,Database!$A:$AS,MATCH($F$1,Database!$A$1:$AS$1,0),FALSE))</f>
        <v>97.791850679000007</v>
      </c>
      <c r="G173" s="76">
        <f>IF(VLOOKUP(A173,Database!$A:$AS,MATCH($G$1,Database!$A$1:$AS$1,0),FALSE)=0,#N/A,VLOOKUP(A173,Database!$A:$AS,MATCH($G$1,Database!$A$1:$AS$1,0),FALSE))</f>
        <v>107.923593916</v>
      </c>
      <c r="H173" s="76">
        <f>(((Table134567891011121314151617343[[#This Row],[ITA]]-VLOOKUP($U$1,A:B,2,))/VLOOKUP($U$1,A:B,2,))*100)+100</f>
        <v>101.80921052636313</v>
      </c>
      <c r="I173" s="76">
        <f>(((Table134567891011121314151617343[[#This Row],[FRA]]-VLOOKUP($U$1,A:C,3,))/VLOOKUP($U$1,A:C,3,))*100)+100</f>
        <v>107.25019516003121</v>
      </c>
      <c r="J173" s="76">
        <f>(((Table134567891011121314151617343[[#This Row],[DEU]]-VLOOKUP($U$1,A:D,4,))/VLOOKUP($U$1,A:D,4,))*100)+100</f>
        <v>109.57446808509222</v>
      </c>
      <c r="K173" s="76">
        <f>(((Table134567891011121314151617343[[#This Row],[ESP]]-VLOOKUP($U$1,A:E,5,))/VLOOKUP($U$1,A:E,5,))*100)+100</f>
        <v>106.17951882627516</v>
      </c>
      <c r="L173" s="76">
        <f>(((Table134567891011121314151617343[[#This Row],[EA19]]-VLOOKUP($U$1,A:F,6,))/VLOOKUP($U$1,A:F,6,))*100)+100</f>
        <v>109.27374301681098</v>
      </c>
      <c r="M173" s="76">
        <f>(((Table134567891011121314151617343[[#This Row],[GBR]]-VLOOKUP($U$1,A:G,7,))/VLOOKUP($U$1,A:G,7,))*100)+100</f>
        <v>112.37569060804086</v>
      </c>
      <c r="N173" s="76">
        <f>IF(VLOOKUP(A173,Database!$A:$AU,MATCH($N$1,Database!$A$1:$AU$1,0),FALSE)=0,#N/A,VLOOKUP(A173,Database!$A:$AU,MATCH($N$1,Database!$A$1:$AU$1,0),FALSE))</f>
        <v>92.193667708000007</v>
      </c>
      <c r="O173" s="76">
        <f>(((Table134567891011121314151617343[[#This Row],[USA]]-VLOOKUP($U$1,A:N,14,))/VLOOKUP($U$1,A:N,14,))*100)+100</f>
        <v>106.34931347111744</v>
      </c>
      <c r="P173" s="76">
        <f>IF(VLOOKUP(A173,Database!$A:$AS,MATCH($P$1,Database!$A$1:$AS$1,0),FALSE)=0,#N/A,VLOOKUP(A173,Database!$A:$AS,MATCH($P$1,Database!$A$1:$AS$1,0),FALSE))</f>
        <v>107.383807293</v>
      </c>
      <c r="Q173" s="76">
        <f>(((Table134567891011121314151617343[[#This Row],[JPN]]-VLOOKUP($U$1,A:Q,16,))/VLOOKUP($U$1,A:Q,16,))*100)+100</f>
        <v>107.81113920352783</v>
      </c>
    </row>
    <row r="174" spans="1:17" s="80" customFormat="1" x14ac:dyDescent="0.35">
      <c r="A174" s="21">
        <v>38108</v>
      </c>
      <c r="B174" s="76">
        <f>IF(VLOOKUP(A174,Database!$A:$AS,MATCH($B$1,Database!$A$1:$AS$1,0),FALSE)=0,#N/A,VLOOKUP(A174,Database!$A:$AS,MATCH($B$1,Database!$A$1:$AS$1,0),FALSE))</f>
        <v>123.489709191</v>
      </c>
      <c r="C174" s="76">
        <f>IF(VLOOKUP(A174,Database!$A:$AS,MATCH($C$1,Database!$A$1:$AS$1,0),FALSE)=0,#N/A,VLOOKUP(A174,Database!$A:$AS,MATCH($C$1,Database!$A$1:$AS$1,0),FALSE))</f>
        <v>109.32</v>
      </c>
      <c r="D174" s="76">
        <f>IF(VLOOKUP(A174,Database!$A:$AS,MATCH($D$1,Database!$A$1:$AS$1,0),FALSE)=0,#N/A,VLOOKUP(A174,Database!$A:$AS,MATCH($D$1,Database!$A$1:$AS$1,0),FALSE))</f>
        <v>83.306942245000002</v>
      </c>
      <c r="E174" s="76">
        <f>IF(VLOOKUP(A174,Database!$A:$AS,MATCH($E$1,Database!$A$1:$AS$1,0),FALSE)=0,#N/A,VLOOKUP(A174,Database!$A:$AS,MATCH($E$1,Database!$A$1:$AS$1,0),FALSE))</f>
        <v>126.342105285</v>
      </c>
      <c r="F174" s="76">
        <f>IF(VLOOKUP(A174,Database!$A:$AS,MATCH($F$1,Database!$A$1:$AS$1,0),FALSE)=0,#N/A,VLOOKUP(A174,Database!$A:$AS,MATCH($F$1,Database!$A$1:$AS$1,0),FALSE))</f>
        <v>97.791850679000007</v>
      </c>
      <c r="G174" s="76">
        <f>IF(VLOOKUP(A174,Database!$A:$AS,MATCH($G$1,Database!$A$1:$AS$1,0),FALSE)=0,#N/A,VLOOKUP(A174,Database!$A:$AS,MATCH($G$1,Database!$A$1:$AS$1,0),FALSE))</f>
        <v>106.331800495</v>
      </c>
      <c r="H174" s="76">
        <f>(((Table134567891011121314151617343[[#This Row],[ITA]]-VLOOKUP($U$1,A:B,2,))/VLOOKUP($U$1,A:B,2,))*100)+100</f>
        <v>101.56250000011566</v>
      </c>
      <c r="I174" s="76">
        <f>(((Table134567891011121314151617343[[#This Row],[FRA]]-VLOOKUP($U$1,A:C,3,))/VLOOKUP($U$1,A:C,3,))*100)+100</f>
        <v>106.67447306791568</v>
      </c>
      <c r="J174" s="76">
        <f>(((Table134567891011121314151617343[[#This Row],[DEU]]-VLOOKUP($U$1,A:D,4,))/VLOOKUP($U$1,A:D,4,))*100)+100</f>
        <v>110.77127659539634</v>
      </c>
      <c r="K174" s="76">
        <f>(((Table134567891011121314151617343[[#This Row],[ESP]]-VLOOKUP($U$1,A:E,5,))/VLOOKUP($U$1,A:E,5,))*100)+100</f>
        <v>106.80338816876258</v>
      </c>
      <c r="L174" s="76">
        <f>(((Table134567891011121314151617343[[#This Row],[EA19]]-VLOOKUP($U$1,A:F,6,))/VLOOKUP($U$1,A:F,6,))*100)+100</f>
        <v>109.27374301681098</v>
      </c>
      <c r="M174" s="76">
        <f>(((Table134567891011121314151617343[[#This Row],[GBR]]-VLOOKUP($U$1,A:G,7,))/VLOOKUP($U$1,A:G,7,))*100)+100</f>
        <v>110.71823204407347</v>
      </c>
      <c r="N174" s="76">
        <f>IF(VLOOKUP(A174,Database!$A:$AU,MATCH($N$1,Database!$A$1:$AU$1,0),FALSE)=0,#N/A,VLOOKUP(A174,Database!$A:$AU,MATCH($N$1,Database!$A$1:$AU$1,0),FALSE))</f>
        <v>92.856542004000005</v>
      </c>
      <c r="O174" s="76">
        <f>(((Table134567891011121314151617343[[#This Row],[USA]]-VLOOKUP($U$1,A:N,14,))/VLOOKUP($U$1,A:N,14,))*100)+100</f>
        <v>107.11396714039687</v>
      </c>
      <c r="P174" s="76">
        <f>IF(VLOOKUP(A174,Database!$A:$AS,MATCH($P$1,Database!$A$1:$AS$1,0),FALSE)=0,#N/A,VLOOKUP(A174,Database!$A:$AS,MATCH($P$1,Database!$A$1:$AS$1,0),FALSE))</f>
        <v>107.492495357</v>
      </c>
      <c r="Q174" s="76">
        <f>(((Table134567891011121314151617343[[#This Row],[JPN]]-VLOOKUP($U$1,A:Q,16,))/VLOOKUP($U$1,A:Q,16,))*100)+100</f>
        <v>107.92025978970422</v>
      </c>
    </row>
    <row r="175" spans="1:17" s="80" customFormat="1" x14ac:dyDescent="0.35">
      <c r="A175" s="21">
        <v>38139</v>
      </c>
      <c r="B175" s="76">
        <f>IF(VLOOKUP(A175,Database!$A:$AS,MATCH($B$1,Database!$A$1:$AS$1,0),FALSE)=0,#N/A,VLOOKUP(A175,Database!$A:$AS,MATCH($B$1,Database!$A$1:$AS$1,0),FALSE))</f>
        <v>122.78976751899999</v>
      </c>
      <c r="C175" s="76">
        <f>IF(VLOOKUP(A175,Database!$A:$AS,MATCH($C$1,Database!$A$1:$AS$1,0),FALSE)=0,#N/A,VLOOKUP(A175,Database!$A:$AS,MATCH($C$1,Database!$A$1:$AS$1,0),FALSE))</f>
        <v>110.36</v>
      </c>
      <c r="D175" s="76">
        <f>IF(VLOOKUP(A175,Database!$A:$AS,MATCH($D$1,Database!$A$1:$AS$1,0),FALSE)=0,#N/A,VLOOKUP(A175,Database!$A:$AS,MATCH($D$1,Database!$A$1:$AS$1,0),FALSE))</f>
        <v>82.706892241000006</v>
      </c>
      <c r="E175" s="76">
        <f>IF(VLOOKUP(A175,Database!$A:$AS,MATCH($E$1,Database!$A$1:$AS$1,0),FALSE)=0,#N/A,VLOOKUP(A175,Database!$A:$AS,MATCH($E$1,Database!$A$1:$AS$1,0),FALSE))</f>
        <v>126.51410542799999</v>
      </c>
      <c r="F175" s="76">
        <f>IF(VLOOKUP(A175,Database!$A:$AS,MATCH($F$1,Database!$A$1:$AS$1,0),FALSE)=0,#N/A,VLOOKUP(A175,Database!$A:$AS,MATCH($F$1,Database!$A$1:$AS$1,0),FALSE))</f>
        <v>97.791850679000007</v>
      </c>
      <c r="G175" s="76">
        <f>IF(VLOOKUP(A175,Database!$A:$AS,MATCH($G$1,Database!$A$1:$AS$1,0),FALSE)=0,#N/A,VLOOKUP(A175,Database!$A:$AS,MATCH($G$1,Database!$A$1:$AS$1,0),FALSE))</f>
        <v>106.01344181100001</v>
      </c>
      <c r="H175" s="76">
        <f>(((Table134567891011121314151617343[[#This Row],[ITA]]-VLOOKUP($U$1,A:B,2,))/VLOOKUP($U$1,A:B,2,))*100)+100</f>
        <v>100.98684210498992</v>
      </c>
      <c r="I175" s="76">
        <f>(((Table134567891011121314151617343[[#This Row],[FRA]]-VLOOKUP($U$1,A:C,3,))/VLOOKUP($U$1,A:C,3,))*100)+100</f>
        <v>107.68930523028884</v>
      </c>
      <c r="J175" s="76">
        <f>(((Table134567891011121314151617343[[#This Row],[DEU]]-VLOOKUP($U$1,A:D,4,))/VLOOKUP($U$1,A:D,4,))*100)+100</f>
        <v>109.97340425519361</v>
      </c>
      <c r="K175" s="76">
        <f>(((Table134567891011121314151617343[[#This Row],[ESP]]-VLOOKUP($U$1,A:E,5,))/VLOOKUP($U$1,A:E,5,))*100)+100</f>
        <v>106.94878861144534</v>
      </c>
      <c r="L175" s="76">
        <f>(((Table134567891011121314151617343[[#This Row],[EA19]]-VLOOKUP($U$1,A:F,6,))/VLOOKUP($U$1,A:F,6,))*100)+100</f>
        <v>109.27374301681098</v>
      </c>
      <c r="M175" s="76">
        <f>(((Table134567891011121314151617343[[#This Row],[GBR]]-VLOOKUP($U$1,A:G,7,))/VLOOKUP($U$1,A:G,7,))*100)+100</f>
        <v>110.38674033148826</v>
      </c>
      <c r="N175" s="76">
        <f>IF(VLOOKUP(A175,Database!$A:$AU,MATCH($N$1,Database!$A$1:$AU$1,0),FALSE)=0,#N/A,VLOOKUP(A175,Database!$A:$AU,MATCH($N$1,Database!$A$1:$AU$1,0),FALSE))</f>
        <v>92.148253134000001</v>
      </c>
      <c r="O175" s="76">
        <f>(((Table134567891011121314151617343[[#This Row],[USA]]-VLOOKUP($U$1,A:N,14,))/VLOOKUP($U$1,A:N,14,))*100)+100</f>
        <v>106.29692583011609</v>
      </c>
      <c r="P175" s="76">
        <f>IF(VLOOKUP(A175,Database!$A:$AS,MATCH($P$1,Database!$A$1:$AS$1,0),FALSE)=0,#N/A,VLOOKUP(A175,Database!$A:$AS,MATCH($P$1,Database!$A$1:$AS$1,0),FALSE))</f>
        <v>107.818559549</v>
      </c>
      <c r="Q175" s="76">
        <f>(((Table134567891011121314151617343[[#This Row],[JPN]]-VLOOKUP($U$1,A:Q,16,))/VLOOKUP($U$1,A:Q,16,))*100)+100</f>
        <v>108.24762154823343</v>
      </c>
    </row>
    <row r="176" spans="1:17" s="80" customFormat="1" x14ac:dyDescent="0.35">
      <c r="A176" s="21">
        <v>38169</v>
      </c>
      <c r="B176" s="76">
        <f>IF(VLOOKUP(A176,Database!$A:$AS,MATCH($B$1,Database!$A$1:$AS$1,0),FALSE)=0,#N/A,VLOOKUP(A176,Database!$A:$AS,MATCH($B$1,Database!$A$1:$AS$1,0),FALSE))</f>
        <v>123.08974252100001</v>
      </c>
      <c r="C176" s="76">
        <f>IF(VLOOKUP(A176,Database!$A:$AS,MATCH($C$1,Database!$A$1:$AS$1,0),FALSE)=0,#N/A,VLOOKUP(A176,Database!$A:$AS,MATCH($C$1,Database!$A$1:$AS$1,0),FALSE))</f>
        <v>110.8</v>
      </c>
      <c r="D176" s="76">
        <f>IF(VLOOKUP(A176,Database!$A:$AS,MATCH($D$1,Database!$A$1:$AS$1,0),FALSE)=0,#N/A,VLOOKUP(A176,Database!$A:$AS,MATCH($D$1,Database!$A$1:$AS$1,0),FALSE))</f>
        <v>83.706975580999995</v>
      </c>
      <c r="E176" s="76">
        <f>IF(VLOOKUP(A176,Database!$A:$AS,MATCH($E$1,Database!$A$1:$AS$1,0),FALSE)=0,#N/A,VLOOKUP(A176,Database!$A:$AS,MATCH($E$1,Database!$A$1:$AS$1,0),FALSE))</f>
        <v>126.747105623</v>
      </c>
      <c r="F176" s="76">
        <f>IF(VLOOKUP(A176,Database!$A:$AS,MATCH($F$1,Database!$A$1:$AS$1,0),FALSE)=0,#N/A,VLOOKUP(A176,Database!$A:$AS,MATCH($F$1,Database!$A$1:$AS$1,0),FALSE))</f>
        <v>98.691775684999996</v>
      </c>
      <c r="G176" s="76">
        <f>IF(VLOOKUP(A176,Database!$A:$AS,MATCH($G$1,Database!$A$1:$AS$1,0),FALSE)=0,#N/A,VLOOKUP(A176,Database!$A:$AS,MATCH($G$1,Database!$A$1:$AS$1,0),FALSE))</f>
        <v>104.95224619699999</v>
      </c>
      <c r="H176" s="76">
        <f>(((Table134567891011121314151617343[[#This Row],[ITA]]-VLOOKUP($U$1,A:B,2,))/VLOOKUP($U$1,A:B,2,))*100)+100</f>
        <v>101.2335526312374</v>
      </c>
      <c r="I176" s="76">
        <f>(((Table134567891011121314151617343[[#This Row],[FRA]]-VLOOKUP($U$1,A:C,3,))/VLOOKUP($U$1,A:C,3,))*100)+100</f>
        <v>108.11865729898516</v>
      </c>
      <c r="J176" s="76">
        <f>(((Table134567891011121314151617343[[#This Row],[DEU]]-VLOOKUP($U$1,A:D,4,))/VLOOKUP($U$1,A:D,4,))*100)+100</f>
        <v>111.30319148886483</v>
      </c>
      <c r="K176" s="76">
        <f>(((Table134567891011121314151617343[[#This Row],[ESP]]-VLOOKUP($U$1,A:E,5,))/VLOOKUP($U$1,A:E,5,))*100)+100</f>
        <v>107.14575549128202</v>
      </c>
      <c r="L176" s="76">
        <f>(((Table134567891011121314151617343[[#This Row],[EA19]]-VLOOKUP($U$1,A:F,6,))/VLOOKUP($U$1,A:F,6,))*100)+100</f>
        <v>110.27932960871257</v>
      </c>
      <c r="M176" s="76">
        <f>(((Table134567891011121314151617343[[#This Row],[GBR]]-VLOOKUP($U$1,A:G,7,))/VLOOKUP($U$1,A:G,7,))*100)+100</f>
        <v>109.28176795551001</v>
      </c>
      <c r="N176" s="76">
        <f>IF(VLOOKUP(A176,Database!$A:$AU,MATCH($N$1,Database!$A$1:$AU$1,0),FALSE)=0,#N/A,VLOOKUP(A176,Database!$A:$AU,MATCH($N$1,Database!$A$1:$AU$1,0),FALSE))</f>
        <v>92.823125603999998</v>
      </c>
      <c r="O176" s="76">
        <f>(((Table134567891011121314151617343[[#This Row],[USA]]-VLOOKUP($U$1,A:N,14,))/VLOOKUP($U$1,A:N,14,))*100)+100</f>
        <v>107.07541990296693</v>
      </c>
      <c r="P176" s="76">
        <f>IF(VLOOKUP(A176,Database!$A:$AS,MATCH($P$1,Database!$A$1:$AS$1,0),FALSE)=0,#N/A,VLOOKUP(A176,Database!$A:$AS,MATCH($P$1,Database!$A$1:$AS$1,0),FALSE))</f>
        <v>109.340192446</v>
      </c>
      <c r="Q176" s="76">
        <f>(((Table134567891011121314151617343[[#This Row],[JPN]]-VLOOKUP($U$1,A:Q,16,))/VLOOKUP($U$1,A:Q,16,))*100)+100</f>
        <v>109.77530975570704</v>
      </c>
    </row>
    <row r="177" spans="1:17" s="80" customFormat="1" x14ac:dyDescent="0.35">
      <c r="A177" s="21">
        <v>38200</v>
      </c>
      <c r="B177" s="76">
        <f>IF(VLOOKUP(A177,Database!$A:$AS,MATCH($B$1,Database!$A$1:$AS$1,0),FALSE)=0,#N/A,VLOOKUP(A177,Database!$A:$AS,MATCH($B$1,Database!$A$1:$AS$1,0),FALSE))</f>
        <v>120.38996750299999</v>
      </c>
      <c r="C177" s="76">
        <f>IF(VLOOKUP(A177,Database!$A:$AS,MATCH($C$1,Database!$A$1:$AS$1,0),FALSE)=0,#N/A,VLOOKUP(A177,Database!$A:$AS,MATCH($C$1,Database!$A$1:$AS$1,0),FALSE))</f>
        <v>106.95</v>
      </c>
      <c r="D177" s="76">
        <f>IF(VLOOKUP(A177,Database!$A:$AS,MATCH($D$1,Database!$A$1:$AS$1,0),FALSE)=0,#N/A,VLOOKUP(A177,Database!$A:$AS,MATCH($D$1,Database!$A$1:$AS$1,0),FALSE))</f>
        <v>82.906908908999995</v>
      </c>
      <c r="E177" s="76">
        <f>IF(VLOOKUP(A177,Database!$A:$AS,MATCH($E$1,Database!$A$1:$AS$1,0),FALSE)=0,#N/A,VLOOKUP(A177,Database!$A:$AS,MATCH($E$1,Database!$A$1:$AS$1,0),FALSE))</f>
        <v>125.07710423100001</v>
      </c>
      <c r="F177" s="76">
        <f>IF(VLOOKUP(A177,Database!$A:$AS,MATCH($F$1,Database!$A$1:$AS$1,0),FALSE)=0,#N/A,VLOOKUP(A177,Database!$A:$AS,MATCH($F$1,Database!$A$1:$AS$1,0),FALSE))</f>
        <v>96.591950671000006</v>
      </c>
      <c r="G177" s="76">
        <f>IF(VLOOKUP(A177,Database!$A:$AS,MATCH($G$1,Database!$A$1:$AS$1,0),FALSE)=0,#N/A,VLOOKUP(A177,Database!$A:$AS,MATCH($G$1,Database!$A$1:$AS$1,0),FALSE))</f>
        <v>103.678811461</v>
      </c>
      <c r="H177" s="76">
        <f>(((Table134567891011121314151617343[[#This Row],[ITA]]-VLOOKUP($U$1,A:B,2,))/VLOOKUP($U$1,A:B,2,))*100)+100</f>
        <v>99.013157895010082</v>
      </c>
      <c r="I177" s="76">
        <f>(((Table134567891011121314151617343[[#This Row],[FRA]]-VLOOKUP($U$1,A:C,3,))/VLOOKUP($U$1,A:C,3,))*100)+100</f>
        <v>104.36182669789227</v>
      </c>
      <c r="J177" s="76">
        <f>(((Table134567891011121314151617343[[#This Row],[DEU]]-VLOOKUP($U$1,A:D,4,))/VLOOKUP($U$1,A:D,4,))*100)+100</f>
        <v>110.23936170192785</v>
      </c>
      <c r="K177" s="76">
        <f>(((Table134567891011121314151617343[[#This Row],[ESP]]-VLOOKUP($U$1,A:E,5,))/VLOOKUP($U$1,A:E,5,))*100)+100</f>
        <v>105.73401863198397</v>
      </c>
      <c r="L177" s="76">
        <f>(((Table134567891011121314151617343[[#This Row],[EA19]]-VLOOKUP($U$1,A:F,6,))/VLOOKUP($U$1,A:F,6,))*100)+100</f>
        <v>107.93296089427551</v>
      </c>
      <c r="M177" s="76">
        <f>(((Table134567891011121314151617343[[#This Row],[GBR]]-VLOOKUP($U$1,A:G,7,))/VLOOKUP($U$1,A:G,7,))*100)+100</f>
        <v>107.95580110516912</v>
      </c>
      <c r="N177" s="76">
        <f>IF(VLOOKUP(A177,Database!$A:$AU,MATCH($N$1,Database!$A$1:$AU$1,0),FALSE)=0,#N/A,VLOOKUP(A177,Database!$A:$AU,MATCH($N$1,Database!$A$1:$AU$1,0),FALSE))</f>
        <v>92.907311135</v>
      </c>
      <c r="O177" s="76">
        <f>(((Table134567891011121314151617343[[#This Row],[USA]]-VLOOKUP($U$1,A:N,14,))/VLOOKUP($U$1,A:N,14,))*100)+100</f>
        <v>107.1725314904396</v>
      </c>
      <c r="P177" s="76">
        <f>IF(VLOOKUP(A177,Database!$A:$AS,MATCH($P$1,Database!$A$1:$AS$1,0),FALSE)=0,#N/A,VLOOKUP(A177,Database!$A:$AS,MATCH($P$1,Database!$A$1:$AS$1,0),FALSE))</f>
        <v>107.818559549</v>
      </c>
      <c r="Q177" s="76">
        <f>(((Table134567891011121314151617343[[#This Row],[JPN]]-VLOOKUP($U$1,A:Q,16,))/VLOOKUP($U$1,A:Q,16,))*100)+100</f>
        <v>108.24762154823343</v>
      </c>
    </row>
    <row r="178" spans="1:17" s="80" customFormat="1" x14ac:dyDescent="0.35">
      <c r="A178" s="21">
        <v>38231</v>
      </c>
      <c r="B178" s="76">
        <f>IF(VLOOKUP(A178,Database!$A:$AS,MATCH($B$1,Database!$A$1:$AS$1,0),FALSE)=0,#N/A,VLOOKUP(A178,Database!$A:$AS,MATCH($B$1,Database!$A$1:$AS$1,0),FALSE))</f>
        <v>122.189817515</v>
      </c>
      <c r="C178" s="76">
        <f>IF(VLOOKUP(A178,Database!$A:$AS,MATCH($C$1,Database!$A$1:$AS$1,0),FALSE)=0,#N/A,VLOOKUP(A178,Database!$A:$AS,MATCH($C$1,Database!$A$1:$AS$1,0),FALSE))</f>
        <v>110.65</v>
      </c>
      <c r="D178" s="76">
        <f>IF(VLOOKUP(A178,Database!$A:$AS,MATCH($D$1,Database!$A$1:$AS$1,0),FALSE)=0,#N/A,VLOOKUP(A178,Database!$A:$AS,MATCH($D$1,Database!$A$1:$AS$1,0),FALSE))</f>
        <v>82.706892241000006</v>
      </c>
      <c r="E178" s="76">
        <f>IF(VLOOKUP(A178,Database!$A:$AS,MATCH($E$1,Database!$A$1:$AS$1,0),FALSE)=0,#N/A,VLOOKUP(A178,Database!$A:$AS,MATCH($E$1,Database!$A$1:$AS$1,0),FALSE))</f>
        <v>127.063105886</v>
      </c>
      <c r="F178" s="76">
        <f>IF(VLOOKUP(A178,Database!$A:$AS,MATCH($F$1,Database!$A$1:$AS$1,0),FALSE)=0,#N/A,VLOOKUP(A178,Database!$A:$AS,MATCH($F$1,Database!$A$1:$AS$1,0),FALSE))</f>
        <v>98.091825681000003</v>
      </c>
      <c r="G178" s="76">
        <f>IF(VLOOKUP(A178,Database!$A:$AS,MATCH($G$1,Database!$A$1:$AS$1,0),FALSE)=0,#N/A,VLOOKUP(A178,Database!$A:$AS,MATCH($G$1,Database!$A$1:$AS$1,0),FALSE))</f>
        <v>103.46657233800001</v>
      </c>
      <c r="H178" s="76">
        <f>(((Table134567891011121314151617343[[#This Row],[ITA]]-VLOOKUP($U$1,A:B,2,))/VLOOKUP($U$1,A:B,2,))*100)+100</f>
        <v>100.49342105249497</v>
      </c>
      <c r="I178" s="76">
        <f>(((Table134567891011121314151617343[[#This Row],[FRA]]-VLOOKUP($U$1,A:C,3,))/VLOOKUP($U$1,A:C,3,))*100)+100</f>
        <v>107.97228727556596</v>
      </c>
      <c r="J178" s="76">
        <f>(((Table134567891011121314151617343[[#This Row],[DEU]]-VLOOKUP($U$1,A:D,4,))/VLOOKUP($U$1,A:D,4,))*100)+100</f>
        <v>109.97340425519361</v>
      </c>
      <c r="K178" s="76">
        <f>(((Table134567891011121314151617343[[#This Row],[ESP]]-VLOOKUP($U$1,A:E,5,))/VLOOKUP($U$1,A:E,5,))*100)+100</f>
        <v>107.41288653737696</v>
      </c>
      <c r="L178" s="76">
        <f>(((Table134567891011121314151617343[[#This Row],[EA19]]-VLOOKUP($U$1,A:F,6,))/VLOOKUP($U$1,A:F,6,))*100)+100</f>
        <v>109.60893854744484</v>
      </c>
      <c r="M178" s="76">
        <f>(((Table134567891011121314151617343[[#This Row],[GBR]]-VLOOKUP($U$1,A:G,7,))/VLOOKUP($U$1,A:G,7,))*100)+100</f>
        <v>107.73480662976522</v>
      </c>
      <c r="N178" s="76">
        <f>IF(VLOOKUP(A178,Database!$A:$AU,MATCH($N$1,Database!$A$1:$AU$1,0),FALSE)=0,#N/A,VLOOKUP(A178,Database!$A:$AU,MATCH($N$1,Database!$A$1:$AU$1,0),FALSE))</f>
        <v>93.006469593999995</v>
      </c>
      <c r="O178" s="76">
        <f>(((Table134567891011121314151617343[[#This Row],[USA]]-VLOOKUP($U$1,A:N,14,))/VLOOKUP($U$1,A:N,14,))*100)+100</f>
        <v>107.28691498663484</v>
      </c>
      <c r="P178" s="76">
        <f>IF(VLOOKUP(A178,Database!$A:$AS,MATCH($P$1,Database!$A$1:$AS$1,0),FALSE)=0,#N/A,VLOOKUP(A178,Database!$A:$AS,MATCH($P$1,Database!$A$1:$AS$1,0),FALSE))</f>
        <v>108.144623741</v>
      </c>
      <c r="Q178" s="76">
        <f>(((Table134567891011121314151617343[[#This Row],[JPN]]-VLOOKUP($U$1,A:Q,16,))/VLOOKUP($U$1,A:Q,16,))*100)+100</f>
        <v>108.57498330676263</v>
      </c>
    </row>
    <row r="179" spans="1:17" s="80" customFormat="1" x14ac:dyDescent="0.35">
      <c r="A179" s="21">
        <v>38261</v>
      </c>
      <c r="B179" s="76">
        <f>IF(VLOOKUP(A179,Database!$A:$AS,MATCH($B$1,Database!$A$1:$AS$1,0),FALSE)=0,#N/A,VLOOKUP(A179,Database!$A:$AS,MATCH($B$1,Database!$A$1:$AS$1,0),FALSE))</f>
        <v>123.18973418900001</v>
      </c>
      <c r="C179" s="76">
        <f>IF(VLOOKUP(A179,Database!$A:$AS,MATCH($C$1,Database!$A$1:$AS$1,0),FALSE)=0,#N/A,VLOOKUP(A179,Database!$A:$AS,MATCH($C$1,Database!$A$1:$AS$1,0),FALSE))</f>
        <v>111.47</v>
      </c>
      <c r="D179" s="76">
        <f>IF(VLOOKUP(A179,Database!$A:$AS,MATCH($D$1,Database!$A$1:$AS$1,0),FALSE)=0,#N/A,VLOOKUP(A179,Database!$A:$AS,MATCH($D$1,Database!$A$1:$AS$1,0),FALSE))</f>
        <v>83.706975580999995</v>
      </c>
      <c r="E179" s="76">
        <f>IF(VLOOKUP(A179,Database!$A:$AS,MATCH($E$1,Database!$A$1:$AS$1,0),FALSE)=0,#N/A,VLOOKUP(A179,Database!$A:$AS,MATCH($E$1,Database!$A$1:$AS$1,0),FALSE))</f>
        <v>125.959104966</v>
      </c>
      <c r="F179" s="76">
        <f>IF(VLOOKUP(A179,Database!$A:$AS,MATCH($F$1,Database!$A$1:$AS$1,0),FALSE)=0,#N/A,VLOOKUP(A179,Database!$A:$AS,MATCH($F$1,Database!$A$1:$AS$1,0),FALSE))</f>
        <v>98.591784017999998</v>
      </c>
      <c r="G179" s="76">
        <f>IF(VLOOKUP(A179,Database!$A:$AS,MATCH($G$1,Database!$A$1:$AS$1,0),FALSE)=0,#N/A,VLOOKUP(A179,Database!$A:$AS,MATCH($G$1,Database!$A$1:$AS$1,0),FALSE))</f>
        <v>104.315528829</v>
      </c>
      <c r="H179" s="76">
        <f>(((Table134567891011121314151617343[[#This Row],[ITA]]-VLOOKUP($U$1,A:B,2,))/VLOOKUP($U$1,A:B,2,))*100)+100</f>
        <v>101.31578947386819</v>
      </c>
      <c r="I179" s="76">
        <f>(((Table134567891011121314151617343[[#This Row],[FRA]]-VLOOKUP($U$1,A:C,3,))/VLOOKUP($U$1,A:C,3,))*100)+100</f>
        <v>108.77244340359094</v>
      </c>
      <c r="J179" s="76">
        <f>(((Table134567891011121314151617343[[#This Row],[DEU]]-VLOOKUP($U$1,A:D,4,))/VLOOKUP($U$1,A:D,4,))*100)+100</f>
        <v>111.30319148886483</v>
      </c>
      <c r="K179" s="76">
        <f>(((Table134567891011121314151617343[[#This Row],[ESP]]-VLOOKUP($U$1,A:E,5,))/VLOOKUP($U$1,A:E,5,))*100)+100</f>
        <v>106.47961857788357</v>
      </c>
      <c r="L179" s="76">
        <f>(((Table134567891011121314151617343[[#This Row],[EA19]]-VLOOKUP($U$1,A:F,6,))/VLOOKUP($U$1,A:F,6,))*100)+100</f>
        <v>110.16759776554042</v>
      </c>
      <c r="M179" s="76">
        <f>(((Table134567891011121314151617343[[#This Row],[GBR]]-VLOOKUP($U$1,A:G,7,))/VLOOKUP($U$1,A:G,7,))*100)+100</f>
        <v>108.61878453033957</v>
      </c>
      <c r="N179" s="76">
        <f>IF(VLOOKUP(A179,Database!$A:$AU,MATCH($N$1,Database!$A$1:$AU$1,0),FALSE)=0,#N/A,VLOOKUP(A179,Database!$A:$AU,MATCH($N$1,Database!$A$1:$AU$1,0),FALSE))</f>
        <v>93.82631173</v>
      </c>
      <c r="O179" s="76">
        <f>(((Table134567891011121314151617343[[#This Row],[USA]]-VLOOKUP($U$1,A:N,14,))/VLOOKUP($U$1,A:N,14,))*100)+100</f>
        <v>108.23263772970269</v>
      </c>
      <c r="P179" s="76">
        <f>IF(VLOOKUP(A179,Database!$A:$AS,MATCH($P$1,Database!$A$1:$AS$1,0),FALSE)=0,#N/A,VLOOKUP(A179,Database!$A:$AS,MATCH($P$1,Database!$A$1:$AS$1,0),FALSE))</f>
        <v>106.079550524</v>
      </c>
      <c r="Q179" s="76">
        <f>(((Table134567891011121314151617343[[#This Row],[JPN]]-VLOOKUP($U$1,A:Q,16,))/VLOOKUP($U$1,A:Q,16,))*100)+100</f>
        <v>106.50169216840702</v>
      </c>
    </row>
    <row r="180" spans="1:17" s="80" customFormat="1" x14ac:dyDescent="0.35">
      <c r="A180" s="21">
        <v>38292</v>
      </c>
      <c r="B180" s="76">
        <f>IF(VLOOKUP(A180,Database!$A:$AS,MATCH($B$1,Database!$A$1:$AS$1,0),FALSE)=0,#N/A,VLOOKUP(A180,Database!$A:$AS,MATCH($B$1,Database!$A$1:$AS$1,0),FALSE))</f>
        <v>121.189900842</v>
      </c>
      <c r="C180" s="76">
        <f>IF(VLOOKUP(A180,Database!$A:$AS,MATCH($C$1,Database!$A$1:$AS$1,0),FALSE)=0,#N/A,VLOOKUP(A180,Database!$A:$AS,MATCH($C$1,Database!$A$1:$AS$1,0),FALSE))</f>
        <v>109.61</v>
      </c>
      <c r="D180" s="76">
        <f>IF(VLOOKUP(A180,Database!$A:$AS,MATCH($D$1,Database!$A$1:$AS$1,0),FALSE)=0,#N/A,VLOOKUP(A180,Database!$A:$AS,MATCH($D$1,Database!$A$1:$AS$1,0),FALSE))</f>
        <v>82.306858904999999</v>
      </c>
      <c r="E180" s="76">
        <f>IF(VLOOKUP(A180,Database!$A:$AS,MATCH($E$1,Database!$A$1:$AS$1,0),FALSE)=0,#N/A,VLOOKUP(A180,Database!$A:$AS,MATCH($E$1,Database!$A$1:$AS$1,0),FALSE))</f>
        <v>126.873105728</v>
      </c>
      <c r="F180" s="76">
        <f>IF(VLOOKUP(A180,Database!$A:$AS,MATCH($F$1,Database!$A$1:$AS$1,0),FALSE)=0,#N/A,VLOOKUP(A180,Database!$A:$AS,MATCH($F$1,Database!$A$1:$AS$1,0),FALSE))</f>
        <v>97.491875676999996</v>
      </c>
      <c r="G180" s="76">
        <f>IF(VLOOKUP(A180,Database!$A:$AS,MATCH($G$1,Database!$A$1:$AS$1,0),FALSE)=0,#N/A,VLOOKUP(A180,Database!$A:$AS,MATCH($G$1,Database!$A$1:$AS$1,0),FALSE))</f>
        <v>104.84612663599999</v>
      </c>
      <c r="H180" s="76">
        <f>(((Table134567891011121314151617343[[#This Row],[ITA]]-VLOOKUP($U$1,A:B,2,))/VLOOKUP($U$1,A:B,2,))*100)+100</f>
        <v>99.671052631944178</v>
      </c>
      <c r="I180" s="76">
        <f>(((Table134567891011121314151617343[[#This Row],[FRA]]-VLOOKUP($U$1,A:C,3,))/VLOOKUP($U$1,A:C,3,))*100)+100</f>
        <v>106.95745511319281</v>
      </c>
      <c r="J180" s="76">
        <f>(((Table134567891011121314151617343[[#This Row],[DEU]]-VLOOKUP($U$1,A:D,4,))/VLOOKUP($U$1,A:D,4,))*100)+100</f>
        <v>109.4414893617251</v>
      </c>
      <c r="K180" s="76">
        <f>(((Table134567891011121314151617343[[#This Row],[ESP]]-VLOOKUP($U$1,A:E,5,))/VLOOKUP($U$1,A:E,5,))*100)+100</f>
        <v>107.25226976926767</v>
      </c>
      <c r="L180" s="76">
        <f>(((Table134567891011121314151617343[[#This Row],[EA19]]-VLOOKUP($U$1,A:F,6,))/VLOOKUP($U$1,A:F,6,))*100)+100</f>
        <v>108.9385474861771</v>
      </c>
      <c r="M180" s="76">
        <f>(((Table134567891011121314151617343[[#This Row],[GBR]]-VLOOKUP($U$1,A:G,7,))/VLOOKUP($U$1,A:G,7,))*100)+100</f>
        <v>109.17127071832869</v>
      </c>
      <c r="N180" s="76">
        <f>IF(VLOOKUP(A180,Database!$A:$AU,MATCH($N$1,Database!$A$1:$AU$1,0),FALSE)=0,#N/A,VLOOKUP(A180,Database!$A:$AU,MATCH($N$1,Database!$A$1:$AU$1,0),FALSE))</f>
        <v>94.050905639000007</v>
      </c>
      <c r="O180" s="76">
        <f>(((Table134567891011121314151617343[[#This Row],[USA]]-VLOOKUP($U$1,A:N,14,))/VLOOKUP($U$1,A:N,14,))*100)+100</f>
        <v>108.49171634785243</v>
      </c>
      <c r="P180" s="76">
        <f>IF(VLOOKUP(A180,Database!$A:$AS,MATCH($P$1,Database!$A$1:$AS$1,0),FALSE)=0,#N/A,VLOOKUP(A180,Database!$A:$AS,MATCH($P$1,Database!$A$1:$AS$1,0),FALSE))</f>
        <v>107.383807293</v>
      </c>
      <c r="Q180" s="76">
        <f>(((Table134567891011121314151617343[[#This Row],[JPN]]-VLOOKUP($U$1,A:Q,16,))/VLOOKUP($U$1,A:Q,16,))*100)+100</f>
        <v>107.81113920352783</v>
      </c>
    </row>
    <row r="181" spans="1:17" s="80" customFormat="1" x14ac:dyDescent="0.35">
      <c r="A181" s="21">
        <v>38322</v>
      </c>
      <c r="B181" s="76">
        <f>IF(VLOOKUP(A181,Database!$A:$AS,MATCH($B$1,Database!$A$1:$AS$1,0),FALSE)=0,#N/A,VLOOKUP(A181,Database!$A:$AS,MATCH($B$1,Database!$A$1:$AS$1,0),FALSE))</f>
        <v>120.28997583500001</v>
      </c>
      <c r="C181" s="76">
        <f>IF(VLOOKUP(A181,Database!$A:$AS,MATCH($C$1,Database!$A$1:$AS$1,0),FALSE)=0,#N/A,VLOOKUP(A181,Database!$A:$AS,MATCH($C$1,Database!$A$1:$AS$1,0),FALSE))</f>
        <v>109.88</v>
      </c>
      <c r="D181" s="76">
        <f>IF(VLOOKUP(A181,Database!$A:$AS,MATCH($D$1,Database!$A$1:$AS$1,0),FALSE)=0,#N/A,VLOOKUP(A181,Database!$A:$AS,MATCH($D$1,Database!$A$1:$AS$1,0),FALSE))</f>
        <v>81.906825569000006</v>
      </c>
      <c r="E181" s="76">
        <f>IF(VLOOKUP(A181,Database!$A:$AS,MATCH($E$1,Database!$A$1:$AS$1,0),FALSE)=0,#N/A,VLOOKUP(A181,Database!$A:$AS,MATCH($E$1,Database!$A$1:$AS$1,0),FALSE))</f>
        <v>124.273103561</v>
      </c>
      <c r="F181" s="76">
        <f>IF(VLOOKUP(A181,Database!$A:$AS,MATCH($F$1,Database!$A$1:$AS$1,0),FALSE)=0,#N/A,VLOOKUP(A181,Database!$A:$AS,MATCH($F$1,Database!$A$1:$AS$1,0),FALSE))</f>
        <v>97.491875676999996</v>
      </c>
      <c r="G181" s="76">
        <f>IF(VLOOKUP(A181,Database!$A:$AS,MATCH($G$1,Database!$A$1:$AS$1,0),FALSE)=0,#N/A,VLOOKUP(A181,Database!$A:$AS,MATCH($G$1,Database!$A$1:$AS$1,0),FALSE))</f>
        <v>104.209409268</v>
      </c>
      <c r="H181" s="76">
        <f>(((Table134567891011121314151617343[[#This Row],[ITA]]-VLOOKUP($U$1,A:B,2,))/VLOOKUP($U$1,A:B,2,))*100)+100</f>
        <v>98.930921052379318</v>
      </c>
      <c r="I181" s="76">
        <f>(((Table134567891011121314151617343[[#This Row],[FRA]]-VLOOKUP($U$1,A:C,3,))/VLOOKUP($U$1,A:C,3,))*100)+100</f>
        <v>107.22092115534738</v>
      </c>
      <c r="J181" s="76">
        <f>(((Table134567891011121314151617343[[#This Row],[DEU]]-VLOOKUP($U$1,A:D,4,))/VLOOKUP($U$1,A:D,4,))*100)+100</f>
        <v>108.90957446825662</v>
      </c>
      <c r="K181" s="76">
        <f>(((Table134567891011121314151617343[[#This Row],[ESP]]-VLOOKUP($U$1,A:E,5,))/VLOOKUP($U$1,A:E,5,))*100)+100</f>
        <v>105.05435609626595</v>
      </c>
      <c r="L181" s="76">
        <f>(((Table134567891011121314151617343[[#This Row],[EA19]]-VLOOKUP($U$1,A:F,6,))/VLOOKUP($U$1,A:F,6,))*100)+100</f>
        <v>108.9385474861771</v>
      </c>
      <c r="M181" s="76">
        <f>(((Table134567891011121314151617343[[#This Row],[GBR]]-VLOOKUP($U$1,A:G,7,))/VLOOKUP($U$1,A:G,7,))*100)+100</f>
        <v>108.50828729315823</v>
      </c>
      <c r="N181" s="76">
        <f>IF(VLOOKUP(A181,Database!$A:$AU,MATCH($N$1,Database!$A$1:$AU$1,0),FALSE)=0,#N/A,VLOOKUP(A181,Database!$A:$AU,MATCH($N$1,Database!$A$1:$AU$1,0),FALSE))</f>
        <v>94.779720310000002</v>
      </c>
      <c r="O181" s="76">
        <f>(((Table134567891011121314151617343[[#This Row],[USA]]-VLOOKUP($U$1,A:N,14,))/VLOOKUP($U$1,A:N,14,))*100)+100</f>
        <v>109.33243504183061</v>
      </c>
      <c r="P181" s="76">
        <f>IF(VLOOKUP(A181,Database!$A:$AS,MATCH($P$1,Database!$A$1:$AS$1,0),FALSE)=0,#N/A,VLOOKUP(A181,Database!$A:$AS,MATCH($P$1,Database!$A$1:$AS$1,0),FALSE))</f>
        <v>105.97086246000001</v>
      </c>
      <c r="Q181" s="76">
        <f>(((Table134567891011121314151617343[[#This Row],[JPN]]-VLOOKUP($U$1,A:Q,16,))/VLOOKUP($U$1,A:Q,16,))*100)+100</f>
        <v>106.39257158223062</v>
      </c>
    </row>
    <row r="182" spans="1:17" s="80" customFormat="1" x14ac:dyDescent="0.35">
      <c r="A182" s="21">
        <v>38353</v>
      </c>
      <c r="B182" s="76">
        <f>IF(VLOOKUP(A182,Database!$A:$AS,MATCH($B$1,Database!$A$1:$AS$1,0),FALSE)=0,#N/A,VLOOKUP(A182,Database!$A:$AS,MATCH($B$1,Database!$A$1:$AS$1,0),FALSE))</f>
        <v>120.38996750299999</v>
      </c>
      <c r="C182" s="76">
        <f>IF(VLOOKUP(A182,Database!$A:$AS,MATCH($C$1,Database!$A$1:$AS$1,0),FALSE)=0,#N/A,VLOOKUP(A182,Database!$A:$AS,MATCH($C$1,Database!$A$1:$AS$1,0),FALSE))</f>
        <v>111.65</v>
      </c>
      <c r="D182" s="76">
        <f>IF(VLOOKUP(A182,Database!$A:$AS,MATCH($D$1,Database!$A$1:$AS$1,0),FALSE)=0,#N/A,VLOOKUP(A182,Database!$A:$AS,MATCH($D$1,Database!$A$1:$AS$1,0),FALSE))</f>
        <v>84.407033919</v>
      </c>
      <c r="E182" s="76">
        <f>IF(VLOOKUP(A182,Database!$A:$AS,MATCH($E$1,Database!$A$1:$AS$1,0),FALSE)=0,#N/A,VLOOKUP(A182,Database!$A:$AS,MATCH($E$1,Database!$A$1:$AS$1,0),FALSE))</f>
        <v>124.757103964</v>
      </c>
      <c r="F182" s="76">
        <f>IF(VLOOKUP(A182,Database!$A:$AS,MATCH($F$1,Database!$A$1:$AS$1,0),FALSE)=0,#N/A,VLOOKUP(A182,Database!$A:$AS,MATCH($F$1,Database!$A$1:$AS$1,0),FALSE))</f>
        <v>98.291809016000002</v>
      </c>
      <c r="G182" s="76">
        <f>IF(VLOOKUP(A182,Database!$A:$AS,MATCH($G$1,Database!$A$1:$AS$1,0),FALSE)=0,#N/A,VLOOKUP(A182,Database!$A:$AS,MATCH($G$1,Database!$A$1:$AS$1,0),FALSE))</f>
        <v>104.209409268</v>
      </c>
      <c r="H182" s="76">
        <f>(((Table134567891011121314151617343[[#This Row],[ITA]]-VLOOKUP($U$1,A:B,2,))/VLOOKUP($U$1,A:B,2,))*100)+100</f>
        <v>99.013157895010082</v>
      </c>
      <c r="I182" s="76">
        <f>(((Table134567891011121314151617343[[#This Row],[FRA]]-VLOOKUP($U$1,A:C,3,))/VLOOKUP($U$1,A:C,3,))*100)+100</f>
        <v>108.94808743169399</v>
      </c>
      <c r="J182" s="76">
        <f>(((Table134567891011121314151617343[[#This Row],[DEU]]-VLOOKUP($U$1,A:D,4,))/VLOOKUP($U$1,A:D,4,))*100)+100</f>
        <v>112.2340425524347</v>
      </c>
      <c r="K182" s="76">
        <f>(((Table134567891011121314151617343[[#This Row],[ESP]]-VLOOKUP($U$1,A:E,5,))/VLOOKUP($U$1,A:E,5,))*100)+100</f>
        <v>105.46350617967511</v>
      </c>
      <c r="L182" s="76">
        <f>(((Table134567891011121314151617343[[#This Row],[EA19]]-VLOOKUP($U$1,A:F,6,))/VLOOKUP($U$1,A:F,6,))*100)+100</f>
        <v>109.83240223490655</v>
      </c>
      <c r="M182" s="76">
        <f>(((Table134567891011121314151617343[[#This Row],[GBR]]-VLOOKUP($U$1,A:G,7,))/VLOOKUP($U$1,A:G,7,))*100)+100</f>
        <v>108.50828729315823</v>
      </c>
      <c r="N182" s="76">
        <f>IF(VLOOKUP(A182,Database!$A:$AU,MATCH($N$1,Database!$A$1:$AU$1,0),FALSE)=0,#N/A,VLOOKUP(A182,Database!$A:$AU,MATCH($N$1,Database!$A$1:$AU$1,0),FALSE))</f>
        <v>95.121222041999999</v>
      </c>
      <c r="O182" s="76">
        <f>(((Table134567891011121314151617343[[#This Row],[USA]]-VLOOKUP($U$1,A:N,14,))/VLOOKUP($U$1,A:N,14,))*100)+100</f>
        <v>109.72637180180882</v>
      </c>
      <c r="P182" s="76">
        <f>IF(VLOOKUP(A182,Database!$A:$AS,MATCH($P$1,Database!$A$1:$AS$1,0),FALSE)=0,#N/A,VLOOKUP(A182,Database!$A:$AS,MATCH($P$1,Database!$A$1:$AS$1,0),FALSE))</f>
        <v>108.47068793299999</v>
      </c>
      <c r="Q182" s="76">
        <f>(((Table134567891011121314151617343[[#This Row],[JPN]]-VLOOKUP($U$1,A:Q,16,))/VLOOKUP($U$1,A:Q,16,))*100)+100</f>
        <v>108.90234506529183</v>
      </c>
    </row>
    <row r="183" spans="1:17" s="80" customFormat="1" x14ac:dyDescent="0.35">
      <c r="A183" s="21">
        <v>38384</v>
      </c>
      <c r="B183" s="76">
        <f>IF(VLOOKUP(A183,Database!$A:$AS,MATCH($B$1,Database!$A$1:$AS$1,0),FALSE)=0,#N/A,VLOOKUP(A183,Database!$A:$AS,MATCH($B$1,Database!$A$1:$AS$1,0),FALSE))</f>
        <v>120.88992584</v>
      </c>
      <c r="C183" s="76">
        <f>IF(VLOOKUP(A183,Database!$A:$AS,MATCH($C$1,Database!$A$1:$AS$1,0),FALSE)=0,#N/A,VLOOKUP(A183,Database!$A:$AS,MATCH($C$1,Database!$A$1:$AS$1,0),FALSE))</f>
        <v>110.38</v>
      </c>
      <c r="D183" s="76">
        <f>IF(VLOOKUP(A183,Database!$A:$AS,MATCH($D$1,Database!$A$1:$AS$1,0),FALSE)=0,#N/A,VLOOKUP(A183,Database!$A:$AS,MATCH($D$1,Database!$A$1:$AS$1,0),FALSE))</f>
        <v>83.106925576999998</v>
      </c>
      <c r="E183" s="76">
        <f>IF(VLOOKUP(A183,Database!$A:$AS,MATCH($E$1,Database!$A$1:$AS$1,0),FALSE)=0,#N/A,VLOOKUP(A183,Database!$A:$AS,MATCH($E$1,Database!$A$1:$AS$1,0),FALSE))</f>
        <v>125.31410442799999</v>
      </c>
      <c r="F183" s="76">
        <f>IF(VLOOKUP(A183,Database!$A:$AS,MATCH($F$1,Database!$A$1:$AS$1,0),FALSE)=0,#N/A,VLOOKUP(A183,Database!$A:$AS,MATCH($F$1,Database!$A$1:$AS$1,0),FALSE))</f>
        <v>98.091825681000003</v>
      </c>
      <c r="G183" s="76">
        <f>IF(VLOOKUP(A183,Database!$A:$AS,MATCH($G$1,Database!$A$1:$AS$1,0),FALSE)=0,#N/A,VLOOKUP(A183,Database!$A:$AS,MATCH($G$1,Database!$A$1:$AS$1,0),FALSE))</f>
        <v>104.103289706</v>
      </c>
      <c r="H183" s="76">
        <f>(((Table134567891011121314151617343[[#This Row],[ITA]]-VLOOKUP($U$1,A:B,2,))/VLOOKUP($U$1,A:B,2,))*100)+100</f>
        <v>99.424342105696709</v>
      </c>
      <c r="I183" s="76">
        <f>(((Table134567891011121314151617343[[#This Row],[FRA]]-VLOOKUP($U$1,A:C,3,))/VLOOKUP($U$1,A:C,3,))*100)+100</f>
        <v>107.70882123341138</v>
      </c>
      <c r="J183" s="76">
        <f>(((Table134567891011121314151617343[[#This Row],[DEU]]-VLOOKUP($U$1,A:D,4,))/VLOOKUP($U$1,A:D,4,))*100)+100</f>
        <v>110.5053191486621</v>
      </c>
      <c r="K183" s="76">
        <f>(((Table134567891011121314151617343[[#This Row],[ESP]]-VLOOKUP($U$1,A:E,5,))/VLOOKUP($U$1,A:E,5,))*100)+100</f>
        <v>105.93436691634383</v>
      </c>
      <c r="L183" s="76">
        <f>(((Table134567891011121314151617343[[#This Row],[EA19]]-VLOOKUP($U$1,A:F,6,))/VLOOKUP($U$1,A:F,6,))*100)+100</f>
        <v>109.60893854744484</v>
      </c>
      <c r="M183" s="76">
        <f>(((Table134567891011121314151617343[[#This Row],[GBR]]-VLOOKUP($U$1,A:G,7,))/VLOOKUP($U$1,A:G,7,))*100)+100</f>
        <v>108.39779005493565</v>
      </c>
      <c r="N183" s="76">
        <f>IF(VLOOKUP(A183,Database!$A:$AU,MATCH($N$1,Database!$A$1:$AU$1,0),FALSE)=0,#N/A,VLOOKUP(A183,Database!$A:$AU,MATCH($N$1,Database!$A$1:$AU$1,0),FALSE))</f>
        <v>95.815529569999995</v>
      </c>
      <c r="O183" s="76">
        <f>(((Table134567891011121314151617343[[#This Row],[USA]]-VLOOKUP($U$1,A:N,14,))/VLOOKUP($U$1,A:N,14,))*100)+100</f>
        <v>110.52728503995544</v>
      </c>
      <c r="P183" s="76">
        <f>IF(VLOOKUP(A183,Database!$A:$AS,MATCH($P$1,Database!$A$1:$AS$1,0),FALSE)=0,#N/A,VLOOKUP(A183,Database!$A:$AS,MATCH($P$1,Database!$A$1:$AS$1,0),FALSE))</f>
        <v>108.47068793299999</v>
      </c>
      <c r="Q183" s="76">
        <f>(((Table134567891011121314151617343[[#This Row],[JPN]]-VLOOKUP($U$1,A:Q,16,))/VLOOKUP($U$1,A:Q,16,))*100)+100</f>
        <v>108.90234506529183</v>
      </c>
    </row>
    <row r="184" spans="1:17" s="80" customFormat="1" x14ac:dyDescent="0.35">
      <c r="A184" s="21">
        <v>38412</v>
      </c>
      <c r="B184" s="76">
        <f>IF(VLOOKUP(A184,Database!$A:$AS,MATCH($B$1,Database!$A$1:$AS$1,0),FALSE)=0,#N/A,VLOOKUP(A184,Database!$A:$AS,MATCH($B$1,Database!$A$1:$AS$1,0),FALSE))</f>
        <v>120.989917507</v>
      </c>
      <c r="C184" s="76">
        <f>IF(VLOOKUP(A184,Database!$A:$AS,MATCH($C$1,Database!$A$1:$AS$1,0),FALSE)=0,#N/A,VLOOKUP(A184,Database!$A:$AS,MATCH($C$1,Database!$A$1:$AS$1,0),FALSE))</f>
        <v>107.97</v>
      </c>
      <c r="D184" s="76">
        <f>IF(VLOOKUP(A184,Database!$A:$AS,MATCH($D$1,Database!$A$1:$AS$1,0),FALSE)=0,#N/A,VLOOKUP(A184,Database!$A:$AS,MATCH($D$1,Database!$A$1:$AS$1,0),FALSE))</f>
        <v>84.207017250999996</v>
      </c>
      <c r="E184" s="76">
        <f>IF(VLOOKUP(A184,Database!$A:$AS,MATCH($E$1,Database!$A$1:$AS$1,0),FALSE)=0,#N/A,VLOOKUP(A184,Database!$A:$AS,MATCH($E$1,Database!$A$1:$AS$1,0),FALSE))</f>
        <v>126.209105174</v>
      </c>
      <c r="F184" s="76">
        <f>IF(VLOOKUP(A184,Database!$A:$AS,MATCH($F$1,Database!$A$1:$AS$1,0),FALSE)=0,#N/A,VLOOKUP(A184,Database!$A:$AS,MATCH($F$1,Database!$A$1:$AS$1,0),FALSE))</f>
        <v>97.991834014000005</v>
      </c>
      <c r="G184" s="76">
        <f>IF(VLOOKUP(A184,Database!$A:$AS,MATCH($G$1,Database!$A$1:$AS$1,0),FALSE)=0,#N/A,VLOOKUP(A184,Database!$A:$AS,MATCH($G$1,Database!$A$1:$AS$1,0),FALSE))</f>
        <v>101.768659356</v>
      </c>
      <c r="H184" s="76">
        <f>(((Table134567891011121314151617343[[#This Row],[ITA]]-VLOOKUP($U$1,A:B,2,))/VLOOKUP($U$1,A:B,2,))*100)+100</f>
        <v>99.506578947505048</v>
      </c>
      <c r="I184" s="76">
        <f>(((Table134567891011121314151617343[[#This Row],[FRA]]-VLOOKUP($U$1,A:C,3,))/VLOOKUP($U$1,A:C,3,))*100)+100</f>
        <v>105.35714285714285</v>
      </c>
      <c r="J184" s="76">
        <f>(((Table134567891011121314151617343[[#This Row],[DEU]]-VLOOKUP($U$1,A:D,4,))/VLOOKUP($U$1,A:D,4,))*100)+100</f>
        <v>111.96808510570045</v>
      </c>
      <c r="K184" s="76">
        <f>(((Table134567891011121314151617343[[#This Row],[ESP]]-VLOOKUP($U$1,A:E,5,))/VLOOKUP($U$1,A:E,5,))*100)+100</f>
        <v>106.69095643074795</v>
      </c>
      <c r="L184" s="76">
        <f>(((Table134567891011121314151617343[[#This Row],[EA19]]-VLOOKUP($U$1,A:F,6,))/VLOOKUP($U$1,A:F,6,))*100)+100</f>
        <v>109.49720670427268</v>
      </c>
      <c r="M184" s="76">
        <f>(((Table134567891011121314151617343[[#This Row],[GBR]]-VLOOKUP($U$1,A:G,7,))/VLOOKUP($U$1,A:G,7,))*100)+100</f>
        <v>105.96685082861651</v>
      </c>
      <c r="N184" s="76">
        <f>IF(VLOOKUP(A184,Database!$A:$AU,MATCH($N$1,Database!$A$1:$AU$1,0),FALSE)=0,#N/A,VLOOKUP(A184,Database!$A:$AU,MATCH($N$1,Database!$A$1:$AU$1,0),FALSE))</f>
        <v>95.678690896999996</v>
      </c>
      <c r="O184" s="76">
        <f>(((Table134567891011121314151617343[[#This Row],[USA]]-VLOOKUP($U$1,A:N,14,))/VLOOKUP($U$1,A:N,14,))*100)+100</f>
        <v>110.36943581569049</v>
      </c>
      <c r="P184" s="76">
        <f>IF(VLOOKUP(A184,Database!$A:$AS,MATCH($P$1,Database!$A$1:$AS$1,0),FALSE)=0,#N/A,VLOOKUP(A184,Database!$A:$AS,MATCH($P$1,Database!$A$1:$AS$1,0),FALSE))</f>
        <v>108.796752125</v>
      </c>
      <c r="Q184" s="76">
        <f>(((Table134567891011121314151617343[[#This Row],[JPN]]-VLOOKUP($U$1,A:Q,16,))/VLOOKUP($U$1,A:Q,16,))*100)+100</f>
        <v>109.22970682382105</v>
      </c>
    </row>
    <row r="185" spans="1:17" s="80" customFormat="1" x14ac:dyDescent="0.35">
      <c r="A185" s="21">
        <v>38443</v>
      </c>
      <c r="B185" s="76">
        <f>IF(VLOOKUP(A185,Database!$A:$AS,MATCH($B$1,Database!$A$1:$AS$1,0),FALSE)=0,#N/A,VLOOKUP(A185,Database!$A:$AS,MATCH($B$1,Database!$A$1:$AS$1,0),FALSE))</f>
        <v>123.589700858</v>
      </c>
      <c r="C185" s="76">
        <f>IF(VLOOKUP(A185,Database!$A:$AS,MATCH($C$1,Database!$A$1:$AS$1,0),FALSE)=0,#N/A,VLOOKUP(A185,Database!$A:$AS,MATCH($C$1,Database!$A$1:$AS$1,0),FALSE))</f>
        <v>110.77</v>
      </c>
      <c r="D185" s="76">
        <f>IF(VLOOKUP(A185,Database!$A:$AS,MATCH($D$1,Database!$A$1:$AS$1,0),FALSE)=0,#N/A,VLOOKUP(A185,Database!$A:$AS,MATCH($D$1,Database!$A$1:$AS$1,0),FALSE))</f>
        <v>84.807067255999996</v>
      </c>
      <c r="E185" s="76">
        <f>IF(VLOOKUP(A185,Database!$A:$AS,MATCH($E$1,Database!$A$1:$AS$1,0),FALSE)=0,#N/A,VLOOKUP(A185,Database!$A:$AS,MATCH($E$1,Database!$A$1:$AS$1,0),FALSE))</f>
        <v>127.429106191</v>
      </c>
      <c r="F185" s="76">
        <f>IF(VLOOKUP(A185,Database!$A:$AS,MATCH($F$1,Database!$A$1:$AS$1,0),FALSE)=0,#N/A,VLOOKUP(A185,Database!$A:$AS,MATCH($F$1,Database!$A$1:$AS$1,0),FALSE))</f>
        <v>99.391717357000005</v>
      </c>
      <c r="G185" s="76">
        <f>IF(VLOOKUP(A185,Database!$A:$AS,MATCH($G$1,Database!$A$1:$AS$1,0),FALSE)=0,#N/A,VLOOKUP(A185,Database!$A:$AS,MATCH($G$1,Database!$A$1:$AS$1,0),FALSE))</f>
        <v>105.16448532</v>
      </c>
      <c r="H185" s="76">
        <f>(((Table134567891011121314151617343[[#This Row],[ITA]]-VLOOKUP($U$1,A:B,2,))/VLOOKUP($U$1,A:B,2,))*100)+100</f>
        <v>101.64473684192401</v>
      </c>
      <c r="I185" s="76">
        <f>(((Table134567891011121314151617343[[#This Row],[FRA]]-VLOOKUP($U$1,A:C,3,))/VLOOKUP($U$1,A:C,3,))*100)+100</f>
        <v>108.08938329430131</v>
      </c>
      <c r="J185" s="76">
        <f>(((Table134567891011121314151617343[[#This Row],[DEU]]-VLOOKUP($U$1,A:D,4,))/VLOOKUP($U$1,A:D,4,))*100)+100</f>
        <v>112.76595744723286</v>
      </c>
      <c r="K185" s="76">
        <f>(((Table134567891011121314151617343[[#This Row],[ESP]]-VLOOKUP($U$1,A:E,5,))/VLOOKUP($U$1,A:E,5,))*100)+100</f>
        <v>107.72228515438293</v>
      </c>
      <c r="L185" s="76">
        <f>(((Table134567891011121314151617343[[#This Row],[EA19]]-VLOOKUP($U$1,A:F,6,))/VLOOKUP($U$1,A:F,6,))*100)+100</f>
        <v>111.06145251426987</v>
      </c>
      <c r="M185" s="76">
        <f>(((Table134567891011121314151617343[[#This Row],[GBR]]-VLOOKUP($U$1,A:G,7,))/VLOOKUP($U$1,A:G,7,))*100)+100</f>
        <v>109.5027624309139</v>
      </c>
      <c r="N185" s="76">
        <f>IF(VLOOKUP(A185,Database!$A:$AU,MATCH($N$1,Database!$A$1:$AU$1,0),FALSE)=0,#N/A,VLOOKUP(A185,Database!$A:$AU,MATCH($N$1,Database!$A$1:$AU$1,0),FALSE))</f>
        <v>95.867290284999996</v>
      </c>
      <c r="O185" s="76">
        <f>(((Table134567891011121314151617343[[#This Row],[USA]]-VLOOKUP($U$1,A:N,14,))/VLOOKUP($U$1,A:N,14,))*100)+100</f>
        <v>110.58699322427955</v>
      </c>
      <c r="P185" s="76">
        <f>IF(VLOOKUP(A185,Database!$A:$AS,MATCH($P$1,Database!$A$1:$AS$1,0),FALSE)=0,#N/A,VLOOKUP(A185,Database!$A:$AS,MATCH($P$1,Database!$A$1:$AS$1,0),FALSE))</f>
        <v>109.231504382</v>
      </c>
      <c r="Q185" s="76">
        <f>(((Table134567891011121314151617343[[#This Row],[JPN]]-VLOOKUP($U$1,A:Q,16,))/VLOOKUP($U$1,A:Q,16,))*100)+100</f>
        <v>109.66618916953063</v>
      </c>
    </row>
    <row r="186" spans="1:17" s="80" customFormat="1" x14ac:dyDescent="0.35">
      <c r="A186" s="21">
        <v>38473</v>
      </c>
      <c r="B186" s="76">
        <f>IF(VLOOKUP(A186,Database!$A:$AS,MATCH($B$1,Database!$A$1:$AS$1,0),FALSE)=0,#N/A,VLOOKUP(A186,Database!$A:$AS,MATCH($B$1,Database!$A$1:$AS$1,0),FALSE))</f>
        <v>120.689942505</v>
      </c>
      <c r="C186" s="76">
        <f>IF(VLOOKUP(A186,Database!$A:$AS,MATCH($C$1,Database!$A$1:$AS$1,0),FALSE)=0,#N/A,VLOOKUP(A186,Database!$A:$AS,MATCH($C$1,Database!$A$1:$AS$1,0),FALSE))</f>
        <v>109.57</v>
      </c>
      <c r="D186" s="76">
        <f>IF(VLOOKUP(A186,Database!$A:$AS,MATCH($D$1,Database!$A$1:$AS$1,0),FALSE)=0,#N/A,VLOOKUP(A186,Database!$A:$AS,MATCH($D$1,Database!$A$1:$AS$1,0),FALSE))</f>
        <v>83.706975580999995</v>
      </c>
      <c r="E186" s="76">
        <f>IF(VLOOKUP(A186,Database!$A:$AS,MATCH($E$1,Database!$A$1:$AS$1,0),FALSE)=0,#N/A,VLOOKUP(A186,Database!$A:$AS,MATCH($E$1,Database!$A$1:$AS$1,0),FALSE))</f>
        <v>126.41210534299999</v>
      </c>
      <c r="F186" s="76">
        <f>IF(VLOOKUP(A186,Database!$A:$AS,MATCH($F$1,Database!$A$1:$AS$1,0),FALSE)=0,#N/A,VLOOKUP(A186,Database!$A:$AS,MATCH($F$1,Database!$A$1:$AS$1,0),FALSE))</f>
        <v>98.091825681000003</v>
      </c>
      <c r="G186" s="76">
        <f>IF(VLOOKUP(A186,Database!$A:$AS,MATCH($G$1,Database!$A$1:$AS$1,0),FALSE)=0,#N/A,VLOOKUP(A186,Database!$A:$AS,MATCH($G$1,Database!$A$1:$AS$1,0),FALSE))</f>
        <v>104.527767952</v>
      </c>
      <c r="H186" s="76">
        <f>(((Table134567891011121314151617343[[#This Row],[ITA]]-VLOOKUP($U$1,A:B,2,))/VLOOKUP($U$1,A:B,2,))*100)+100</f>
        <v>99.259868421257579</v>
      </c>
      <c r="I186" s="76">
        <f>(((Table134567891011121314151617343[[#This Row],[FRA]]-VLOOKUP($U$1,A:C,3,))/VLOOKUP($U$1,A:C,3,))*100)+100</f>
        <v>106.91842310694769</v>
      </c>
      <c r="J186" s="76">
        <f>(((Table134567891011121314151617343[[#This Row],[DEU]]-VLOOKUP($U$1,A:D,4,))/VLOOKUP($U$1,A:D,4,))*100)+100</f>
        <v>111.30319148886483</v>
      </c>
      <c r="K186" s="76">
        <f>(((Table134567891011121314151617343[[#This Row],[ESP]]-VLOOKUP($U$1,A:E,5,))/VLOOKUP($U$1,A:E,5,))*100)+100</f>
        <v>106.86256276736171</v>
      </c>
      <c r="L186" s="76">
        <f>(((Table134567891011121314151617343[[#This Row],[EA19]]-VLOOKUP($U$1,A:F,6,))/VLOOKUP($U$1,A:F,6,))*100)+100</f>
        <v>109.60893854744484</v>
      </c>
      <c r="M186" s="76">
        <f>(((Table134567891011121314151617343[[#This Row],[GBR]]-VLOOKUP($U$1,A:G,7,))/VLOOKUP($U$1,A:G,7,))*100)+100</f>
        <v>108.83977900574347</v>
      </c>
      <c r="N186" s="76">
        <f>IF(VLOOKUP(A186,Database!$A:$AU,MATCH($N$1,Database!$A$1:$AU$1,0),FALSE)=0,#N/A,VLOOKUP(A186,Database!$A:$AU,MATCH($N$1,Database!$A$1:$AU$1,0),FALSE))</f>
        <v>95.977951125000004</v>
      </c>
      <c r="O186" s="76">
        <f>(((Table134567891011121314151617343[[#This Row],[USA]]-VLOOKUP($U$1,A:N,14,))/VLOOKUP($U$1,A:N,14,))*100)+100</f>
        <v>110.71464520575199</v>
      </c>
      <c r="P186" s="76">
        <f>IF(VLOOKUP(A186,Database!$A:$AS,MATCH($P$1,Database!$A$1:$AS$1,0),FALSE)=0,#N/A,VLOOKUP(A186,Database!$A:$AS,MATCH($P$1,Database!$A$1:$AS$1,0),FALSE))</f>
        <v>108.361999869</v>
      </c>
      <c r="Q186" s="76">
        <f>(((Table134567891011121314151617343[[#This Row],[JPN]]-VLOOKUP($U$1,A:Q,16,))/VLOOKUP($U$1,A:Q,16,))*100)+100</f>
        <v>108.79322447911544</v>
      </c>
    </row>
    <row r="187" spans="1:17" s="80" customFormat="1" x14ac:dyDescent="0.35">
      <c r="A187" s="21">
        <v>38504</v>
      </c>
      <c r="B187" s="76">
        <f>IF(VLOOKUP(A187,Database!$A:$AS,MATCH($B$1,Database!$A$1:$AS$1,0),FALSE)=0,#N/A,VLOOKUP(A187,Database!$A:$AS,MATCH($B$1,Database!$A$1:$AS$1,0),FALSE))</f>
        <v>120.689942505</v>
      </c>
      <c r="C187" s="76">
        <f>IF(VLOOKUP(A187,Database!$A:$AS,MATCH($C$1,Database!$A$1:$AS$1,0),FALSE)=0,#N/A,VLOOKUP(A187,Database!$A:$AS,MATCH($C$1,Database!$A$1:$AS$1,0),FALSE))</f>
        <v>109.52</v>
      </c>
      <c r="D187" s="76">
        <f>IF(VLOOKUP(A187,Database!$A:$AS,MATCH($D$1,Database!$A$1:$AS$1,0),FALSE)=0,#N/A,VLOOKUP(A187,Database!$A:$AS,MATCH($D$1,Database!$A$1:$AS$1,0),FALSE))</f>
        <v>85.507125594000001</v>
      </c>
      <c r="E187" s="76">
        <f>IF(VLOOKUP(A187,Database!$A:$AS,MATCH($E$1,Database!$A$1:$AS$1,0),FALSE)=0,#N/A,VLOOKUP(A187,Database!$A:$AS,MATCH($E$1,Database!$A$1:$AS$1,0),FALSE))</f>
        <v>127.02910585799999</v>
      </c>
      <c r="F187" s="76">
        <f>IF(VLOOKUP(A187,Database!$A:$AS,MATCH($F$1,Database!$A$1:$AS$1,0),FALSE)=0,#N/A,VLOOKUP(A187,Database!$A:$AS,MATCH($F$1,Database!$A$1:$AS$1,0),FALSE))</f>
        <v>98.991750687000007</v>
      </c>
      <c r="G187" s="76">
        <f>IF(VLOOKUP(A187,Database!$A:$AS,MATCH($G$1,Database!$A$1:$AS$1,0),FALSE)=0,#N/A,VLOOKUP(A187,Database!$A:$AS,MATCH($G$1,Database!$A$1:$AS$1,0),FALSE))</f>
        <v>105.90732224999999</v>
      </c>
      <c r="H187" s="76">
        <f>(((Table134567891011121314151617343[[#This Row],[ITA]]-VLOOKUP($U$1,A:B,2,))/VLOOKUP($U$1,A:B,2,))*100)+100</f>
        <v>99.259868421257579</v>
      </c>
      <c r="I187" s="76">
        <f>(((Table134567891011121314151617343[[#This Row],[FRA]]-VLOOKUP($U$1,A:C,3,))/VLOOKUP($U$1,A:C,3,))*100)+100</f>
        <v>106.86963309914128</v>
      </c>
      <c r="J187" s="76">
        <f>(((Table134567891011121314151617343[[#This Row],[DEU]]-VLOOKUP($U$1,A:D,4,))/VLOOKUP($U$1,A:D,4,))*100)+100</f>
        <v>113.69680851080274</v>
      </c>
      <c r="K187" s="76">
        <f>(((Table134567891011121314151617343[[#This Row],[ESP]]-VLOOKUP($U$1,A:E,5,))/VLOOKUP($U$1,A:E,5,))*100)+100</f>
        <v>107.38414458963086</v>
      </c>
      <c r="L187" s="76">
        <f>(((Table134567891011121314151617343[[#This Row],[EA19]]-VLOOKUP($U$1,A:F,6,))/VLOOKUP($U$1,A:F,6,))*100)+100</f>
        <v>110.61452513934645</v>
      </c>
      <c r="M187" s="76">
        <f>(((Table134567891011121314151617343[[#This Row],[GBR]]-VLOOKUP($U$1,A:G,7,))/VLOOKUP($U$1,A:G,7,))*100)+100</f>
        <v>110.27624309430692</v>
      </c>
      <c r="N187" s="76">
        <f>IF(VLOOKUP(A187,Database!$A:$AU,MATCH($N$1,Database!$A$1:$AU$1,0),FALSE)=0,#N/A,VLOOKUP(A187,Database!$A:$AU,MATCH($N$1,Database!$A$1:$AU$1,0),FALSE))</f>
        <v>96.372105997999995</v>
      </c>
      <c r="O187" s="76">
        <f>(((Table134567891011121314151617343[[#This Row],[USA]]-VLOOKUP($U$1,A:N,14,))/VLOOKUP($U$1,A:N,14,))*100)+100</f>
        <v>111.16931960136893</v>
      </c>
      <c r="P187" s="76">
        <f>IF(VLOOKUP(A187,Database!$A:$AS,MATCH($P$1,Database!$A$1:$AS$1,0),FALSE)=0,#N/A,VLOOKUP(A187,Database!$A:$AS,MATCH($P$1,Database!$A$1:$AS$1,0),FALSE))</f>
        <v>108.796752125</v>
      </c>
      <c r="Q187" s="76">
        <f>(((Table134567891011121314151617343[[#This Row],[JPN]]-VLOOKUP($U$1,A:Q,16,))/VLOOKUP($U$1,A:Q,16,))*100)+100</f>
        <v>109.22970682382105</v>
      </c>
    </row>
    <row r="188" spans="1:17" s="80" customFormat="1" x14ac:dyDescent="0.35">
      <c r="A188" s="21">
        <v>38534</v>
      </c>
      <c r="B188" s="76">
        <f>IF(VLOOKUP(A188,Database!$A:$AS,MATCH($B$1,Database!$A$1:$AS$1,0),FALSE)=0,#N/A,VLOOKUP(A188,Database!$A:$AS,MATCH($B$1,Database!$A$1:$AS$1,0),FALSE))</f>
        <v>122.38980085</v>
      </c>
      <c r="C188" s="76">
        <f>IF(VLOOKUP(A188,Database!$A:$AS,MATCH($C$1,Database!$A$1:$AS$1,0),FALSE)=0,#N/A,VLOOKUP(A188,Database!$A:$AS,MATCH($C$1,Database!$A$1:$AS$1,0),FALSE))</f>
        <v>109.18</v>
      </c>
      <c r="D188" s="76">
        <f>IF(VLOOKUP(A188,Database!$A:$AS,MATCH($D$1,Database!$A$1:$AS$1,0),FALSE)=0,#N/A,VLOOKUP(A188,Database!$A:$AS,MATCH($D$1,Database!$A$1:$AS$1,0),FALSE))</f>
        <v>86.807233936000003</v>
      </c>
      <c r="E188" s="76">
        <f>IF(VLOOKUP(A188,Database!$A:$AS,MATCH($E$1,Database!$A$1:$AS$1,0),FALSE)=0,#N/A,VLOOKUP(A188,Database!$A:$AS,MATCH($E$1,Database!$A$1:$AS$1,0),FALSE))</f>
        <v>127.19110599299999</v>
      </c>
      <c r="F188" s="76">
        <f>IF(VLOOKUP(A188,Database!$A:$AS,MATCH($F$1,Database!$A$1:$AS$1,0),FALSE)=0,#N/A,VLOOKUP(A188,Database!$A:$AS,MATCH($F$1,Database!$A$1:$AS$1,0),FALSE))</f>
        <v>99.491709024000002</v>
      </c>
      <c r="G188" s="76">
        <f>IF(VLOOKUP(A188,Database!$A:$AS,MATCH($G$1,Database!$A$1:$AS$1,0),FALSE)=0,#N/A,VLOOKUP(A188,Database!$A:$AS,MATCH($G$1,Database!$A$1:$AS$1,0),FALSE))</f>
        <v>105.16448532</v>
      </c>
      <c r="H188" s="76">
        <f>(((Table134567891011121314151617343[[#This Row],[ITA]]-VLOOKUP($U$1,A:B,2,))/VLOOKUP($U$1,A:B,2,))*100)+100</f>
        <v>100.6578947369341</v>
      </c>
      <c r="I188" s="76">
        <f>(((Table134567891011121314151617343[[#This Row],[FRA]]-VLOOKUP($U$1,A:C,3,))/VLOOKUP($U$1,A:C,3,))*100)+100</f>
        <v>106.53786104605777</v>
      </c>
      <c r="J188" s="76">
        <f>(((Table134567891011121314151617343[[#This Row],[DEU]]-VLOOKUP($U$1,A:D,4,))/VLOOKUP($U$1,A:D,4,))*100)+100</f>
        <v>115.42553191457534</v>
      </c>
      <c r="K188" s="76">
        <f>(((Table134567891011121314151617343[[#This Row],[ESP]]-VLOOKUP($U$1,A:E,5,))/VLOOKUP($U$1,A:E,5,))*100)+100</f>
        <v>107.52109151846958</v>
      </c>
      <c r="L188" s="76">
        <f>(((Table134567891011121314151617343[[#This Row],[EA19]]-VLOOKUP($U$1,A:F,6,))/VLOOKUP($U$1,A:F,6,))*100)+100</f>
        <v>111.17318435744203</v>
      </c>
      <c r="M188" s="76">
        <f>(((Table134567891011121314151617343[[#This Row],[GBR]]-VLOOKUP($U$1,A:G,7,))/VLOOKUP($U$1,A:G,7,))*100)+100</f>
        <v>109.5027624309139</v>
      </c>
      <c r="N188" s="76">
        <f>IF(VLOOKUP(A188,Database!$A:$AU,MATCH($N$1,Database!$A$1:$AU$1,0),FALSE)=0,#N/A,VLOOKUP(A188,Database!$A:$AU,MATCH($N$1,Database!$A$1:$AU$1,0),FALSE))</f>
        <v>96.082662458000001</v>
      </c>
      <c r="O188" s="76">
        <f>(((Table134567891011121314151617343[[#This Row],[USA]]-VLOOKUP($U$1,A:N,14,))/VLOOKUP($U$1,A:N,14,))*100)+100</f>
        <v>110.83543417807562</v>
      </c>
      <c r="P188" s="76">
        <f>IF(VLOOKUP(A188,Database!$A:$AS,MATCH($P$1,Database!$A$1:$AS$1,0),FALSE)=0,#N/A,VLOOKUP(A188,Database!$A:$AS,MATCH($P$1,Database!$A$1:$AS$1,0),FALSE))</f>
        <v>108.144623741</v>
      </c>
      <c r="Q188" s="76">
        <f>(((Table134567891011121314151617343[[#This Row],[JPN]]-VLOOKUP($U$1,A:Q,16,))/VLOOKUP($U$1,A:Q,16,))*100)+100</f>
        <v>108.57498330676263</v>
      </c>
    </row>
    <row r="189" spans="1:17" s="80" customFormat="1" x14ac:dyDescent="0.35">
      <c r="A189" s="21">
        <v>38565</v>
      </c>
      <c r="B189" s="76">
        <f>IF(VLOOKUP(A189,Database!$A:$AS,MATCH($B$1,Database!$A$1:$AS$1,0),FALSE)=0,#N/A,VLOOKUP(A189,Database!$A:$AS,MATCH($B$1,Database!$A$1:$AS$1,0),FALSE))</f>
        <v>121.489875844</v>
      </c>
      <c r="C189" s="76">
        <f>IF(VLOOKUP(A189,Database!$A:$AS,MATCH($C$1,Database!$A$1:$AS$1,0),FALSE)=0,#N/A,VLOOKUP(A189,Database!$A:$AS,MATCH($C$1,Database!$A$1:$AS$1,0),FALSE))</f>
        <v>108.56</v>
      </c>
      <c r="D189" s="76">
        <f>IF(VLOOKUP(A189,Database!$A:$AS,MATCH($D$1,Database!$A$1:$AS$1,0),FALSE)=0,#N/A,VLOOKUP(A189,Database!$A:$AS,MATCH($D$1,Database!$A$1:$AS$1,0),FALSE))</f>
        <v>84.307025585000005</v>
      </c>
      <c r="E189" s="76">
        <f>IF(VLOOKUP(A189,Database!$A:$AS,MATCH($E$1,Database!$A$1:$AS$1,0),FALSE)=0,#N/A,VLOOKUP(A189,Database!$A:$AS,MATCH($E$1,Database!$A$1:$AS$1,0),FALSE))</f>
        <v>128.12810677300001</v>
      </c>
      <c r="F189" s="76">
        <f>IF(VLOOKUP(A189,Database!$A:$AS,MATCH($F$1,Database!$A$1:$AS$1,0),FALSE)=0,#N/A,VLOOKUP(A189,Database!$A:$AS,MATCH($F$1,Database!$A$1:$AS$1,0),FALSE))</f>
        <v>98.391800683</v>
      </c>
      <c r="G189" s="76">
        <f>IF(VLOOKUP(A189,Database!$A:$AS,MATCH($G$1,Database!$A$1:$AS$1,0),FALSE)=0,#N/A,VLOOKUP(A189,Database!$A:$AS,MATCH($G$1,Database!$A$1:$AS$1,0),FALSE))</f>
        <v>104.315528829</v>
      </c>
      <c r="H189" s="76">
        <f>(((Table134567891011121314151617343[[#This Row],[ITA]]-VLOOKUP($U$1,A:B,2,))/VLOOKUP($U$1,A:B,2,))*100)+100</f>
        <v>99.917763158191661</v>
      </c>
      <c r="I189" s="76">
        <f>(((Table134567891011121314151617343[[#This Row],[FRA]]-VLOOKUP($U$1,A:C,3,))/VLOOKUP($U$1,A:C,3,))*100)+100</f>
        <v>105.93286494925839</v>
      </c>
      <c r="J189" s="76">
        <f>(((Table134567891011121314151617343[[#This Row],[DEU]]-VLOOKUP($U$1,A:D,4,))/VLOOKUP($U$1,A:D,4,))*100)+100</f>
        <v>112.10106382906758</v>
      </c>
      <c r="K189" s="76">
        <f>(((Table134567891011121314151617343[[#This Row],[ESP]]-VLOOKUP($U$1,A:E,5,))/VLOOKUP($U$1,A:E,5,))*100)+100</f>
        <v>108.31318579135689</v>
      </c>
      <c r="L189" s="76">
        <f>(((Table134567891011121314151617343[[#This Row],[EA19]]-VLOOKUP($U$1,A:F,6,))/VLOOKUP($U$1,A:F,6,))*100)+100</f>
        <v>109.9441340780787</v>
      </c>
      <c r="M189" s="76">
        <f>(((Table134567891011121314151617343[[#This Row],[GBR]]-VLOOKUP($U$1,A:G,7,))/VLOOKUP($U$1,A:G,7,))*100)+100</f>
        <v>108.61878453033957</v>
      </c>
      <c r="N189" s="76">
        <f>IF(VLOOKUP(A189,Database!$A:$AU,MATCH($N$1,Database!$A$1:$AU$1,0),FALSE)=0,#N/A,VLOOKUP(A189,Database!$A:$AU,MATCH($N$1,Database!$A$1:$AU$1,0),FALSE))</f>
        <v>96.404134181000003</v>
      </c>
      <c r="O189" s="76">
        <f>(((Table134567891011121314151617343[[#This Row],[USA]]-VLOOKUP($U$1,A:N,14,))/VLOOKUP($U$1,A:N,14,))*100)+100</f>
        <v>111.20626547149709</v>
      </c>
      <c r="P189" s="76">
        <f>IF(VLOOKUP(A189,Database!$A:$AS,MATCH($P$1,Database!$A$1:$AS$1,0),FALSE)=0,#N/A,VLOOKUP(A189,Database!$A:$AS,MATCH($P$1,Database!$A$1:$AS$1,0),FALSE))</f>
        <v>108.144623741</v>
      </c>
      <c r="Q189" s="76">
        <f>(((Table134567891011121314151617343[[#This Row],[JPN]]-VLOOKUP($U$1,A:Q,16,))/VLOOKUP($U$1,A:Q,16,))*100)+100</f>
        <v>108.57498330676263</v>
      </c>
    </row>
    <row r="190" spans="1:17" s="80" customFormat="1" x14ac:dyDescent="0.35">
      <c r="A190" s="21">
        <v>38596</v>
      </c>
      <c r="B190" s="76">
        <f>IF(VLOOKUP(A190,Database!$A:$AS,MATCH($B$1,Database!$A$1:$AS$1,0),FALSE)=0,#N/A,VLOOKUP(A190,Database!$A:$AS,MATCH($B$1,Database!$A$1:$AS$1,0),FALSE))</f>
        <v>122.089825848</v>
      </c>
      <c r="C190" s="76">
        <f>IF(VLOOKUP(A190,Database!$A:$AS,MATCH($C$1,Database!$A$1:$AS$1,0),FALSE)=0,#N/A,VLOOKUP(A190,Database!$A:$AS,MATCH($C$1,Database!$A$1:$AS$1,0),FALSE))</f>
        <v>111.29</v>
      </c>
      <c r="D190" s="76">
        <f>IF(VLOOKUP(A190,Database!$A:$AS,MATCH($D$1,Database!$A$1:$AS$1,0),FALSE)=0,#N/A,VLOOKUP(A190,Database!$A:$AS,MATCH($D$1,Database!$A$1:$AS$1,0),FALSE))</f>
        <v>86.707225601999994</v>
      </c>
      <c r="E190" s="76">
        <f>IF(VLOOKUP(A190,Database!$A:$AS,MATCH($E$1,Database!$A$1:$AS$1,0),FALSE)=0,#N/A,VLOOKUP(A190,Database!$A:$AS,MATCH($E$1,Database!$A$1:$AS$1,0),FALSE))</f>
        <v>127.61710634799999</v>
      </c>
      <c r="F190" s="76">
        <f>IF(VLOOKUP(A190,Database!$A:$AS,MATCH($F$1,Database!$A$1:$AS$1,0),FALSE)=0,#N/A,VLOOKUP(A190,Database!$A:$AS,MATCH($F$1,Database!$A$1:$AS$1,0),FALSE))</f>
        <v>99.691692359000001</v>
      </c>
      <c r="G190" s="76">
        <f>IF(VLOOKUP(A190,Database!$A:$AS,MATCH($G$1,Database!$A$1:$AS$1,0),FALSE)=0,#N/A,VLOOKUP(A190,Database!$A:$AS,MATCH($G$1,Database!$A$1:$AS$1,0),FALSE))</f>
        <v>104.633887513</v>
      </c>
      <c r="H190" s="76">
        <f>(((Table134567891011121314151617343[[#This Row],[ITA]]-VLOOKUP($U$1,A:B,2,))/VLOOKUP($U$1,A:B,2,))*100)+100</f>
        <v>100.41118421068661</v>
      </c>
      <c r="I190" s="76">
        <f>(((Table134567891011121314151617343[[#This Row],[FRA]]-VLOOKUP($U$1,A:C,3,))/VLOOKUP($U$1,A:C,3,))*100)+100</f>
        <v>108.5967993754879</v>
      </c>
      <c r="J190" s="76">
        <f>(((Table134567891011121314151617343[[#This Row],[DEU]]-VLOOKUP($U$1,A:D,4,))/VLOOKUP($U$1,A:D,4,))*100)+100</f>
        <v>115.29255319120821</v>
      </c>
      <c r="K190" s="76">
        <f>(((Table134567891011121314151617343[[#This Row],[ESP]]-VLOOKUP($U$1,A:E,5,))/VLOOKUP($U$1,A:E,5,))*100)+100</f>
        <v>107.88121122023061</v>
      </c>
      <c r="L190" s="76">
        <f>(((Table134567891011121314151617343[[#This Row],[EA19]]-VLOOKUP($U$1,A:F,6,))/VLOOKUP($U$1,A:F,6,))*100)+100</f>
        <v>111.39664804490374</v>
      </c>
      <c r="M190" s="76">
        <f>(((Table134567891011121314151617343[[#This Row],[GBR]]-VLOOKUP($U$1,A:G,7,))/VLOOKUP($U$1,A:G,7,))*100)+100</f>
        <v>108.95027624292479</v>
      </c>
      <c r="N190" s="76">
        <f>IF(VLOOKUP(A190,Database!$A:$AU,MATCH($N$1,Database!$A$1:$AU$1,0),FALSE)=0,#N/A,VLOOKUP(A190,Database!$A:$AU,MATCH($N$1,Database!$A$1:$AU$1,0),FALSE))</f>
        <v>94.543921495999996</v>
      </c>
      <c r="O190" s="76">
        <f>(((Table134567891011121314151617343[[#This Row],[USA]]-VLOOKUP($U$1,A:N,14,))/VLOOKUP($U$1,A:N,14,))*100)+100</f>
        <v>109.06043108961093</v>
      </c>
      <c r="P190" s="76">
        <f>IF(VLOOKUP(A190,Database!$A:$AS,MATCH($P$1,Database!$A$1:$AS$1,0),FALSE)=0,#N/A,VLOOKUP(A190,Database!$A:$AS,MATCH($P$1,Database!$A$1:$AS$1,0),FALSE))</f>
        <v>109.014128254</v>
      </c>
      <c r="Q190" s="76">
        <f>(((Table134567891011121314151617343[[#This Row],[JPN]]-VLOOKUP($U$1,A:Q,16,))/VLOOKUP($U$1,A:Q,16,))*100)+100</f>
        <v>109.44794799717782</v>
      </c>
    </row>
    <row r="191" spans="1:17" s="80" customFormat="1" x14ac:dyDescent="0.35">
      <c r="A191" s="21">
        <v>38626</v>
      </c>
      <c r="B191" s="76">
        <f>IF(VLOOKUP(A191,Database!$A:$AS,MATCH($B$1,Database!$A$1:$AS$1,0),FALSE)=0,#N/A,VLOOKUP(A191,Database!$A:$AS,MATCH($B$1,Database!$A$1:$AS$1,0),FALSE))</f>
        <v>122.189817515</v>
      </c>
      <c r="C191" s="76">
        <f>IF(VLOOKUP(A191,Database!$A:$AS,MATCH($C$1,Database!$A$1:$AS$1,0),FALSE)=0,#N/A,VLOOKUP(A191,Database!$A:$AS,MATCH($C$1,Database!$A$1:$AS$1,0),FALSE))</f>
        <v>108.04</v>
      </c>
      <c r="D191" s="76">
        <f>IF(VLOOKUP(A191,Database!$A:$AS,MATCH($D$1,Database!$A$1:$AS$1,0),FALSE)=0,#N/A,VLOOKUP(A191,Database!$A:$AS,MATCH($D$1,Database!$A$1:$AS$1,0),FALSE))</f>
        <v>88.407367281000006</v>
      </c>
      <c r="E191" s="76">
        <f>IF(VLOOKUP(A191,Database!$A:$AS,MATCH($E$1,Database!$A$1:$AS$1,0),FALSE)=0,#N/A,VLOOKUP(A191,Database!$A:$AS,MATCH($E$1,Database!$A$1:$AS$1,0),FALSE))</f>
        <v>127.004105837</v>
      </c>
      <c r="F191" s="76">
        <f>IF(VLOOKUP(A191,Database!$A:$AS,MATCH($F$1,Database!$A$1:$AS$1,0),FALSE)=0,#N/A,VLOOKUP(A191,Database!$A:$AS,MATCH($F$1,Database!$A$1:$AS$1,0),FALSE))</f>
        <v>99.891675694</v>
      </c>
      <c r="G191" s="76">
        <f>IF(VLOOKUP(A191,Database!$A:$AS,MATCH($G$1,Database!$A$1:$AS$1,0),FALSE)=0,#N/A,VLOOKUP(A191,Database!$A:$AS,MATCH($G$1,Database!$A$1:$AS$1,0),FALSE))</f>
        <v>103.891050584</v>
      </c>
      <c r="H191" s="76">
        <f>(((Table134567891011121314151617343[[#This Row],[ITA]]-VLOOKUP($U$1,A:B,2,))/VLOOKUP($U$1,A:B,2,))*100)+100</f>
        <v>100.49342105249497</v>
      </c>
      <c r="I191" s="76">
        <f>(((Table134567891011121314151617343[[#This Row],[FRA]]-VLOOKUP($U$1,A:C,3,))/VLOOKUP($U$1,A:C,3,))*100)+100</f>
        <v>105.42544886807183</v>
      </c>
      <c r="J191" s="76">
        <f>(((Table134567891011121314151617343[[#This Row],[DEU]]-VLOOKUP($U$1,A:D,4,))/VLOOKUP($U$1,A:D,4,))*100)+100</f>
        <v>117.553191489779</v>
      </c>
      <c r="K191" s="76">
        <f>(((Table134567891011121314151617343[[#This Row],[ESP]]-VLOOKUP($U$1,A:E,5,))/VLOOKUP($U$1,A:E,5,))*100)+100</f>
        <v>107.36301080417536</v>
      </c>
      <c r="L191" s="76">
        <f>(((Table134567891011121314151617343[[#This Row],[EA19]]-VLOOKUP($U$1,A:F,6,))/VLOOKUP($U$1,A:F,6,))*100)+100</f>
        <v>111.62011173236546</v>
      </c>
      <c r="M191" s="76">
        <f>(((Table134567891011121314151617343[[#This Row],[GBR]]-VLOOKUP($U$1,A:G,7,))/VLOOKUP($U$1,A:G,7,))*100)+100</f>
        <v>108.17679558057301</v>
      </c>
      <c r="N191" s="76">
        <f>IF(VLOOKUP(A191,Database!$A:$AU,MATCH($N$1,Database!$A$1:$AU$1,0),FALSE)=0,#N/A,VLOOKUP(A191,Database!$A:$AU,MATCH($N$1,Database!$A$1:$AU$1,0),FALSE))</f>
        <v>95.686028622999999</v>
      </c>
      <c r="O191" s="76">
        <f>(((Table134567891011121314151617343[[#This Row],[USA]]-VLOOKUP($U$1,A:N,14,))/VLOOKUP($U$1,A:N,14,))*100)+100</f>
        <v>110.37790019444816</v>
      </c>
      <c r="P191" s="76">
        <f>IF(VLOOKUP(A191,Database!$A:$AS,MATCH($P$1,Database!$A$1:$AS$1,0),FALSE)=0,#N/A,VLOOKUP(A191,Database!$A:$AS,MATCH($P$1,Database!$A$1:$AS$1,0),FALSE))</f>
        <v>108.035935677</v>
      </c>
      <c r="Q191" s="76">
        <f>(((Table134567891011121314151617343[[#This Row],[JPN]]-VLOOKUP($U$1,A:Q,16,))/VLOOKUP($U$1,A:Q,16,))*100)+100</f>
        <v>108.46586272058623</v>
      </c>
    </row>
    <row r="192" spans="1:17" s="80" customFormat="1" x14ac:dyDescent="0.35">
      <c r="A192" s="21">
        <v>38657</v>
      </c>
      <c r="B192" s="76">
        <f>IF(VLOOKUP(A192,Database!$A:$AS,MATCH($B$1,Database!$A$1:$AS$1,0),FALSE)=0,#N/A,VLOOKUP(A192,Database!$A:$AS,MATCH($B$1,Database!$A$1:$AS$1,0),FALSE))</f>
        <v>123.489709191</v>
      </c>
      <c r="C192" s="76">
        <f>IF(VLOOKUP(A192,Database!$A:$AS,MATCH($C$1,Database!$A$1:$AS$1,0),FALSE)=0,#N/A,VLOOKUP(A192,Database!$A:$AS,MATCH($C$1,Database!$A$1:$AS$1,0),FALSE))</f>
        <v>112.35</v>
      </c>
      <c r="D192" s="76">
        <f>IF(VLOOKUP(A192,Database!$A:$AS,MATCH($D$1,Database!$A$1:$AS$1,0),FALSE)=0,#N/A,VLOOKUP(A192,Database!$A:$AS,MATCH($D$1,Database!$A$1:$AS$1,0),FALSE))</f>
        <v>87.407283939999999</v>
      </c>
      <c r="E192" s="76">
        <f>IF(VLOOKUP(A192,Database!$A:$AS,MATCH($E$1,Database!$A$1:$AS$1,0),FALSE)=0,#N/A,VLOOKUP(A192,Database!$A:$AS,MATCH($E$1,Database!$A$1:$AS$1,0),FALSE))</f>
        <v>128.61810718199999</v>
      </c>
      <c r="F192" s="76">
        <f>IF(VLOOKUP(A192,Database!$A:$AS,MATCH($F$1,Database!$A$1:$AS$1,0),FALSE)=0,#N/A,VLOOKUP(A192,Database!$A:$AS,MATCH($F$1,Database!$A$1:$AS$1,0),FALSE))</f>
        <v>101.591534039</v>
      </c>
      <c r="G192" s="76">
        <f>IF(VLOOKUP(A192,Database!$A:$AS,MATCH($G$1,Database!$A$1:$AS$1,0),FALSE)=0,#N/A,VLOOKUP(A192,Database!$A:$AS,MATCH($G$1,Database!$A$1:$AS$1,0),FALSE))</f>
        <v>104.42164839100001</v>
      </c>
      <c r="H192" s="76">
        <f>(((Table134567891011121314151617343[[#This Row],[ITA]]-VLOOKUP($U$1,A:B,2,))/VLOOKUP($U$1,A:B,2,))*100)+100</f>
        <v>101.56250000011566</v>
      </c>
      <c r="I192" s="76">
        <f>(((Table134567891011121314151617343[[#This Row],[FRA]]-VLOOKUP($U$1,A:C,3,))/VLOOKUP($U$1,A:C,3,))*100)+100</f>
        <v>109.63114754098359</v>
      </c>
      <c r="J192" s="76">
        <f>(((Table134567891011121314151617343[[#This Row],[DEU]]-VLOOKUP($U$1,A:D,4,))/VLOOKUP($U$1,A:D,4,))*100)+100</f>
        <v>116.22340425477807</v>
      </c>
      <c r="K192" s="76">
        <f>(((Table134567891011121314151617343[[#This Row],[ESP]]-VLOOKUP($U$1,A:E,5,))/VLOOKUP($U$1,A:E,5,))*100)+100</f>
        <v>108.72740798408688</v>
      </c>
      <c r="L192" s="76">
        <f>(((Table134567891011121314151617343[[#This Row],[EA19]]-VLOOKUP($U$1,A:F,6,))/VLOOKUP($U$1,A:F,6,))*100)+100</f>
        <v>113.5195530729965</v>
      </c>
      <c r="M192" s="76">
        <f>(((Table134567891011121314151617343[[#This Row],[GBR]]-VLOOKUP($U$1,A:G,7,))/VLOOKUP($U$1,A:G,7,))*100)+100</f>
        <v>108.72928176856215</v>
      </c>
      <c r="N192" s="76">
        <f>IF(VLOOKUP(A192,Database!$A:$AU,MATCH($N$1,Database!$A$1:$AU$1,0),FALSE)=0,#N/A,VLOOKUP(A192,Database!$A:$AU,MATCH($N$1,Database!$A$1:$AU$1,0),FALSE))</f>
        <v>96.743553585000001</v>
      </c>
      <c r="O192" s="76">
        <f>(((Table134567891011121314151617343[[#This Row],[USA]]-VLOOKUP($U$1,A:N,14,))/VLOOKUP($U$1,A:N,14,))*100)+100</f>
        <v>111.59780017763877</v>
      </c>
      <c r="P192" s="76">
        <f>IF(VLOOKUP(A192,Database!$A:$AS,MATCH($P$1,Database!$A$1:$AS$1,0),FALSE)=0,#N/A,VLOOKUP(A192,Database!$A:$AS,MATCH($P$1,Database!$A$1:$AS$1,0),FALSE))</f>
        <v>110.20969695799999</v>
      </c>
      <c r="Q192" s="76">
        <f>(((Table134567891011121314151617343[[#This Row],[JPN]]-VLOOKUP($U$1,A:Q,16,))/VLOOKUP($U$1,A:Q,16,))*100)+100</f>
        <v>110.64827444511825</v>
      </c>
    </row>
    <row r="193" spans="1:17" s="80" customFormat="1" x14ac:dyDescent="0.35">
      <c r="A193" s="21">
        <v>38687</v>
      </c>
      <c r="B193" s="76">
        <f>IF(VLOOKUP(A193,Database!$A:$AS,MATCH($B$1,Database!$A$1:$AS$1,0),FALSE)=0,#N/A,VLOOKUP(A193,Database!$A:$AS,MATCH($B$1,Database!$A$1:$AS$1,0),FALSE))</f>
        <v>121.68985917800001</v>
      </c>
      <c r="C193" s="76">
        <f>IF(VLOOKUP(A193,Database!$A:$AS,MATCH($C$1,Database!$A$1:$AS$1,0),FALSE)=0,#N/A,VLOOKUP(A193,Database!$A:$AS,MATCH($C$1,Database!$A$1:$AS$1,0),FALSE))</f>
        <v>111.02</v>
      </c>
      <c r="D193" s="76">
        <f>IF(VLOOKUP(A193,Database!$A:$AS,MATCH($D$1,Database!$A$1:$AS$1,0),FALSE)=0,#N/A,VLOOKUP(A193,Database!$A:$AS,MATCH($D$1,Database!$A$1:$AS$1,0),FALSE))</f>
        <v>87.207267271999996</v>
      </c>
      <c r="E193" s="76">
        <f>IF(VLOOKUP(A193,Database!$A:$AS,MATCH($E$1,Database!$A$1:$AS$1,0),FALSE)=0,#N/A,VLOOKUP(A193,Database!$A:$AS,MATCH($E$1,Database!$A$1:$AS$1,0),FALSE))</f>
        <v>129.63810803199999</v>
      </c>
      <c r="F193" s="76">
        <f>IF(VLOOKUP(A193,Database!$A:$AS,MATCH($F$1,Database!$A$1:$AS$1,0),FALSE)=0,#N/A,VLOOKUP(A193,Database!$A:$AS,MATCH($F$1,Database!$A$1:$AS$1,0),FALSE))</f>
        <v>100.49162569800001</v>
      </c>
      <c r="G193" s="76">
        <f>IF(VLOOKUP(A193,Database!$A:$AS,MATCH($G$1,Database!$A$1:$AS$1,0),FALSE)=0,#N/A,VLOOKUP(A193,Database!$A:$AS,MATCH($G$1,Database!$A$1:$AS$1,0),FALSE))</f>
        <v>107.817474354</v>
      </c>
      <c r="H193" s="76">
        <f>(((Table134567891011121314151617343[[#This Row],[ITA]]-VLOOKUP($U$1,A:B,2,))/VLOOKUP($U$1,A:B,2,))*100)+100</f>
        <v>100.08223684180835</v>
      </c>
      <c r="I193" s="76">
        <f>(((Table134567891011121314151617343[[#This Row],[FRA]]-VLOOKUP($U$1,A:C,3,))/VLOOKUP($U$1,A:C,3,))*100)+100</f>
        <v>108.33333333333333</v>
      </c>
      <c r="J193" s="76">
        <f>(((Table134567891011121314151617343[[#This Row],[DEU]]-VLOOKUP($U$1,A:D,4,))/VLOOKUP($U$1,A:D,4,))*100)+100</f>
        <v>115.95744680804383</v>
      </c>
      <c r="K193" s="76">
        <f>(((Table134567891011121314151617343[[#This Row],[ESP]]-VLOOKUP($U$1,A:E,5,))/VLOOKUP($U$1,A:E,5,))*100)+100</f>
        <v>109.58966642492317</v>
      </c>
      <c r="L193" s="76">
        <f>(((Table134567891011121314151617343[[#This Row],[EA19]]-VLOOKUP($U$1,A:F,6,))/VLOOKUP($U$1,A:F,6,))*100)+100</f>
        <v>112.29050279363319</v>
      </c>
      <c r="M193" s="76">
        <f>(((Table134567891011121314151617343[[#This Row],[GBR]]-VLOOKUP($U$1,A:G,7,))/VLOOKUP($U$1,A:G,7,))*100)+100</f>
        <v>112.26519336981826</v>
      </c>
      <c r="N193" s="76">
        <f>IF(VLOOKUP(A193,Database!$A:$AU,MATCH($N$1,Database!$A$1:$AU$1,0),FALSE)=0,#N/A,VLOOKUP(A193,Database!$A:$AU,MATCH($N$1,Database!$A$1:$AU$1,0),FALSE))</f>
        <v>97.197302691999994</v>
      </c>
      <c r="O193" s="76">
        <f>(((Table134567891011121314151617343[[#This Row],[USA]]-VLOOKUP($U$1,A:N,14,))/VLOOKUP($U$1,A:N,14,))*100)+100</f>
        <v>112.12121905463171</v>
      </c>
      <c r="P193" s="76">
        <f>IF(VLOOKUP(A193,Database!$A:$AS,MATCH($P$1,Database!$A$1:$AS$1,0),FALSE)=0,#N/A,VLOOKUP(A193,Database!$A:$AS,MATCH($P$1,Database!$A$1:$AS$1,0),FALSE))</f>
        <v>110.64444921400001</v>
      </c>
      <c r="Q193" s="76">
        <f>(((Table134567891011121314151617343[[#This Row],[JPN]]-VLOOKUP($U$1,A:Q,16,))/VLOOKUP($U$1,A:Q,16,))*100)+100</f>
        <v>111.08475678982386</v>
      </c>
    </row>
    <row r="194" spans="1:17" s="80" customFormat="1" x14ac:dyDescent="0.35">
      <c r="A194" s="21">
        <v>38718</v>
      </c>
      <c r="B194" s="76">
        <f>IF(VLOOKUP(A194,Database!$A:$AS,MATCH($B$1,Database!$A$1:$AS$1,0),FALSE)=0,#N/A,VLOOKUP(A194,Database!$A:$AS,MATCH($B$1,Database!$A$1:$AS$1,0),FALSE))</f>
        <v>122.189817515</v>
      </c>
      <c r="C194" s="76">
        <f>IF(VLOOKUP(A194,Database!$A:$AS,MATCH($C$1,Database!$A$1:$AS$1,0),FALSE)=0,#N/A,VLOOKUP(A194,Database!$A:$AS,MATCH($C$1,Database!$A$1:$AS$1,0),FALSE))</f>
        <v>110.29</v>
      </c>
      <c r="D194" s="76">
        <f>IF(VLOOKUP(A194,Database!$A:$AS,MATCH($D$1,Database!$A$1:$AS$1,0),FALSE)=0,#N/A,VLOOKUP(A194,Database!$A:$AS,MATCH($D$1,Database!$A$1:$AS$1,0),FALSE))</f>
        <v>87.707308941999997</v>
      </c>
      <c r="E194" s="76">
        <f>IF(VLOOKUP(A194,Database!$A:$AS,MATCH($E$1,Database!$A$1:$AS$1,0),FALSE)=0,#N/A,VLOOKUP(A194,Database!$A:$AS,MATCH($E$1,Database!$A$1:$AS$1,0),FALSE))</f>
        <v>130.51410876200001</v>
      </c>
      <c r="F194" s="76">
        <f>IF(VLOOKUP(A194,Database!$A:$AS,MATCH($F$1,Database!$A$1:$AS$1,0),FALSE)=0,#N/A,VLOOKUP(A194,Database!$A:$AS,MATCH($F$1,Database!$A$1:$AS$1,0),FALSE))</f>
        <v>101.191567369</v>
      </c>
      <c r="G194" s="76">
        <f>IF(VLOOKUP(A194,Database!$A:$AS,MATCH($G$1,Database!$A$1:$AS$1,0),FALSE)=0,#N/A,VLOOKUP(A194,Database!$A:$AS,MATCH($G$1,Database!$A$1:$AS$1,0),FALSE))</f>
        <v>106.225680934</v>
      </c>
      <c r="H194" s="76">
        <f>(((Table134567891011121314151617343[[#This Row],[ITA]]-VLOOKUP($U$1,A:B,2,))/VLOOKUP($U$1,A:B,2,))*100)+100</f>
        <v>100.49342105249497</v>
      </c>
      <c r="I194" s="76">
        <f>(((Table134567891011121314151617343[[#This Row],[FRA]]-VLOOKUP($U$1,A:C,3,))/VLOOKUP($U$1,A:C,3,))*100)+100</f>
        <v>107.62099921935987</v>
      </c>
      <c r="J194" s="76">
        <f>(((Table134567891011121314151617343[[#This Row],[DEU]]-VLOOKUP($U$1,A:D,4,))/VLOOKUP($U$1,A:D,4,))*100)+100</f>
        <v>116.62234042487944</v>
      </c>
      <c r="K194" s="76">
        <f>(((Table134567891011121314151617343[[#This Row],[ESP]]-VLOOKUP($U$1,A:E,5,))/VLOOKUP($U$1,A:E,5,))*100)+100</f>
        <v>110.33019426234729</v>
      </c>
      <c r="L194" s="76">
        <f>(((Table134567891011121314151617343[[#This Row],[EA19]]-VLOOKUP($U$1,A:F,6,))/VLOOKUP($U$1,A:F,6,))*100)+100</f>
        <v>113.07262569807307</v>
      </c>
      <c r="M194" s="76">
        <f>(((Table134567891011121314151617343[[#This Row],[GBR]]-VLOOKUP($U$1,A:G,7,))/VLOOKUP($U$1,A:G,7,))*100)+100</f>
        <v>110.60773480689215</v>
      </c>
      <c r="N194" s="76">
        <f>IF(VLOOKUP(A194,Database!$A:$AU,MATCH($N$1,Database!$A$1:$AU$1,0),FALSE)=0,#N/A,VLOOKUP(A194,Database!$A:$AU,MATCH($N$1,Database!$A$1:$AU$1,0),FALSE))</f>
        <v>97.377969402999994</v>
      </c>
      <c r="O194" s="76">
        <f>(((Table134567891011121314151617343[[#This Row],[USA]]-VLOOKUP($U$1,A:N,14,))/VLOOKUP($U$1,A:N,14,))*100)+100</f>
        <v>112.32962578320216</v>
      </c>
      <c r="P194" s="76">
        <f>IF(VLOOKUP(A194,Database!$A:$AS,MATCH($P$1,Database!$A$1:$AS$1,0),FALSE)=0,#N/A,VLOOKUP(A194,Database!$A:$AS,MATCH($P$1,Database!$A$1:$AS$1,0),FALSE))</f>
        <v>110.970513407</v>
      </c>
      <c r="Q194" s="76">
        <f>(((Table134567891011121314151617343[[#This Row],[JPN]]-VLOOKUP($U$1,A:Q,16,))/VLOOKUP($U$1,A:Q,16,))*100)+100</f>
        <v>111.41211854935705</v>
      </c>
    </row>
    <row r="195" spans="1:17" s="80" customFormat="1" x14ac:dyDescent="0.35">
      <c r="A195" s="21">
        <v>38749</v>
      </c>
      <c r="B195" s="76">
        <f>IF(VLOOKUP(A195,Database!$A:$AS,MATCH($B$1,Database!$A$1:$AS$1,0),FALSE)=0,#N/A,VLOOKUP(A195,Database!$A:$AS,MATCH($B$1,Database!$A$1:$AS$1,0),FALSE))</f>
        <v>124.48962586499999</v>
      </c>
      <c r="C195" s="76">
        <f>IF(VLOOKUP(A195,Database!$A:$AS,MATCH($C$1,Database!$A$1:$AS$1,0),FALSE)=0,#N/A,VLOOKUP(A195,Database!$A:$AS,MATCH($C$1,Database!$A$1:$AS$1,0),FALSE))</f>
        <v>109.55</v>
      </c>
      <c r="D195" s="76">
        <f>IF(VLOOKUP(A195,Database!$A:$AS,MATCH($D$1,Database!$A$1:$AS$1,0),FALSE)=0,#N/A,VLOOKUP(A195,Database!$A:$AS,MATCH($D$1,Database!$A$1:$AS$1,0),FALSE))</f>
        <v>88.207350613000003</v>
      </c>
      <c r="E195" s="76">
        <f>IF(VLOOKUP(A195,Database!$A:$AS,MATCH($E$1,Database!$A$1:$AS$1,0),FALSE)=0,#N/A,VLOOKUP(A195,Database!$A:$AS,MATCH($E$1,Database!$A$1:$AS$1,0),FALSE))</f>
        <v>130.29310857799999</v>
      </c>
      <c r="F195" s="76">
        <f>IF(VLOOKUP(A195,Database!$A:$AS,MATCH($F$1,Database!$A$1:$AS$1,0),FALSE)=0,#N/A,VLOOKUP(A195,Database!$A:$AS,MATCH($F$1,Database!$A$1:$AS$1,0),FALSE))</f>
        <v>101.191567369</v>
      </c>
      <c r="G195" s="76">
        <f>IF(VLOOKUP(A195,Database!$A:$AS,MATCH($G$1,Database!$A$1:$AS$1,0),FALSE)=0,#N/A,VLOOKUP(A195,Database!$A:$AS,MATCH($G$1,Database!$A$1:$AS$1,0),FALSE))</f>
        <v>106.756278741</v>
      </c>
      <c r="H195" s="76">
        <f>(((Table134567891011121314151617343[[#This Row],[ITA]]-VLOOKUP($U$1,A:B,2,))/VLOOKUP($U$1,A:B,2,))*100)+100</f>
        <v>102.38486842148887</v>
      </c>
      <c r="I195" s="76">
        <f>(((Table134567891011121314151617343[[#This Row],[FRA]]-VLOOKUP($U$1,A:C,3,))/VLOOKUP($U$1,A:C,3,))*100)+100</f>
        <v>106.89890710382512</v>
      </c>
      <c r="J195" s="76">
        <f>(((Table134567891011121314151617343[[#This Row],[DEU]]-VLOOKUP($U$1,A:D,4,))/VLOOKUP($U$1,A:D,4,))*100)+100</f>
        <v>117.28723404304475</v>
      </c>
      <c r="K195" s="76">
        <f>(((Table134567891011121314151617343[[#This Row],[ESP]]-VLOOKUP($U$1,A:E,5,))/VLOOKUP($U$1,A:E,5,))*100)+100</f>
        <v>110.14337160030698</v>
      </c>
      <c r="L195" s="76">
        <f>(((Table134567891011121314151617343[[#This Row],[EA19]]-VLOOKUP($U$1,A:F,6,))/VLOOKUP($U$1,A:F,6,))*100)+100</f>
        <v>113.07262569807307</v>
      </c>
      <c r="M195" s="76">
        <f>(((Table134567891011121314151617343[[#This Row],[GBR]]-VLOOKUP($U$1,A:G,7,))/VLOOKUP($U$1,A:G,7,))*100)+100</f>
        <v>111.16022099488129</v>
      </c>
      <c r="N195" s="76">
        <f>IF(VLOOKUP(A195,Database!$A:$AU,MATCH($N$1,Database!$A$1:$AU$1,0),FALSE)=0,#N/A,VLOOKUP(A195,Database!$A:$AU,MATCH($N$1,Database!$A$1:$AU$1,0),FALSE))</f>
        <v>97.413666448000001</v>
      </c>
      <c r="O195" s="76">
        <f>(((Table134567891011121314151617343[[#This Row],[USA]]-VLOOKUP($U$1,A:N,14,))/VLOOKUP($U$1,A:N,14,))*100)+100</f>
        <v>112.3708038415556</v>
      </c>
      <c r="P195" s="76">
        <f>IF(VLOOKUP(A195,Database!$A:$AS,MATCH($P$1,Database!$A$1:$AS$1,0),FALSE)=0,#N/A,VLOOKUP(A195,Database!$A:$AS,MATCH($P$1,Database!$A$1:$AS$1,0),FALSE))</f>
        <v>110.753137278</v>
      </c>
      <c r="Q195" s="76">
        <f>(((Table134567891011121314151617343[[#This Row],[JPN]]-VLOOKUP($U$1,A:Q,16,))/VLOOKUP($U$1,A:Q,16,))*100)+100</f>
        <v>111.19387737600026</v>
      </c>
    </row>
    <row r="196" spans="1:17" s="80" customFormat="1" x14ac:dyDescent="0.35">
      <c r="A196" s="21">
        <v>38777</v>
      </c>
      <c r="B196" s="76">
        <f>IF(VLOOKUP(A196,Database!$A:$AS,MATCH($B$1,Database!$A$1:$AS$1,0),FALSE)=0,#N/A,VLOOKUP(A196,Database!$A:$AS,MATCH($B$1,Database!$A$1:$AS$1,0),FALSE))</f>
        <v>125.089575869</v>
      </c>
      <c r="C196" s="76">
        <f>IF(VLOOKUP(A196,Database!$A:$AS,MATCH($C$1,Database!$A$1:$AS$1,0),FALSE)=0,#N/A,VLOOKUP(A196,Database!$A:$AS,MATCH($C$1,Database!$A$1:$AS$1,0),FALSE))</f>
        <v>111.56</v>
      </c>
      <c r="D196" s="76">
        <f>IF(VLOOKUP(A196,Database!$A:$AS,MATCH($D$1,Database!$A$1:$AS$1,0),FALSE)=0,#N/A,VLOOKUP(A196,Database!$A:$AS,MATCH($D$1,Database!$A$1:$AS$1,0),FALSE))</f>
        <v>87.407283939999999</v>
      </c>
      <c r="E196" s="76">
        <f>IF(VLOOKUP(A196,Database!$A:$AS,MATCH($E$1,Database!$A$1:$AS$1,0),FALSE)=0,#N/A,VLOOKUP(A196,Database!$A:$AS,MATCH($E$1,Database!$A$1:$AS$1,0),FALSE))</f>
        <v>130.97310914400001</v>
      </c>
      <c r="F196" s="76">
        <f>IF(VLOOKUP(A196,Database!$A:$AS,MATCH($F$1,Database!$A$1:$AS$1,0),FALSE)=0,#N/A,VLOOKUP(A196,Database!$A:$AS,MATCH($F$1,Database!$A$1:$AS$1,0),FALSE))</f>
        <v>101.991500708</v>
      </c>
      <c r="G196" s="76">
        <f>IF(VLOOKUP(A196,Database!$A:$AS,MATCH($G$1,Database!$A$1:$AS$1,0),FALSE)=0,#N/A,VLOOKUP(A196,Database!$A:$AS,MATCH($G$1,Database!$A$1:$AS$1,0),FALSE))</f>
        <v>107.711354793</v>
      </c>
      <c r="H196" s="76">
        <f>(((Table134567891011121314151617343[[#This Row],[ITA]]-VLOOKUP($U$1,A:B,2,))/VLOOKUP($U$1,A:B,2,))*100)+100</f>
        <v>102.87828947398384</v>
      </c>
      <c r="I196" s="76">
        <f>(((Table134567891011121314151617343[[#This Row],[FRA]]-VLOOKUP($U$1,A:C,3,))/VLOOKUP($U$1,A:C,3,))*100)+100</f>
        <v>108.86026541764247</v>
      </c>
      <c r="J196" s="76">
        <f>(((Table134567891011121314151617343[[#This Row],[DEU]]-VLOOKUP($U$1,A:D,4,))/VLOOKUP($U$1,A:D,4,))*100)+100</f>
        <v>116.22340425477807</v>
      </c>
      <c r="K196" s="76">
        <f>(((Table134567891011121314151617343[[#This Row],[ESP]]-VLOOKUP($U$1,A:E,5,))/VLOOKUP($U$1,A:E,5,))*100)+100</f>
        <v>110.71821056030095</v>
      </c>
      <c r="L196" s="76">
        <f>(((Table134567891011121314151617343[[#This Row],[EA19]]-VLOOKUP($U$1,A:F,6,))/VLOOKUP($U$1,A:F,6,))*100)+100</f>
        <v>113.96648044680254</v>
      </c>
      <c r="M196" s="76">
        <f>(((Table134567891011121314151617343[[#This Row],[GBR]]-VLOOKUP($U$1,A:G,7,))/VLOOKUP($U$1,A:G,7,))*100)+100</f>
        <v>112.15469613263694</v>
      </c>
      <c r="N196" s="76">
        <f>IF(VLOOKUP(A196,Database!$A:$AU,MATCH($N$1,Database!$A$1:$AU$1,0),FALSE)=0,#N/A,VLOOKUP(A196,Database!$A:$AU,MATCH($N$1,Database!$A$1:$AU$1,0),FALSE))</f>
        <v>97.645498924999998</v>
      </c>
      <c r="O196" s="76">
        <f>(((Table134567891011121314151617343[[#This Row],[USA]]-VLOOKUP($U$1,A:N,14,))/VLOOKUP($U$1,A:N,14,))*100)+100</f>
        <v>112.63823245549628</v>
      </c>
      <c r="P196" s="76">
        <f>IF(VLOOKUP(A196,Database!$A:$AS,MATCH($P$1,Database!$A$1:$AS$1,0),FALSE)=0,#N/A,VLOOKUP(A196,Database!$A:$AS,MATCH($P$1,Database!$A$1:$AS$1,0),FALSE))</f>
        <v>111.513953727</v>
      </c>
      <c r="Q196" s="76">
        <f>(((Table134567891011121314151617343[[#This Row],[JPN]]-VLOOKUP($U$1,A:Q,16,))/VLOOKUP($U$1,A:Q,16,))*100)+100</f>
        <v>111.95772148023904</v>
      </c>
    </row>
    <row r="197" spans="1:17" s="80" customFormat="1" x14ac:dyDescent="0.35">
      <c r="A197" s="21">
        <v>38808</v>
      </c>
      <c r="B197" s="76">
        <f>IF(VLOOKUP(A197,Database!$A:$AS,MATCH($B$1,Database!$A$1:$AS$1,0),FALSE)=0,#N/A,VLOOKUP(A197,Database!$A:$AS,MATCH($B$1,Database!$A$1:$AS$1,0),FALSE))</f>
        <v>124.089659195</v>
      </c>
      <c r="C197" s="76">
        <f>IF(VLOOKUP(A197,Database!$A:$AS,MATCH($C$1,Database!$A$1:$AS$1,0),FALSE)=0,#N/A,VLOOKUP(A197,Database!$A:$AS,MATCH($C$1,Database!$A$1:$AS$1,0),FALSE))</f>
        <v>111.04</v>
      </c>
      <c r="D197" s="76">
        <f>IF(VLOOKUP(A197,Database!$A:$AS,MATCH($D$1,Database!$A$1:$AS$1,0),FALSE)=0,#N/A,VLOOKUP(A197,Database!$A:$AS,MATCH($D$1,Database!$A$1:$AS$1,0),FALSE))</f>
        <v>89.407450620999995</v>
      </c>
      <c r="E197" s="76">
        <f>IF(VLOOKUP(A197,Database!$A:$AS,MATCH($E$1,Database!$A$1:$AS$1,0),FALSE)=0,#N/A,VLOOKUP(A197,Database!$A:$AS,MATCH($E$1,Database!$A$1:$AS$1,0),FALSE))</f>
        <v>130.16110846800001</v>
      </c>
      <c r="F197" s="76">
        <f>IF(VLOOKUP(A197,Database!$A:$AS,MATCH($F$1,Database!$A$1:$AS$1,0),FALSE)=0,#N/A,VLOOKUP(A197,Database!$A:$AS,MATCH($F$1,Database!$A$1:$AS$1,0),FALSE))</f>
        <v>102.29147571</v>
      </c>
      <c r="G197" s="76">
        <f>IF(VLOOKUP(A197,Database!$A:$AS,MATCH($G$1,Database!$A$1:$AS$1,0),FALSE)=0,#N/A,VLOOKUP(A197,Database!$A:$AS,MATCH($G$1,Database!$A$1:$AS$1,0),FALSE))</f>
        <v>107.605235232</v>
      </c>
      <c r="H197" s="76">
        <f>(((Table134567891011121314151617343[[#This Row],[ITA]]-VLOOKUP($U$1,A:B,2,))/VLOOKUP($U$1,A:B,2,))*100)+100</f>
        <v>102.05592105261061</v>
      </c>
      <c r="I197" s="76">
        <f>(((Table134567891011121314151617343[[#This Row],[FRA]]-VLOOKUP($U$1,A:C,3,))/VLOOKUP($U$1,A:C,3,))*100)+100</f>
        <v>108.3528493364559</v>
      </c>
      <c r="J197" s="76">
        <f>(((Table134567891011121314151617343[[#This Row],[DEU]]-VLOOKUP($U$1,A:D,4,))/VLOOKUP($U$1,A:D,4,))*100)+100</f>
        <v>118.88297872345022</v>
      </c>
      <c r="K197" s="76">
        <f>(((Table134567891011121314151617343[[#This Row],[ESP]]-VLOOKUP($U$1,A:E,5,))/VLOOKUP($U$1,A:E,5,))*100)+100</f>
        <v>110.03178521384582</v>
      </c>
      <c r="L197" s="76">
        <f>(((Table134567891011121314151617343[[#This Row],[EA19]]-VLOOKUP($U$1,A:F,6,))/VLOOKUP($U$1,A:F,6,))*100)+100</f>
        <v>114.3016759774364</v>
      </c>
      <c r="M197" s="76">
        <f>(((Table134567891011121314151617343[[#This Row],[GBR]]-VLOOKUP($U$1,A:G,7,))/VLOOKUP($U$1,A:G,7,))*100)+100</f>
        <v>112.04419889545562</v>
      </c>
      <c r="N197" s="76">
        <f>IF(VLOOKUP(A197,Database!$A:$AU,MATCH($N$1,Database!$A$1:$AU$1,0),FALSE)=0,#N/A,VLOOKUP(A197,Database!$A:$AU,MATCH($N$1,Database!$A$1:$AU$1,0),FALSE))</f>
        <v>97.945254945000002</v>
      </c>
      <c r="O197" s="76">
        <f>(((Table134567891011121314151617343[[#This Row],[USA]]-VLOOKUP($U$1,A:N,14,))/VLOOKUP($U$1,A:N,14,))*100)+100</f>
        <v>112.98401376269845</v>
      </c>
      <c r="P197" s="76">
        <f>IF(VLOOKUP(A197,Database!$A:$AS,MATCH($P$1,Database!$A$1:$AS$1,0),FALSE)=0,#N/A,VLOOKUP(A197,Database!$A:$AS,MATCH($P$1,Database!$A$1:$AS$1,0),FALSE))</f>
        <v>113.57902694400001</v>
      </c>
      <c r="Q197" s="76">
        <f>(((Table134567891011121314151617343[[#This Row],[JPN]]-VLOOKUP($U$1,A:Q,16,))/VLOOKUP($U$1,A:Q,16,))*100)+100</f>
        <v>114.03101261859467</v>
      </c>
    </row>
    <row r="198" spans="1:17" s="80" customFormat="1" x14ac:dyDescent="0.35">
      <c r="A198" s="21">
        <v>38838</v>
      </c>
      <c r="B198" s="76">
        <f>IF(VLOOKUP(A198,Database!$A:$AS,MATCH($B$1,Database!$A$1:$AS$1,0),FALSE)=0,#N/A,VLOOKUP(A198,Database!$A:$AS,MATCH($B$1,Database!$A$1:$AS$1,0),FALSE))</f>
        <v>126.989417549</v>
      </c>
      <c r="C198" s="76">
        <f>IF(VLOOKUP(A198,Database!$A:$AS,MATCH($C$1,Database!$A$1:$AS$1,0),FALSE)=0,#N/A,VLOOKUP(A198,Database!$A:$AS,MATCH($C$1,Database!$A$1:$AS$1,0),FALSE))</f>
        <v>112.82</v>
      </c>
      <c r="D198" s="76">
        <f>IF(VLOOKUP(A198,Database!$A:$AS,MATCH($D$1,Database!$A$1:$AS$1,0),FALSE)=0,#N/A,VLOOKUP(A198,Database!$A:$AS,MATCH($D$1,Database!$A$1:$AS$1,0),FALSE))</f>
        <v>90.707558962999997</v>
      </c>
      <c r="E198" s="76">
        <f>IF(VLOOKUP(A198,Database!$A:$AS,MATCH($E$1,Database!$A$1:$AS$1,0),FALSE)=0,#N/A,VLOOKUP(A198,Database!$A:$AS,MATCH($E$1,Database!$A$1:$AS$1,0),FALSE))</f>
        <v>131.781109818</v>
      </c>
      <c r="F198" s="76">
        <f>IF(VLOOKUP(A198,Database!$A:$AS,MATCH($F$1,Database!$A$1:$AS$1,0),FALSE)=0,#N/A,VLOOKUP(A198,Database!$A:$AS,MATCH($F$1,Database!$A$1:$AS$1,0),FALSE))</f>
        <v>103.791350721</v>
      </c>
      <c r="G198" s="76">
        <f>IF(VLOOKUP(A198,Database!$A:$AS,MATCH($G$1,Database!$A$1:$AS$1,0),FALSE)=0,#N/A,VLOOKUP(A198,Database!$A:$AS,MATCH($G$1,Database!$A$1:$AS$1,0),FALSE))</f>
        <v>107.923593916</v>
      </c>
      <c r="H198" s="76">
        <f>(((Table134567891011121314151617343[[#This Row],[ITA]]-VLOOKUP($U$1,A:B,2,))/VLOOKUP($U$1,A:B,2,))*100)+100</f>
        <v>104.44078947409949</v>
      </c>
      <c r="I198" s="76">
        <f>(((Table134567891011121314151617343[[#This Row],[FRA]]-VLOOKUP($U$1,A:C,3,))/VLOOKUP($U$1,A:C,3,))*100)+100</f>
        <v>110.08977361436376</v>
      </c>
      <c r="J198" s="76">
        <f>(((Table134567891011121314151617343[[#This Row],[DEU]]-VLOOKUP($U$1,A:D,4,))/VLOOKUP($U$1,A:D,4,))*100)+100</f>
        <v>120.61170212722283</v>
      </c>
      <c r="K198" s="76">
        <f>(((Table134567891011121314151617343[[#This Row],[ESP]]-VLOOKUP($U$1,A:E,5,))/VLOOKUP($U$1,A:E,5,))*100)+100</f>
        <v>111.40125450223286</v>
      </c>
      <c r="L198" s="76">
        <f>(((Table134567891011121314151617343[[#This Row],[EA19]]-VLOOKUP($U$1,A:F,6,))/VLOOKUP($U$1,A:F,6,))*100)+100</f>
        <v>115.97765363172314</v>
      </c>
      <c r="M198" s="76">
        <f>(((Table134567891011121314151617343[[#This Row],[GBR]]-VLOOKUP($U$1,A:G,7,))/VLOOKUP($U$1,A:G,7,))*100)+100</f>
        <v>112.37569060804086</v>
      </c>
      <c r="N198" s="76">
        <f>IF(VLOOKUP(A198,Database!$A:$AU,MATCH($N$1,Database!$A$1:$AU$1,0),FALSE)=0,#N/A,VLOOKUP(A198,Database!$A:$AU,MATCH($N$1,Database!$A$1:$AU$1,0),FALSE))</f>
        <v>97.957054802000002</v>
      </c>
      <c r="O198" s="76">
        <f>(((Table134567891011121314151617343[[#This Row],[USA]]-VLOOKUP($U$1,A:N,14,))/VLOOKUP($U$1,A:N,14,))*100)+100</f>
        <v>112.99762539918288</v>
      </c>
      <c r="P198" s="76">
        <f>IF(VLOOKUP(A198,Database!$A:$AS,MATCH($P$1,Database!$A$1:$AS$1,0),FALSE)=0,#N/A,VLOOKUP(A198,Database!$A:$AS,MATCH($P$1,Database!$A$1:$AS$1,0),FALSE))</f>
        <v>111.840017919</v>
      </c>
      <c r="Q198" s="76">
        <f>(((Table134567891011121314151617343[[#This Row],[JPN]]-VLOOKUP($U$1,A:Q,16,))/VLOOKUP($U$1,A:Q,16,))*100)+100</f>
        <v>112.28508323876827</v>
      </c>
    </row>
    <row r="199" spans="1:17" s="80" customFormat="1" x14ac:dyDescent="0.35">
      <c r="A199" s="21">
        <v>38869</v>
      </c>
      <c r="B199" s="76">
        <f>IF(VLOOKUP(A199,Database!$A:$AS,MATCH($B$1,Database!$A$1:$AS$1,0),FALSE)=0,#N/A,VLOOKUP(A199,Database!$A:$AS,MATCH($B$1,Database!$A$1:$AS$1,0),FALSE))</f>
        <v>127.389384218</v>
      </c>
      <c r="C199" s="76">
        <f>IF(VLOOKUP(A199,Database!$A:$AS,MATCH($C$1,Database!$A$1:$AS$1,0),FALSE)=0,#N/A,VLOOKUP(A199,Database!$A:$AS,MATCH($C$1,Database!$A$1:$AS$1,0),FALSE))</f>
        <v>112.6</v>
      </c>
      <c r="D199" s="76">
        <f>IF(VLOOKUP(A199,Database!$A:$AS,MATCH($D$1,Database!$A$1:$AS$1,0),FALSE)=0,#N/A,VLOOKUP(A199,Database!$A:$AS,MATCH($D$1,Database!$A$1:$AS$1,0),FALSE))</f>
        <v>90.207517292999995</v>
      </c>
      <c r="E199" s="76">
        <f>IF(VLOOKUP(A199,Database!$A:$AS,MATCH($E$1,Database!$A$1:$AS$1,0),FALSE)=0,#N/A,VLOOKUP(A199,Database!$A:$AS,MATCH($E$1,Database!$A$1:$AS$1,0),FALSE))</f>
        <v>132.22211018499999</v>
      </c>
      <c r="F199" s="76">
        <f>IF(VLOOKUP(A199,Database!$A:$AS,MATCH($F$1,Database!$A$1:$AS$1,0),FALSE)=0,#N/A,VLOOKUP(A199,Database!$A:$AS,MATCH($F$1,Database!$A$1:$AS$1,0),FALSE))</f>
        <v>103.691359053</v>
      </c>
      <c r="G199" s="76">
        <f>IF(VLOOKUP(A199,Database!$A:$AS,MATCH($G$1,Database!$A$1:$AS$1,0),FALSE)=0,#N/A,VLOOKUP(A199,Database!$A:$AS,MATCH($G$1,Database!$A$1:$AS$1,0),FALSE))</f>
        <v>108.66643084499999</v>
      </c>
      <c r="H199" s="76">
        <f>(((Table134567891011121314151617343[[#This Row],[ITA]]-VLOOKUP($U$1,A:B,2,))/VLOOKUP($U$1,A:B,2,))*100)+100</f>
        <v>104.76973684215533</v>
      </c>
      <c r="I199" s="76">
        <f>(((Table134567891011121314151617343[[#This Row],[FRA]]-VLOOKUP($U$1,A:C,3,))/VLOOKUP($U$1,A:C,3,))*100)+100</f>
        <v>109.87509758001561</v>
      </c>
      <c r="J199" s="76">
        <f>(((Table134567891011121314151617343[[#This Row],[DEU]]-VLOOKUP($U$1,A:D,4,))/VLOOKUP($U$1,A:D,4,))*100)+100</f>
        <v>119.9468085103872</v>
      </c>
      <c r="K199" s="76">
        <f>(((Table134567891011121314151617343[[#This Row],[ESP]]-VLOOKUP($U$1,A:E,5,))/VLOOKUP($U$1,A:E,5,))*100)+100</f>
        <v>111.77405447475998</v>
      </c>
      <c r="L199" s="76">
        <f>(((Table134567891011121314151617343[[#This Row],[EA19]]-VLOOKUP($U$1,A:F,6,))/VLOOKUP($U$1,A:F,6,))*100)+100</f>
        <v>115.86592178743358</v>
      </c>
      <c r="M199" s="76">
        <f>(((Table134567891011121314151617343[[#This Row],[GBR]]-VLOOKUP($U$1,A:G,7,))/VLOOKUP($U$1,A:G,7,))*100)+100</f>
        <v>113.14917127039261</v>
      </c>
      <c r="N199" s="76">
        <f>IF(VLOOKUP(A199,Database!$A:$AU,MATCH($N$1,Database!$A$1:$AU$1,0),FALSE)=0,#N/A,VLOOKUP(A199,Database!$A:$AU,MATCH($N$1,Database!$A$1:$AU$1,0),FALSE))</f>
        <v>98.272874493000003</v>
      </c>
      <c r="O199" s="76">
        <f>(((Table134567891011121314151617343[[#This Row],[USA]]-VLOOKUP($U$1,A:N,14,))/VLOOKUP($U$1,A:N,14,))*100)+100</f>
        <v>113.36193683350926</v>
      </c>
      <c r="P199" s="76">
        <f>IF(VLOOKUP(A199,Database!$A:$AS,MATCH($P$1,Database!$A$1:$AS$1,0),FALSE)=0,#N/A,VLOOKUP(A199,Database!$A:$AS,MATCH($P$1,Database!$A$1:$AS$1,0),FALSE))</f>
        <v>113.36165081599999</v>
      </c>
      <c r="Q199" s="76">
        <f>(((Table134567891011121314151617343[[#This Row],[JPN]]-VLOOKUP($U$1,A:Q,16,))/VLOOKUP($U$1,A:Q,16,))*100)+100</f>
        <v>113.81277144624185</v>
      </c>
    </row>
    <row r="200" spans="1:17" s="80" customFormat="1" x14ac:dyDescent="0.35">
      <c r="A200" s="21">
        <v>38899</v>
      </c>
      <c r="B200" s="76">
        <f>IF(VLOOKUP(A200,Database!$A:$AS,MATCH($B$1,Database!$A$1:$AS$1,0),FALSE)=0,#N/A,VLOOKUP(A200,Database!$A:$AS,MATCH($B$1,Database!$A$1:$AS$1,0),FALSE))</f>
        <v>125.48954253799999</v>
      </c>
      <c r="C200" s="76">
        <f>IF(VLOOKUP(A200,Database!$A:$AS,MATCH($C$1,Database!$A$1:$AS$1,0),FALSE)=0,#N/A,VLOOKUP(A200,Database!$A:$AS,MATCH($C$1,Database!$A$1:$AS$1,0),FALSE))</f>
        <v>111.09</v>
      </c>
      <c r="D200" s="76">
        <f>IF(VLOOKUP(A200,Database!$A:$AS,MATCH($D$1,Database!$A$1:$AS$1,0),FALSE)=0,#N/A,VLOOKUP(A200,Database!$A:$AS,MATCH($D$1,Database!$A$1:$AS$1,0),FALSE))</f>
        <v>91.807650637999998</v>
      </c>
      <c r="E200" s="76">
        <f>IF(VLOOKUP(A200,Database!$A:$AS,MATCH($E$1,Database!$A$1:$AS$1,0),FALSE)=0,#N/A,VLOOKUP(A200,Database!$A:$AS,MATCH($E$1,Database!$A$1:$AS$1,0),FALSE))</f>
        <v>131.926109938</v>
      </c>
      <c r="F200" s="76">
        <f>IF(VLOOKUP(A200,Database!$A:$AS,MATCH($F$1,Database!$A$1:$AS$1,0),FALSE)=0,#N/A,VLOOKUP(A200,Database!$A:$AS,MATCH($F$1,Database!$A$1:$AS$1,0),FALSE))</f>
        <v>103.491375719</v>
      </c>
      <c r="G200" s="76">
        <f>IF(VLOOKUP(A200,Database!$A:$AS,MATCH($G$1,Database!$A$1:$AS$1,0),FALSE)=0,#N/A,VLOOKUP(A200,Database!$A:$AS,MATCH($G$1,Database!$A$1:$AS$1,0),FALSE))</f>
        <v>107.923593916</v>
      </c>
      <c r="H200" s="76">
        <f>(((Table134567891011121314151617343[[#This Row],[ITA]]-VLOOKUP($U$1,A:B,2,))/VLOOKUP($U$1,A:B,2,))*100)+100</f>
        <v>103.20723684203966</v>
      </c>
      <c r="I200" s="76">
        <f>(((Table134567891011121314151617343[[#This Row],[FRA]]-VLOOKUP($U$1,A:C,3,))/VLOOKUP($U$1,A:C,3,))*100)+100</f>
        <v>108.40163934426229</v>
      </c>
      <c r="J200" s="76">
        <f>(((Table134567891011121314151617343[[#This Row],[DEU]]-VLOOKUP($U$1,A:D,4,))/VLOOKUP($U$1,A:D,4,))*100)+100</f>
        <v>122.07446808559087</v>
      </c>
      <c r="K200" s="76">
        <f>(((Table134567891011121314151617343[[#This Row],[ESP]]-VLOOKUP($U$1,A:E,5,))/VLOOKUP($U$1,A:E,5,))*100)+100</f>
        <v>111.52383045635315</v>
      </c>
      <c r="L200" s="76">
        <f>(((Table134567891011121314151617343[[#This Row],[EA19]]-VLOOKUP($U$1,A:F,6,))/VLOOKUP($U$1,A:F,6,))*100)+100</f>
        <v>115.64245810108929</v>
      </c>
      <c r="M200" s="76">
        <f>(((Table134567891011121314151617343[[#This Row],[GBR]]-VLOOKUP($U$1,A:G,7,))/VLOOKUP($U$1,A:G,7,))*100)+100</f>
        <v>112.37569060804086</v>
      </c>
      <c r="N200" s="76">
        <f>IF(VLOOKUP(A200,Database!$A:$AU,MATCH($N$1,Database!$A$1:$AU$1,0),FALSE)=0,#N/A,VLOOKUP(A200,Database!$A:$AU,MATCH($N$1,Database!$A$1:$AU$1,0),FALSE))</f>
        <v>98.202273669999997</v>
      </c>
      <c r="O200" s="76">
        <f>(((Table134567891011121314151617343[[#This Row],[USA]]-VLOOKUP($U$1,A:N,14,))/VLOOKUP($U$1,A:N,14,))*100)+100</f>
        <v>113.28049578399676</v>
      </c>
      <c r="P200" s="76">
        <f>IF(VLOOKUP(A200,Database!$A:$AS,MATCH($P$1,Database!$A$1:$AS$1,0),FALSE)=0,#N/A,VLOOKUP(A200,Database!$A:$AS,MATCH($P$1,Database!$A$1:$AS$1,0),FALSE))</f>
        <v>113.796403072</v>
      </c>
      <c r="Q200" s="76">
        <f>(((Table134567891011121314151617343[[#This Row],[JPN]]-VLOOKUP($U$1,A:Q,16,))/VLOOKUP($U$1,A:Q,16,))*100)+100</f>
        <v>114.24925379094748</v>
      </c>
    </row>
    <row r="201" spans="1:17" s="80" customFormat="1" x14ac:dyDescent="0.35">
      <c r="A201" s="21">
        <v>38930</v>
      </c>
      <c r="B201" s="76">
        <f>IF(VLOOKUP(A201,Database!$A:$AS,MATCH($B$1,Database!$A$1:$AS$1,0),FALSE)=0,#N/A,VLOOKUP(A201,Database!$A:$AS,MATCH($B$1,Database!$A$1:$AS$1,0),FALSE))</f>
        <v>127.189400883</v>
      </c>
      <c r="C201" s="76">
        <f>IF(VLOOKUP(A201,Database!$A:$AS,MATCH($C$1,Database!$A$1:$AS$1,0),FALSE)=0,#N/A,VLOOKUP(A201,Database!$A:$AS,MATCH($C$1,Database!$A$1:$AS$1,0),FALSE))</f>
        <v>110.3</v>
      </c>
      <c r="D201" s="76">
        <f>IF(VLOOKUP(A201,Database!$A:$AS,MATCH($D$1,Database!$A$1:$AS$1,0),FALSE)=0,#N/A,VLOOKUP(A201,Database!$A:$AS,MATCH($D$1,Database!$A$1:$AS$1,0),FALSE))</f>
        <v>92.407700641999995</v>
      </c>
      <c r="E201" s="76">
        <f>IF(VLOOKUP(A201,Database!$A:$AS,MATCH($E$1,Database!$A$1:$AS$1,0),FALSE)=0,#N/A,VLOOKUP(A201,Database!$A:$AS,MATCH($E$1,Database!$A$1:$AS$1,0),FALSE))</f>
        <v>131.613109678</v>
      </c>
      <c r="F201" s="76">
        <f>IF(VLOOKUP(A201,Database!$A:$AS,MATCH($F$1,Database!$A$1:$AS$1,0),FALSE)=0,#N/A,VLOOKUP(A201,Database!$A:$AS,MATCH($F$1,Database!$A$1:$AS$1,0),FALSE))</f>
        <v>103.791350721</v>
      </c>
      <c r="G201" s="76">
        <f>IF(VLOOKUP(A201,Database!$A:$AS,MATCH($G$1,Database!$A$1:$AS$1,0),FALSE)=0,#N/A,VLOOKUP(A201,Database!$A:$AS,MATCH($G$1,Database!$A$1:$AS$1,0),FALSE))</f>
        <v>108.98478953</v>
      </c>
      <c r="H201" s="76">
        <f>(((Table134567891011121314151617343[[#This Row],[ITA]]-VLOOKUP($U$1,A:B,2,))/VLOOKUP($U$1,A:B,2,))*100)+100</f>
        <v>104.60526315771619</v>
      </c>
      <c r="I201" s="76">
        <f>(((Table134567891011121314151617343[[#This Row],[FRA]]-VLOOKUP($U$1,A:C,3,))/VLOOKUP($U$1,A:C,3,))*100)+100</f>
        <v>107.63075722092115</v>
      </c>
      <c r="J201" s="76">
        <f>(((Table134567891011121314151617343[[#This Row],[DEU]]-VLOOKUP($U$1,A:D,4,))/VLOOKUP($U$1,A:D,4,))*100)+100</f>
        <v>122.8723404257936</v>
      </c>
      <c r="K201" s="76">
        <f>(((Table134567891011121314151617343[[#This Row],[ESP]]-VLOOKUP($U$1,A:E,5,))/VLOOKUP($U$1,A:E,5,))*100)+100</f>
        <v>111.25923546491865</v>
      </c>
      <c r="L201" s="76">
        <f>(((Table134567891011121314151617343[[#This Row],[EA19]]-VLOOKUP($U$1,A:F,6,))/VLOOKUP($U$1,A:F,6,))*100)+100</f>
        <v>115.97765363172314</v>
      </c>
      <c r="M201" s="76">
        <f>(((Table134567891011121314151617343[[#This Row],[GBR]]-VLOOKUP($U$1,A:G,7,))/VLOOKUP($U$1,A:G,7,))*100)+100</f>
        <v>113.48066298401909</v>
      </c>
      <c r="N201" s="76">
        <f>IF(VLOOKUP(A201,Database!$A:$AU,MATCH($N$1,Database!$A$1:$AU$1,0),FALSE)=0,#N/A,VLOOKUP(A201,Database!$A:$AU,MATCH($N$1,Database!$A$1:$AU$1,0),FALSE))</f>
        <v>98.621317317000006</v>
      </c>
      <c r="O201" s="76">
        <f>(((Table134567891011121314151617343[[#This Row],[USA]]-VLOOKUP($U$1,A:N,14,))/VLOOKUP($U$1,A:N,14,))*100)+100</f>
        <v>113.76388043807118</v>
      </c>
      <c r="P201" s="76">
        <f>IF(VLOOKUP(A201,Database!$A:$AS,MATCH($P$1,Database!$A$1:$AS$1,0),FALSE)=0,#N/A,VLOOKUP(A201,Database!$A:$AS,MATCH($P$1,Database!$A$1:$AS$1,0),FALSE))</f>
        <v>114.12246726399999</v>
      </c>
      <c r="Q201" s="76">
        <f>(((Table134567891011121314151617343[[#This Row],[JPN]]-VLOOKUP($U$1,A:Q,16,))/VLOOKUP($U$1,A:Q,16,))*100)+100</f>
        <v>114.57661554947667</v>
      </c>
    </row>
    <row r="202" spans="1:17" s="80" customFormat="1" x14ac:dyDescent="0.35">
      <c r="A202" s="21">
        <v>38961</v>
      </c>
      <c r="B202" s="76">
        <f>IF(VLOOKUP(A202,Database!$A:$AS,MATCH($B$1,Database!$A$1:$AS$1,0),FALSE)=0,#N/A,VLOOKUP(A202,Database!$A:$AS,MATCH($B$1,Database!$A$1:$AS$1,0),FALSE))</f>
        <v>126.88942588099999</v>
      </c>
      <c r="C202" s="76">
        <f>IF(VLOOKUP(A202,Database!$A:$AS,MATCH($C$1,Database!$A$1:$AS$1,0),FALSE)=0,#N/A,VLOOKUP(A202,Database!$A:$AS,MATCH($C$1,Database!$A$1:$AS$1,0),FALSE))</f>
        <v>112.04</v>
      </c>
      <c r="D202" s="76">
        <f>IF(VLOOKUP(A202,Database!$A:$AS,MATCH($D$1,Database!$A$1:$AS$1,0),FALSE)=0,#N/A,VLOOKUP(A202,Database!$A:$AS,MATCH($D$1,Database!$A$1:$AS$1,0),FALSE))</f>
        <v>92.307692308</v>
      </c>
      <c r="E202" s="76">
        <f>IF(VLOOKUP(A202,Database!$A:$AS,MATCH($E$1,Database!$A$1:$AS$1,0),FALSE)=0,#N/A,VLOOKUP(A202,Database!$A:$AS,MATCH($E$1,Database!$A$1:$AS$1,0),FALSE))</f>
        <v>132.57711048100001</v>
      </c>
      <c r="F202" s="76">
        <f>IF(VLOOKUP(A202,Database!$A:$AS,MATCH($F$1,Database!$A$1:$AS$1,0),FALSE)=0,#N/A,VLOOKUP(A202,Database!$A:$AS,MATCH($F$1,Database!$A$1:$AS$1,0),FALSE))</f>
        <v>103.891342388</v>
      </c>
      <c r="G202" s="76">
        <f>IF(VLOOKUP(A202,Database!$A:$AS,MATCH($G$1,Database!$A$1:$AS$1,0),FALSE)=0,#N/A,VLOOKUP(A202,Database!$A:$AS,MATCH($G$1,Database!$A$1:$AS$1,0),FALSE))</f>
        <v>109.62150689800001</v>
      </c>
      <c r="H202" s="76">
        <f>(((Table134567891011121314151617343[[#This Row],[ITA]]-VLOOKUP($U$1,A:B,2,))/VLOOKUP($U$1,A:B,2,))*100)+100</f>
        <v>104.3585526314687</v>
      </c>
      <c r="I202" s="76">
        <f>(((Table134567891011121314151617343[[#This Row],[FRA]]-VLOOKUP($U$1,A:C,3,))/VLOOKUP($U$1,A:C,3,))*100)+100</f>
        <v>109.32864949258392</v>
      </c>
      <c r="J202" s="76">
        <f>(((Table134567891011121314151617343[[#This Row],[DEU]]-VLOOKUP($U$1,A:D,4,))/VLOOKUP($U$1,A:D,4,))*100)+100</f>
        <v>122.73936170242648</v>
      </c>
      <c r="K202" s="76">
        <f>(((Table134567891011121314151617343[[#This Row],[ESP]]-VLOOKUP($U$1,A:E,5,))/VLOOKUP($U$1,A:E,5,))*100)+100</f>
        <v>112.07415422636841</v>
      </c>
      <c r="L202" s="76">
        <f>(((Table134567891011121314151617343[[#This Row],[EA19]]-VLOOKUP($U$1,A:F,6,))/VLOOKUP($U$1,A:F,6,))*100)+100</f>
        <v>116.08938547489529</v>
      </c>
      <c r="M202" s="76">
        <f>(((Table134567891011121314151617343[[#This Row],[GBR]]-VLOOKUP($U$1,A:G,7,))/VLOOKUP($U$1,A:G,7,))*100)+100</f>
        <v>114.14364640918954</v>
      </c>
      <c r="N202" s="76">
        <f>IF(VLOOKUP(A202,Database!$A:$AU,MATCH($N$1,Database!$A$1:$AU$1,0),FALSE)=0,#N/A,VLOOKUP(A202,Database!$A:$AU,MATCH($N$1,Database!$A$1:$AU$1,0),FALSE))</f>
        <v>98.419133220000006</v>
      </c>
      <c r="O202" s="76">
        <f>(((Table134567891011121314151617343[[#This Row],[USA]]-VLOOKUP($U$1,A:N,14,))/VLOOKUP($U$1,A:N,14,))*100)+100</f>
        <v>113.53065249036841</v>
      </c>
      <c r="P202" s="76">
        <f>IF(VLOOKUP(A202,Database!$A:$AS,MATCH($P$1,Database!$A$1:$AS$1,0),FALSE)=0,#N/A,VLOOKUP(A202,Database!$A:$AS,MATCH($P$1,Database!$A$1:$AS$1,0),FALSE))</f>
        <v>114.0137792</v>
      </c>
      <c r="Q202" s="76">
        <f>(((Table134567891011121314151617343[[#This Row],[JPN]]-VLOOKUP($U$1,A:Q,16,))/VLOOKUP($U$1,A:Q,16,))*100)+100</f>
        <v>114.46749496330028</v>
      </c>
    </row>
    <row r="203" spans="1:17" s="80" customFormat="1" x14ac:dyDescent="0.35">
      <c r="A203" s="21">
        <v>38991</v>
      </c>
      <c r="B203" s="76">
        <f>IF(VLOOKUP(A203,Database!$A:$AS,MATCH($B$1,Database!$A$1:$AS$1,0),FALSE)=0,#N/A,VLOOKUP(A203,Database!$A:$AS,MATCH($B$1,Database!$A$1:$AS$1,0),FALSE))</f>
        <v>127.08940921600001</v>
      </c>
      <c r="C203" s="76">
        <f>IF(VLOOKUP(A203,Database!$A:$AS,MATCH($C$1,Database!$A$1:$AS$1,0),FALSE)=0,#N/A,VLOOKUP(A203,Database!$A:$AS,MATCH($C$1,Database!$A$1:$AS$1,0),FALSE))</f>
        <v>111.1</v>
      </c>
      <c r="D203" s="76">
        <f>IF(VLOOKUP(A203,Database!$A:$AS,MATCH($D$1,Database!$A$1:$AS$1,0),FALSE)=0,#N/A,VLOOKUP(A203,Database!$A:$AS,MATCH($D$1,Database!$A$1:$AS$1,0),FALSE))</f>
        <v>92.107675639999997</v>
      </c>
      <c r="E203" s="76">
        <f>IF(VLOOKUP(A203,Database!$A:$AS,MATCH($E$1,Database!$A$1:$AS$1,0),FALSE)=0,#N/A,VLOOKUP(A203,Database!$A:$AS,MATCH($E$1,Database!$A$1:$AS$1,0),FALSE))</f>
        <v>132.35211029300001</v>
      </c>
      <c r="F203" s="76">
        <f>IF(VLOOKUP(A203,Database!$A:$AS,MATCH($F$1,Database!$A$1:$AS$1,0),FALSE)=0,#N/A,VLOOKUP(A203,Database!$A:$AS,MATCH($F$1,Database!$A$1:$AS$1,0),FALSE))</f>
        <v>103.591367386</v>
      </c>
      <c r="G203" s="76">
        <f>IF(VLOOKUP(A203,Database!$A:$AS,MATCH($G$1,Database!$A$1:$AS$1,0),FALSE)=0,#N/A,VLOOKUP(A203,Database!$A:$AS,MATCH($G$1,Database!$A$1:$AS$1,0),FALSE))</f>
        <v>108.98478953</v>
      </c>
      <c r="H203" s="76">
        <f>(((Table134567891011121314151617343[[#This Row],[ITA]]-VLOOKUP($U$1,A:B,2,))/VLOOKUP($U$1,A:B,2,))*100)+100</f>
        <v>104.52302631590784</v>
      </c>
      <c r="I203" s="76">
        <f>(((Table134567891011121314151617343[[#This Row],[FRA]]-VLOOKUP($U$1,A:C,3,))/VLOOKUP($U$1,A:C,3,))*100)+100</f>
        <v>108.41139734582356</v>
      </c>
      <c r="J203" s="76">
        <f>(((Table134567891011121314151617343[[#This Row],[DEU]]-VLOOKUP($U$1,A:D,4,))/VLOOKUP($U$1,A:D,4,))*100)+100</f>
        <v>122.47340425569223</v>
      </c>
      <c r="K203" s="76">
        <f>(((Table134567891011121314151617343[[#This Row],[ESP]]-VLOOKUP($U$1,A:E,5,))/VLOOKUP($U$1,A:E,5,))*100)+100</f>
        <v>111.8839501581142</v>
      </c>
      <c r="L203" s="76">
        <f>(((Table134567891011121314151617343[[#This Row],[EA19]]-VLOOKUP($U$1,A:F,6,))/VLOOKUP($U$1,A:F,6,))*100)+100</f>
        <v>115.75418994426143</v>
      </c>
      <c r="M203" s="76">
        <f>(((Table134567891011121314151617343[[#This Row],[GBR]]-VLOOKUP($U$1,A:G,7,))/VLOOKUP($U$1,A:G,7,))*100)+100</f>
        <v>113.48066298401909</v>
      </c>
      <c r="N203" s="76">
        <f>IF(VLOOKUP(A203,Database!$A:$AU,MATCH($N$1,Database!$A$1:$AU$1,0),FALSE)=0,#N/A,VLOOKUP(A203,Database!$A:$AU,MATCH($N$1,Database!$A$1:$AU$1,0),FALSE))</f>
        <v>98.317000007000004</v>
      </c>
      <c r="O203" s="76">
        <f>(((Table134567891011121314151617343[[#This Row],[USA]]-VLOOKUP($U$1,A:N,14,))/VLOOKUP($U$1,A:N,14,))*100)+100</f>
        <v>113.412837489022</v>
      </c>
      <c r="P203" s="76">
        <f>IF(VLOOKUP(A203,Database!$A:$AS,MATCH($P$1,Database!$A$1:$AS$1,0),FALSE)=0,#N/A,VLOOKUP(A203,Database!$A:$AS,MATCH($P$1,Database!$A$1:$AS$1,0),FALSE))</f>
        <v>114.448531457</v>
      </c>
      <c r="Q203" s="76">
        <f>(((Table134567891011121314151617343[[#This Row],[JPN]]-VLOOKUP($U$1,A:Q,16,))/VLOOKUP($U$1,A:Q,16,))*100)+100</f>
        <v>114.90397730900986</v>
      </c>
    </row>
    <row r="204" spans="1:17" s="80" customFormat="1" x14ac:dyDescent="0.35">
      <c r="A204" s="21">
        <v>39022</v>
      </c>
      <c r="B204" s="76">
        <f>IF(VLOOKUP(A204,Database!$A:$AS,MATCH($B$1,Database!$A$1:$AS$1,0),FALSE)=0,#N/A,VLOOKUP(A204,Database!$A:$AS,MATCH($B$1,Database!$A$1:$AS$1,0),FALSE))</f>
        <v>127.28939255100001</v>
      </c>
      <c r="C204" s="76">
        <f>IF(VLOOKUP(A204,Database!$A:$AS,MATCH($C$1,Database!$A$1:$AS$1,0),FALSE)=0,#N/A,VLOOKUP(A204,Database!$A:$AS,MATCH($C$1,Database!$A$1:$AS$1,0),FALSE))</f>
        <v>110.47</v>
      </c>
      <c r="D204" s="76">
        <f>IF(VLOOKUP(A204,Database!$A:$AS,MATCH($D$1,Database!$A$1:$AS$1,0),FALSE)=0,#N/A,VLOOKUP(A204,Database!$A:$AS,MATCH($D$1,Database!$A$1:$AS$1,0),FALSE))</f>
        <v>93.707808983999996</v>
      </c>
      <c r="E204" s="76">
        <f>IF(VLOOKUP(A204,Database!$A:$AS,MATCH($E$1,Database!$A$1:$AS$1,0),FALSE)=0,#N/A,VLOOKUP(A204,Database!$A:$AS,MATCH($E$1,Database!$A$1:$AS$1,0),FALSE))</f>
        <v>134.055111713</v>
      </c>
      <c r="F204" s="76">
        <f>IF(VLOOKUP(A204,Database!$A:$AS,MATCH($F$1,Database!$A$1:$AS$1,0),FALSE)=0,#N/A,VLOOKUP(A204,Database!$A:$AS,MATCH($F$1,Database!$A$1:$AS$1,0),FALSE))</f>
        <v>104.59128406000001</v>
      </c>
      <c r="G204" s="76">
        <f>IF(VLOOKUP(A204,Database!$A:$AS,MATCH($G$1,Database!$A$1:$AS$1,0),FALSE)=0,#N/A,VLOOKUP(A204,Database!$A:$AS,MATCH($G$1,Database!$A$1:$AS$1,0),FALSE))</f>
        <v>109.303148214</v>
      </c>
      <c r="H204" s="76">
        <f>(((Table134567891011121314151617343[[#This Row],[ITA]]-VLOOKUP($U$1,A:B,2,))/VLOOKUP($U$1,A:B,2,))*100)+100</f>
        <v>104.68750000034697</v>
      </c>
      <c r="I204" s="76">
        <f>(((Table134567891011121314151617343[[#This Row],[FRA]]-VLOOKUP($U$1,A:C,3,))/VLOOKUP($U$1,A:C,3,))*100)+100</f>
        <v>107.79664324746291</v>
      </c>
      <c r="J204" s="76">
        <f>(((Table134567891011121314151617343[[#This Row],[DEU]]-VLOOKUP($U$1,A:D,4,))/VLOOKUP($U$1,A:D,4,))*100)+100</f>
        <v>124.6010638295662</v>
      </c>
      <c r="K204" s="76">
        <f>(((Table134567891011121314151617343[[#This Row],[ESP]]-VLOOKUP($U$1,A:E,5,))/VLOOKUP($U$1,A:E,5,))*100)+100</f>
        <v>113.32358361445021</v>
      </c>
      <c r="L204" s="76">
        <f>(((Table134567891011121314151617343[[#This Row],[EA19]]-VLOOKUP($U$1,A:F,6,))/VLOOKUP($U$1,A:F,6,))*100)+100</f>
        <v>116.87150838045261</v>
      </c>
      <c r="M204" s="76">
        <f>(((Table134567891011121314151617343[[#This Row],[GBR]]-VLOOKUP($U$1,A:G,7,))/VLOOKUP($U$1,A:G,7,))*100)+100</f>
        <v>113.81215469660432</v>
      </c>
      <c r="N204" s="76">
        <f>IF(VLOOKUP(A204,Database!$A:$AU,MATCH($N$1,Database!$A$1:$AU$1,0),FALSE)=0,#N/A,VLOOKUP(A204,Database!$A:$AU,MATCH($N$1,Database!$A$1:$AU$1,0),FALSE))</f>
        <v>98.263454439</v>
      </c>
      <c r="O204" s="76">
        <f>(((Table134567891011121314151617343[[#This Row],[USA]]-VLOOKUP($U$1,A:N,14,))/VLOOKUP($U$1,A:N,14,))*100)+100</f>
        <v>113.35107040091506</v>
      </c>
      <c r="P204" s="76">
        <f>IF(VLOOKUP(A204,Database!$A:$AS,MATCH($P$1,Database!$A$1:$AS$1,0),FALSE)=0,#N/A,VLOOKUP(A204,Database!$A:$AS,MATCH($P$1,Database!$A$1:$AS$1,0),FALSE))</f>
        <v>115.53541209700001</v>
      </c>
      <c r="Q204" s="76">
        <f>(((Table134567891011121314151617343[[#This Row],[JPN]]-VLOOKUP($U$1,A:Q,16,))/VLOOKUP($U$1,A:Q,16,))*100)+100</f>
        <v>115.99518317077388</v>
      </c>
    </row>
    <row r="205" spans="1:17" s="80" customFormat="1" x14ac:dyDescent="0.35">
      <c r="A205" s="21">
        <v>39052</v>
      </c>
      <c r="B205" s="76">
        <f>IF(VLOOKUP(A205,Database!$A:$AS,MATCH($B$1,Database!$A$1:$AS$1,0),FALSE)=0,#N/A,VLOOKUP(A205,Database!$A:$AS,MATCH($B$1,Database!$A$1:$AS$1,0),FALSE))</f>
        <v>129.389217565</v>
      </c>
      <c r="C205" s="76">
        <f>IF(VLOOKUP(A205,Database!$A:$AS,MATCH($C$1,Database!$A$1:$AS$1,0),FALSE)=0,#N/A,VLOOKUP(A205,Database!$A:$AS,MATCH($C$1,Database!$A$1:$AS$1,0),FALSE))</f>
        <v>112.35</v>
      </c>
      <c r="D205" s="76">
        <f>IF(VLOOKUP(A205,Database!$A:$AS,MATCH($D$1,Database!$A$1:$AS$1,0),FALSE)=0,#N/A,VLOOKUP(A205,Database!$A:$AS,MATCH($D$1,Database!$A$1:$AS$1,0),FALSE))</f>
        <v>94.607883990000005</v>
      </c>
      <c r="E205" s="76">
        <f>IF(VLOOKUP(A205,Database!$A:$AS,MATCH($E$1,Database!$A$1:$AS$1,0),FALSE)=0,#N/A,VLOOKUP(A205,Database!$A:$AS,MATCH($E$1,Database!$A$1:$AS$1,0),FALSE))</f>
        <v>135.69611308</v>
      </c>
      <c r="F205" s="76">
        <f>IF(VLOOKUP(A205,Database!$A:$AS,MATCH($F$1,Database!$A$1:$AS$1,0),FALSE)=0,#N/A,VLOOKUP(A205,Database!$A:$AS,MATCH($F$1,Database!$A$1:$AS$1,0),FALSE))</f>
        <v>106.191150737</v>
      </c>
      <c r="G205" s="76">
        <f>IF(VLOOKUP(A205,Database!$A:$AS,MATCH($G$1,Database!$A$1:$AS$1,0),FALSE)=0,#N/A,VLOOKUP(A205,Database!$A:$AS,MATCH($G$1,Database!$A$1:$AS$1,0),FALSE))</f>
        <v>108.772550407</v>
      </c>
      <c r="H205" s="76">
        <f>(((Table134567891011121314151617343[[#This Row],[ITA]]-VLOOKUP($U$1,A:B,2,))/VLOOKUP($U$1,A:B,2,))*100)+100</f>
        <v>106.41447368407931</v>
      </c>
      <c r="I205" s="76">
        <f>(((Table134567891011121314151617343[[#This Row],[FRA]]-VLOOKUP($U$1,A:C,3,))/VLOOKUP($U$1,A:C,3,))*100)+100</f>
        <v>109.63114754098359</v>
      </c>
      <c r="J205" s="76">
        <f>(((Table134567891011121314151617343[[#This Row],[DEU]]-VLOOKUP($U$1,A:D,4,))/VLOOKUP($U$1,A:D,4,))*100)+100</f>
        <v>125.79787233987032</v>
      </c>
      <c r="K205" s="76">
        <f>(((Table134567891011121314151617343[[#This Row],[ESP]]-VLOOKUP($U$1,A:E,5,))/VLOOKUP($U$1,A:E,5,))*100)+100</f>
        <v>114.71080528207887</v>
      </c>
      <c r="L205" s="76">
        <f>(((Table134567891011121314151617343[[#This Row],[EA19]]-VLOOKUP($U$1,A:F,6,))/VLOOKUP($U$1,A:F,6,))*100)+100</f>
        <v>118.65921787679409</v>
      </c>
      <c r="M205" s="76">
        <f>(((Table134567891011121314151617343[[#This Row],[GBR]]-VLOOKUP($U$1,A:G,7,))/VLOOKUP($U$1,A:G,7,))*100)+100</f>
        <v>113.25966850861519</v>
      </c>
      <c r="N205" s="76">
        <f>IF(VLOOKUP(A205,Database!$A:$AU,MATCH($N$1,Database!$A$1:$AU$1,0),FALSE)=0,#N/A,VLOOKUP(A205,Database!$A:$AU,MATCH($N$1,Database!$A$1:$AU$1,0),FALSE))</f>
        <v>99.269218686000002</v>
      </c>
      <c r="O205" s="76">
        <f>(((Table134567891011121314151617343[[#This Row],[USA]]-VLOOKUP($U$1,A:N,14,))/VLOOKUP($U$1,A:N,14,))*100)+100</f>
        <v>114.51126219978157</v>
      </c>
      <c r="P205" s="76">
        <f>IF(VLOOKUP(A205,Database!$A:$AS,MATCH($P$1,Database!$A$1:$AS$1,0),FALSE)=0,#N/A,VLOOKUP(A205,Database!$A:$AS,MATCH($P$1,Database!$A$1:$AS$1,0),FALSE))</f>
        <v>115.644100161</v>
      </c>
      <c r="Q205" s="76">
        <f>(((Table134567891011121314151617343[[#This Row],[JPN]]-VLOOKUP($U$1,A:Q,16,))/VLOOKUP($U$1,A:Q,16,))*100)+100</f>
        <v>116.10430375695027</v>
      </c>
    </row>
    <row r="206" spans="1:17" s="80" customFormat="1" x14ac:dyDescent="0.35">
      <c r="A206" s="21">
        <v>39083</v>
      </c>
      <c r="B206" s="76">
        <f>IF(VLOOKUP(A206,Database!$A:$AS,MATCH($B$1,Database!$A$1:$AS$1,0),FALSE)=0,#N/A,VLOOKUP(A206,Database!$A:$AS,MATCH($B$1,Database!$A$1:$AS$1,0),FALSE))</f>
        <v>128.08932589</v>
      </c>
      <c r="C206" s="76">
        <f>IF(VLOOKUP(A206,Database!$A:$AS,MATCH($C$1,Database!$A$1:$AS$1,0),FALSE)=0,#N/A,VLOOKUP(A206,Database!$A:$AS,MATCH($C$1,Database!$A$1:$AS$1,0),FALSE))</f>
        <v>111.03</v>
      </c>
      <c r="D206" s="76">
        <f>IF(VLOOKUP(A206,Database!$A:$AS,MATCH($D$1,Database!$A$1:$AS$1,0),FALSE)=0,#N/A,VLOOKUP(A206,Database!$A:$AS,MATCH($D$1,Database!$A$1:$AS$1,0),FALSE))</f>
        <v>95.107925660000006</v>
      </c>
      <c r="E206" s="76">
        <f>IF(VLOOKUP(A206,Database!$A:$AS,MATCH($E$1,Database!$A$1:$AS$1,0),FALSE)=0,#N/A,VLOOKUP(A206,Database!$A:$AS,MATCH($E$1,Database!$A$1:$AS$1,0),FALSE))</f>
        <v>134.76911230799999</v>
      </c>
      <c r="F206" s="76">
        <f>IF(VLOOKUP(A206,Database!$A:$AS,MATCH($F$1,Database!$A$1:$AS$1,0),FALSE)=0,#N/A,VLOOKUP(A206,Database!$A:$AS,MATCH($F$1,Database!$A$1:$AS$1,0),FALSE))</f>
        <v>105.59120073299999</v>
      </c>
      <c r="G206" s="76">
        <f>IF(VLOOKUP(A206,Database!$A:$AS,MATCH($G$1,Database!$A$1:$AS$1,0),FALSE)=0,#N/A,VLOOKUP(A206,Database!$A:$AS,MATCH($G$1,Database!$A$1:$AS$1,0),FALSE))</f>
        <v>108.878669968</v>
      </c>
      <c r="H206" s="76">
        <f>(((Table134567891011121314151617343[[#This Row],[ITA]]-VLOOKUP($U$1,A:B,2,))/VLOOKUP($U$1,A:B,2,))*100)+100</f>
        <v>105.34539473728105</v>
      </c>
      <c r="I206" s="76">
        <f>(((Table134567891011121314151617343[[#This Row],[FRA]]-VLOOKUP($U$1,A:C,3,))/VLOOKUP($U$1,A:C,3,))*100)+100</f>
        <v>108.34309133489461</v>
      </c>
      <c r="J206" s="76">
        <f>(((Table134567891011121314151617343[[#This Row],[DEU]]-VLOOKUP($U$1,A:D,4,))/VLOOKUP($U$1,A:D,4,))*100)+100</f>
        <v>126.46276595670594</v>
      </c>
      <c r="K206" s="76">
        <f>(((Table134567891011121314151617343[[#This Row],[ESP]]-VLOOKUP($U$1,A:E,5,))/VLOOKUP($U$1,A:E,5,))*100)+100</f>
        <v>113.92716452303561</v>
      </c>
      <c r="L206" s="76">
        <f>(((Table134567891011121314151617343[[#This Row],[EA19]]-VLOOKUP($U$1,A:F,6,))/VLOOKUP($U$1,A:F,6,))*100)+100</f>
        <v>117.98882681552635</v>
      </c>
      <c r="M206" s="76">
        <f>(((Table134567891011121314151617343[[#This Row],[GBR]]-VLOOKUP($U$1,A:G,7,))/VLOOKUP($U$1,A:G,7,))*100)+100</f>
        <v>113.37016574579651</v>
      </c>
      <c r="N206" s="76">
        <f>IF(VLOOKUP(A206,Database!$A:$AU,MATCH($N$1,Database!$A$1:$AU$1,0),FALSE)=0,#N/A,VLOOKUP(A206,Database!$A:$AU,MATCH($N$1,Database!$A$1:$AU$1,0),FALSE))</f>
        <v>98.883393123000005</v>
      </c>
      <c r="O206" s="76">
        <f>(((Table134567891011121314151617343[[#This Row],[USA]]-VLOOKUP($U$1,A:N,14,))/VLOOKUP($U$1,A:N,14,))*100)+100</f>
        <v>114.06619601720365</v>
      </c>
      <c r="P206" s="76">
        <f>IF(VLOOKUP(A206,Database!$A:$AS,MATCH($P$1,Database!$A$1:$AS$1,0),FALSE)=0,#N/A,VLOOKUP(A206,Database!$A:$AS,MATCH($P$1,Database!$A$1:$AS$1,0),FALSE))</f>
        <v>114.448531457</v>
      </c>
      <c r="Q206" s="76">
        <f>(((Table134567891011121314151617343[[#This Row],[JPN]]-VLOOKUP($U$1,A:Q,16,))/VLOOKUP($U$1,A:Q,16,))*100)+100</f>
        <v>114.90397730900986</v>
      </c>
    </row>
    <row r="207" spans="1:17" s="80" customFormat="1" x14ac:dyDescent="0.35">
      <c r="A207" s="21">
        <v>39114</v>
      </c>
      <c r="B207" s="76">
        <f>IF(VLOOKUP(A207,Database!$A:$AS,MATCH($B$1,Database!$A$1:$AS$1,0),FALSE)=0,#N/A,VLOOKUP(A207,Database!$A:$AS,MATCH($B$1,Database!$A$1:$AS$1,0),FALSE))</f>
        <v>128.88925922799999</v>
      </c>
      <c r="C207" s="76">
        <f>IF(VLOOKUP(A207,Database!$A:$AS,MATCH($C$1,Database!$A$1:$AS$1,0),FALSE)=0,#N/A,VLOOKUP(A207,Database!$A:$AS,MATCH($C$1,Database!$A$1:$AS$1,0),FALSE))</f>
        <v>112.06</v>
      </c>
      <c r="D207" s="76">
        <f>IF(VLOOKUP(A207,Database!$A:$AS,MATCH($D$1,Database!$A$1:$AS$1,0),FALSE)=0,#N/A,VLOOKUP(A207,Database!$A:$AS,MATCH($D$1,Database!$A$1:$AS$1,0),FALSE))</f>
        <v>95.507958997000003</v>
      </c>
      <c r="E207" s="76">
        <f>IF(VLOOKUP(A207,Database!$A:$AS,MATCH($E$1,Database!$A$1:$AS$1,0),FALSE)=0,#N/A,VLOOKUP(A207,Database!$A:$AS,MATCH($E$1,Database!$A$1:$AS$1,0),FALSE))</f>
        <v>134.049111708</v>
      </c>
      <c r="F207" s="76">
        <f>IF(VLOOKUP(A207,Database!$A:$AS,MATCH($F$1,Database!$A$1:$AS$1,0),FALSE)=0,#N/A,VLOOKUP(A207,Database!$A:$AS,MATCH($F$1,Database!$A$1:$AS$1,0),FALSE))</f>
        <v>106.291142405</v>
      </c>
      <c r="G207" s="76">
        <f>IF(VLOOKUP(A207,Database!$A:$AS,MATCH($G$1,Database!$A$1:$AS$1,0),FALSE)=0,#N/A,VLOOKUP(A207,Database!$A:$AS,MATCH($G$1,Database!$A$1:$AS$1,0),FALSE))</f>
        <v>108.2419526</v>
      </c>
      <c r="H207" s="76">
        <f>(((Table134567891011121314151617343[[#This Row],[ITA]]-VLOOKUP($U$1,A:B,2,))/VLOOKUP($U$1,A:B,2,))*100)+100</f>
        <v>106.0032894733927</v>
      </c>
      <c r="I207" s="76">
        <f>(((Table134567891011121314151617343[[#This Row],[FRA]]-VLOOKUP($U$1,A:C,3,))/VLOOKUP($U$1,A:C,3,))*100)+100</f>
        <v>109.34816549570648</v>
      </c>
      <c r="J207" s="76">
        <f>(((Table134567891011121314151617343[[#This Row],[DEU]]-VLOOKUP($U$1,A:D,4,))/VLOOKUP($U$1,A:D,4,))*100)+100</f>
        <v>126.99468085150411</v>
      </c>
      <c r="K207" s="76">
        <f>(((Table134567891011121314151617343[[#This Row],[ESP]]-VLOOKUP($U$1,A:E,5,))/VLOOKUP($U$1,A:E,5,))*100)+100</f>
        <v>113.31851150597471</v>
      </c>
      <c r="L207" s="76">
        <f>(((Table134567891011121314151617343[[#This Row],[EA19]]-VLOOKUP($U$1,A:F,6,))/VLOOKUP($U$1,A:F,6,))*100)+100</f>
        <v>118.77094972108365</v>
      </c>
      <c r="M207" s="76">
        <f>(((Table134567891011121314151617343[[#This Row],[GBR]]-VLOOKUP($U$1,A:G,7,))/VLOOKUP($U$1,A:G,7,))*100)+100</f>
        <v>112.70718232062607</v>
      </c>
      <c r="N207" s="76">
        <f>IF(VLOOKUP(A207,Database!$A:$AU,MATCH($N$1,Database!$A$1:$AU$1,0),FALSE)=0,#N/A,VLOOKUP(A207,Database!$A:$AU,MATCH($N$1,Database!$A$1:$AU$1,0),FALSE))</f>
        <v>99.844536063000007</v>
      </c>
      <c r="O207" s="76">
        <f>(((Table134567891011121314151617343[[#This Row],[USA]]-VLOOKUP($U$1,A:N,14,))/VLOOKUP($U$1,A:N,14,))*100)+100</f>
        <v>115.1749152422632</v>
      </c>
      <c r="P207" s="76">
        <f>IF(VLOOKUP(A207,Database!$A:$AS,MATCH($P$1,Database!$A$1:$AS$1,0),FALSE)=0,#N/A,VLOOKUP(A207,Database!$A:$AS,MATCH($P$1,Database!$A$1:$AS$1,0),FALSE))</f>
        <v>115.100659841</v>
      </c>
      <c r="Q207" s="76">
        <f>(((Table134567891011121314151617343[[#This Row],[JPN]]-VLOOKUP($U$1,A:Q,16,))/VLOOKUP($U$1,A:Q,16,))*100)+100</f>
        <v>115.55870082606826</v>
      </c>
    </row>
    <row r="208" spans="1:17" s="80" customFormat="1" x14ac:dyDescent="0.35">
      <c r="A208" s="21">
        <v>39142</v>
      </c>
      <c r="B208" s="76">
        <f>IF(VLOOKUP(A208,Database!$A:$AS,MATCH($B$1,Database!$A$1:$AS$1,0),FALSE)=0,#N/A,VLOOKUP(A208,Database!$A:$AS,MATCH($B$1,Database!$A$1:$AS$1,0),FALSE))</f>
        <v>129.78918423499999</v>
      </c>
      <c r="C208" s="76">
        <f>IF(VLOOKUP(A208,Database!$A:$AS,MATCH($C$1,Database!$A$1:$AS$1,0),FALSE)=0,#N/A,VLOOKUP(A208,Database!$A:$AS,MATCH($C$1,Database!$A$1:$AS$1,0),FALSE))</f>
        <v>112.91</v>
      </c>
      <c r="D208" s="76">
        <f>IF(VLOOKUP(A208,Database!$A:$AS,MATCH($D$1,Database!$A$1:$AS$1,0),FALSE)=0,#N/A,VLOOKUP(A208,Database!$A:$AS,MATCH($D$1,Database!$A$1:$AS$1,0),FALSE))</f>
        <v>96.008000667000005</v>
      </c>
      <c r="E208" s="76">
        <f>IF(VLOOKUP(A208,Database!$A:$AS,MATCH($E$1,Database!$A$1:$AS$1,0),FALSE)=0,#N/A,VLOOKUP(A208,Database!$A:$AS,MATCH($E$1,Database!$A$1:$AS$1,0),FALSE))</f>
        <v>135.69311307800001</v>
      </c>
      <c r="F208" s="76">
        <f>IF(VLOOKUP(A208,Database!$A:$AS,MATCH($F$1,Database!$A$1:$AS$1,0),FALSE)=0,#N/A,VLOOKUP(A208,Database!$A:$AS,MATCH($F$1,Database!$A$1:$AS$1,0),FALSE))</f>
        <v>106.891092409</v>
      </c>
      <c r="G208" s="76">
        <f>IF(VLOOKUP(A208,Database!$A:$AS,MATCH($G$1,Database!$A$1:$AS$1,0),FALSE)=0,#N/A,VLOOKUP(A208,Database!$A:$AS,MATCH($G$1,Database!$A$1:$AS$1,0),FALSE))</f>
        <v>107.817474354</v>
      </c>
      <c r="H208" s="76">
        <f>(((Table134567891011121314151617343[[#This Row],[ITA]]-VLOOKUP($U$1,A:B,2,))/VLOOKUP($U$1,A:B,2,))*100)+100</f>
        <v>106.74342105295757</v>
      </c>
      <c r="I208" s="76">
        <f>(((Table134567891011121314151617343[[#This Row],[FRA]]-VLOOKUP($U$1,A:C,3,))/VLOOKUP($U$1,A:C,3,))*100)+100</f>
        <v>110.17759562841529</v>
      </c>
      <c r="J208" s="76">
        <f>(((Table134567891011121314151617343[[#This Row],[DEU]]-VLOOKUP($U$1,A:D,4,))/VLOOKUP($U$1,A:D,4,))*100)+100</f>
        <v>127.65957446833973</v>
      </c>
      <c r="K208" s="76">
        <f>(((Table134567891011121314151617343[[#This Row],[ESP]]-VLOOKUP($U$1,A:E,5,))/VLOOKUP($U$1,A:E,5,))*100)+100</f>
        <v>114.70826922826379</v>
      </c>
      <c r="L208" s="76">
        <f>(((Table134567891011121314151617343[[#This Row],[EA19]]-VLOOKUP($U$1,A:F,6,))/VLOOKUP($U$1,A:F,6,))*100)+100</f>
        <v>119.44134078235138</v>
      </c>
      <c r="M208" s="76">
        <f>(((Table134567891011121314151617343[[#This Row],[GBR]]-VLOOKUP($U$1,A:G,7,))/VLOOKUP($U$1,A:G,7,))*100)+100</f>
        <v>112.26519336981826</v>
      </c>
      <c r="N208" s="76">
        <f>IF(VLOOKUP(A208,Database!$A:$AU,MATCH($N$1,Database!$A$1:$AU$1,0),FALSE)=0,#N/A,VLOOKUP(A208,Database!$A:$AU,MATCH($N$1,Database!$A$1:$AU$1,0),FALSE))</f>
        <v>100.036705156</v>
      </c>
      <c r="O208" s="76">
        <f>(((Table134567891011121314151617343[[#This Row],[USA]]-VLOOKUP($U$1,A:N,14,))/VLOOKUP($U$1,A:N,14,))*100)+100</f>
        <v>115.39659045726435</v>
      </c>
      <c r="P208" s="76">
        <f>IF(VLOOKUP(A208,Database!$A:$AS,MATCH($P$1,Database!$A$1:$AS$1,0),FALSE)=0,#N/A,VLOOKUP(A208,Database!$A:$AS,MATCH($P$1,Database!$A$1:$AS$1,0),FALSE))</f>
        <v>115.100659841</v>
      </c>
      <c r="Q208" s="76">
        <f>(((Table134567891011121314151617343[[#This Row],[JPN]]-VLOOKUP($U$1,A:Q,16,))/VLOOKUP($U$1,A:Q,16,))*100)+100</f>
        <v>115.55870082606826</v>
      </c>
    </row>
    <row r="209" spans="1:17" s="80" customFormat="1" x14ac:dyDescent="0.35">
      <c r="A209" s="21">
        <v>39173</v>
      </c>
      <c r="B209" s="76">
        <f>IF(VLOOKUP(A209,Database!$A:$AS,MATCH($B$1,Database!$A$1:$AS$1,0),FALSE)=0,#N/A,VLOOKUP(A209,Database!$A:$AS,MATCH($B$1,Database!$A$1:$AS$1,0),FALSE))</f>
        <v>127.389384218</v>
      </c>
      <c r="C209" s="76">
        <f>IF(VLOOKUP(A209,Database!$A:$AS,MATCH($C$1,Database!$A$1:$AS$1,0),FALSE)=0,#N/A,VLOOKUP(A209,Database!$A:$AS,MATCH($C$1,Database!$A$1:$AS$1,0),FALSE))</f>
        <v>111.04</v>
      </c>
      <c r="D209" s="76">
        <f>IF(VLOOKUP(A209,Database!$A:$AS,MATCH($D$1,Database!$A$1:$AS$1,0),FALSE)=0,#N/A,VLOOKUP(A209,Database!$A:$AS,MATCH($D$1,Database!$A$1:$AS$1,0),FALSE))</f>
        <v>95.107925660000006</v>
      </c>
      <c r="E209" s="76">
        <f>IF(VLOOKUP(A209,Database!$A:$AS,MATCH($E$1,Database!$A$1:$AS$1,0),FALSE)=0,#N/A,VLOOKUP(A209,Database!$A:$AS,MATCH($E$1,Database!$A$1:$AS$1,0),FALSE))</f>
        <v>133.16911097400001</v>
      </c>
      <c r="F209" s="76">
        <f>IF(VLOOKUP(A209,Database!$A:$AS,MATCH($F$1,Database!$A$1:$AS$1,0),FALSE)=0,#N/A,VLOOKUP(A209,Database!$A:$AS,MATCH($F$1,Database!$A$1:$AS$1,0),FALSE))</f>
        <v>105.391217399</v>
      </c>
      <c r="G209" s="76">
        <f>IF(VLOOKUP(A209,Database!$A:$AS,MATCH($G$1,Database!$A$1:$AS$1,0),FALSE)=0,#N/A,VLOOKUP(A209,Database!$A:$AS,MATCH($G$1,Database!$A$1:$AS$1,0),FALSE))</f>
        <v>106.756278741</v>
      </c>
      <c r="H209" s="76">
        <f>(((Table134567891011121314151617343[[#This Row],[ITA]]-VLOOKUP($U$1,A:B,2,))/VLOOKUP($U$1,A:B,2,))*100)+100</f>
        <v>104.76973684215533</v>
      </c>
      <c r="I209" s="76">
        <f>(((Table134567891011121314151617343[[#This Row],[FRA]]-VLOOKUP($U$1,A:C,3,))/VLOOKUP($U$1,A:C,3,))*100)+100</f>
        <v>108.3528493364559</v>
      </c>
      <c r="J209" s="76">
        <f>(((Table134567891011121314151617343[[#This Row],[DEU]]-VLOOKUP($U$1,A:D,4,))/VLOOKUP($U$1,A:D,4,))*100)+100</f>
        <v>126.46276595670594</v>
      </c>
      <c r="K209" s="76">
        <f>(((Table134567891011121314151617343[[#This Row],[ESP]]-VLOOKUP($U$1,A:E,5,))/VLOOKUP($U$1,A:E,5,))*100)+100</f>
        <v>112.57460226233671</v>
      </c>
      <c r="L209" s="76">
        <f>(((Table134567891011121314151617343[[#This Row],[EA19]]-VLOOKUP($U$1,A:F,6,))/VLOOKUP($U$1,A:F,6,))*100)+100</f>
        <v>117.76536312918205</v>
      </c>
      <c r="M209" s="76">
        <f>(((Table134567891011121314151617343[[#This Row],[GBR]]-VLOOKUP($U$1,A:G,7,))/VLOOKUP($U$1,A:G,7,))*100)+100</f>
        <v>111.16022099488129</v>
      </c>
      <c r="N209" s="76">
        <f>IF(VLOOKUP(A209,Database!$A:$AU,MATCH($N$1,Database!$A$1:$AU$1,0),FALSE)=0,#N/A,VLOOKUP(A209,Database!$A:$AU,MATCH($N$1,Database!$A$1:$AU$1,0),FALSE))</f>
        <v>100.72288168999999</v>
      </c>
      <c r="O209" s="76">
        <f>(((Table134567891011121314151617343[[#This Row],[USA]]-VLOOKUP($U$1,A:N,14,))/VLOOKUP($U$1,A:N,14,))*100)+100</f>
        <v>116.18812424830539</v>
      </c>
      <c r="P209" s="76">
        <f>IF(VLOOKUP(A209,Database!$A:$AS,MATCH($P$1,Database!$A$1:$AS$1,0),FALSE)=0,#N/A,VLOOKUP(A209,Database!$A:$AS,MATCH($P$1,Database!$A$1:$AS$1,0),FALSE))</f>
        <v>114.77459564900001</v>
      </c>
      <c r="Q209" s="76">
        <f>(((Table134567891011121314151617343[[#This Row],[JPN]]-VLOOKUP($U$1,A:Q,16,))/VLOOKUP($U$1,A:Q,16,))*100)+100</f>
        <v>115.23133906753907</v>
      </c>
    </row>
    <row r="210" spans="1:17" s="80" customFormat="1" x14ac:dyDescent="0.35">
      <c r="A210" s="21">
        <v>39203</v>
      </c>
      <c r="B210" s="76">
        <f>IF(VLOOKUP(A210,Database!$A:$AS,MATCH($B$1,Database!$A$1:$AS$1,0),FALSE)=0,#N/A,VLOOKUP(A210,Database!$A:$AS,MATCH($B$1,Database!$A$1:$AS$1,0),FALSE))</f>
        <v>130.08915923699999</v>
      </c>
      <c r="C210" s="76">
        <f>IF(VLOOKUP(A210,Database!$A:$AS,MATCH($C$1,Database!$A$1:$AS$1,0),FALSE)=0,#N/A,VLOOKUP(A210,Database!$A:$AS,MATCH($C$1,Database!$A$1:$AS$1,0),FALSE))</f>
        <v>113.7</v>
      </c>
      <c r="D210" s="76">
        <f>IF(VLOOKUP(A210,Database!$A:$AS,MATCH($D$1,Database!$A$1:$AS$1,0),FALSE)=0,#N/A,VLOOKUP(A210,Database!$A:$AS,MATCH($D$1,Database!$A$1:$AS$1,0),FALSE))</f>
        <v>96.808067339000004</v>
      </c>
      <c r="E210" s="76">
        <f>IF(VLOOKUP(A210,Database!$A:$AS,MATCH($E$1,Database!$A$1:$AS$1,0),FALSE)=0,#N/A,VLOOKUP(A210,Database!$A:$AS,MATCH($E$1,Database!$A$1:$AS$1,0),FALSE))</f>
        <v>136.289113574</v>
      </c>
      <c r="F210" s="76">
        <f>IF(VLOOKUP(A210,Database!$A:$AS,MATCH($F$1,Database!$A$1:$AS$1,0),FALSE)=0,#N/A,VLOOKUP(A210,Database!$A:$AS,MATCH($F$1,Database!$A$1:$AS$1,0),FALSE))</f>
        <v>107.291059078</v>
      </c>
      <c r="G210" s="76">
        <f>IF(VLOOKUP(A210,Database!$A:$AS,MATCH($G$1,Database!$A$1:$AS$1,0),FALSE)=0,#N/A,VLOOKUP(A210,Database!$A:$AS,MATCH($G$1,Database!$A$1:$AS$1,0),FALSE))</f>
        <v>108.45419172299999</v>
      </c>
      <c r="H210" s="76">
        <f>(((Table134567891011121314151617343[[#This Row],[ITA]]-VLOOKUP($U$1,A:B,2,))/VLOOKUP($U$1,A:B,2,))*100)+100</f>
        <v>106.99013157920506</v>
      </c>
      <c r="I210" s="76">
        <f>(((Table134567891011121314151617343[[#This Row],[FRA]]-VLOOKUP($U$1,A:C,3,))/VLOOKUP($U$1,A:C,3,))*100)+100</f>
        <v>110.94847775175644</v>
      </c>
      <c r="J210" s="76">
        <f>(((Table134567891011121314151617343[[#This Row],[DEU]]-VLOOKUP($U$1,A:D,4,))/VLOOKUP($U$1,A:D,4,))*100)+100</f>
        <v>128.72340425527671</v>
      </c>
      <c r="K210" s="76">
        <f>(((Table134567891011121314151617343[[#This Row],[ESP]]-VLOOKUP($U$1,A:E,5,))/VLOOKUP($U$1,A:E,5,))*100)+100</f>
        <v>115.21209866960064</v>
      </c>
      <c r="L210" s="76">
        <f>(((Table134567891011121314151617343[[#This Row],[EA19]]-VLOOKUP($U$1,A:F,6,))/VLOOKUP($U$1,A:F,6,))*100)+100</f>
        <v>119.88826815615741</v>
      </c>
      <c r="M210" s="76">
        <f>(((Table134567891011121314151617343[[#This Row],[GBR]]-VLOOKUP($U$1,A:G,7,))/VLOOKUP($U$1,A:G,7,))*100)+100</f>
        <v>112.92817679602996</v>
      </c>
      <c r="N210" s="76">
        <f>IF(VLOOKUP(A210,Database!$A:$AU,MATCH($N$1,Database!$A$1:$AU$1,0),FALSE)=0,#N/A,VLOOKUP(A210,Database!$A:$AU,MATCH($N$1,Database!$A$1:$AU$1,0),FALSE))</f>
        <v>100.79268924500001</v>
      </c>
      <c r="O210" s="76">
        <f>(((Table134567891011121314151617343[[#This Row],[USA]]-VLOOKUP($U$1,A:N,14,))/VLOOKUP($U$1,A:N,14,))*100)+100</f>
        <v>116.26865022946998</v>
      </c>
      <c r="P210" s="76">
        <f>IF(VLOOKUP(A210,Database!$A:$AS,MATCH($P$1,Database!$A$1:$AS$1,0),FALSE)=0,#N/A,VLOOKUP(A210,Database!$A:$AS,MATCH($P$1,Database!$A$1:$AS$1,0),FALSE))</f>
        <v>116.07885241699999</v>
      </c>
      <c r="Q210" s="76">
        <f>(((Table134567891011121314151617343[[#This Row],[JPN]]-VLOOKUP($U$1,A:Q,16,))/VLOOKUP($U$1,A:Q,16,))*100)+100</f>
        <v>116.54078610165588</v>
      </c>
    </row>
    <row r="211" spans="1:17" s="80" customFormat="1" x14ac:dyDescent="0.35">
      <c r="A211" s="21">
        <v>39234</v>
      </c>
      <c r="B211" s="76">
        <f>IF(VLOOKUP(A211,Database!$A:$AS,MATCH($B$1,Database!$A$1:$AS$1,0),FALSE)=0,#N/A,VLOOKUP(A211,Database!$A:$AS,MATCH($B$1,Database!$A$1:$AS$1,0),FALSE))</f>
        <v>129.28922589800001</v>
      </c>
      <c r="C211" s="76">
        <f>IF(VLOOKUP(A211,Database!$A:$AS,MATCH($C$1,Database!$A$1:$AS$1,0),FALSE)=0,#N/A,VLOOKUP(A211,Database!$A:$AS,MATCH($C$1,Database!$A$1:$AS$1,0),FALSE))</f>
        <v>113.27</v>
      </c>
      <c r="D211" s="76">
        <f>IF(VLOOKUP(A211,Database!$A:$AS,MATCH($D$1,Database!$A$1:$AS$1,0),FALSE)=0,#N/A,VLOOKUP(A211,Database!$A:$AS,MATCH($D$1,Database!$A$1:$AS$1,0),FALSE))</f>
        <v>96.708059004999996</v>
      </c>
      <c r="E211" s="76">
        <f>IF(VLOOKUP(A211,Database!$A:$AS,MATCH($E$1,Database!$A$1:$AS$1,0),FALSE)=0,#N/A,VLOOKUP(A211,Database!$A:$AS,MATCH($E$1,Database!$A$1:$AS$1,0),FALSE))</f>
        <v>136.15911346600001</v>
      </c>
      <c r="F211" s="76">
        <f>IF(VLOOKUP(A211,Database!$A:$AS,MATCH($F$1,Database!$A$1:$AS$1,0),FALSE)=0,#N/A,VLOOKUP(A211,Database!$A:$AS,MATCH($F$1,Database!$A$1:$AS$1,0),FALSE))</f>
        <v>107.391050746</v>
      </c>
      <c r="G211" s="76">
        <f>IF(VLOOKUP(A211,Database!$A:$AS,MATCH($G$1,Database!$A$1:$AS$1,0),FALSE)=0,#N/A,VLOOKUP(A211,Database!$A:$AS,MATCH($G$1,Database!$A$1:$AS$1,0),FALSE))</f>
        <v>106.437920057</v>
      </c>
      <c r="H211" s="76">
        <f>(((Table134567891011121314151617343[[#This Row],[ITA]]-VLOOKUP($U$1,A:B,2,))/VLOOKUP($U$1,A:B,2,))*100)+100</f>
        <v>106.33223684227099</v>
      </c>
      <c r="I211" s="76">
        <f>(((Table134567891011121314151617343[[#This Row],[FRA]]-VLOOKUP($U$1,A:C,3,))/VLOOKUP($U$1,A:C,3,))*100)+100</f>
        <v>110.52888368462138</v>
      </c>
      <c r="J211" s="76">
        <f>(((Table134567891011121314151617343[[#This Row],[DEU]]-VLOOKUP($U$1,A:D,4,))/VLOOKUP($U$1,A:D,4,))*100)+100</f>
        <v>128.59042553190957</v>
      </c>
      <c r="K211" s="76">
        <f>(((Table134567891011121314151617343[[#This Row],[ESP]]-VLOOKUP($U$1,A:E,5,))/VLOOKUP($U$1,A:E,5,))*100)+100</f>
        <v>115.10220298624643</v>
      </c>
      <c r="L211" s="76">
        <f>(((Table134567891011121314151617343[[#This Row],[EA19]]-VLOOKUP($U$1,A:F,6,))/VLOOKUP($U$1,A:F,6,))*100)+100</f>
        <v>120.00000000044697</v>
      </c>
      <c r="M211" s="76">
        <f>(((Table134567891011121314151617343[[#This Row],[GBR]]-VLOOKUP($U$1,A:G,7,))/VLOOKUP($U$1,A:G,7,))*100)+100</f>
        <v>110.82872928229605</v>
      </c>
      <c r="N211" s="76">
        <f>IF(VLOOKUP(A211,Database!$A:$AU,MATCH($N$1,Database!$A$1:$AU$1,0),FALSE)=0,#N/A,VLOOKUP(A211,Database!$A:$AU,MATCH($N$1,Database!$A$1:$AU$1,0),FALSE))</f>
        <v>100.818470444</v>
      </c>
      <c r="O211" s="76">
        <f>(((Table134567891011121314151617343[[#This Row],[USA]]-VLOOKUP($U$1,A:N,14,))/VLOOKUP($U$1,A:N,14,))*100)+100</f>
        <v>116.29838993808852</v>
      </c>
      <c r="P211" s="76">
        <f>IF(VLOOKUP(A211,Database!$A:$AS,MATCH($P$1,Database!$A$1:$AS$1,0),FALSE)=0,#N/A,VLOOKUP(A211,Database!$A:$AS,MATCH($P$1,Database!$A$1:$AS$1,0),FALSE))</f>
        <v>116.07885241699999</v>
      </c>
      <c r="Q211" s="76">
        <f>(((Table134567891011121314151617343[[#This Row],[JPN]]-VLOOKUP($U$1,A:Q,16,))/VLOOKUP($U$1,A:Q,16,))*100)+100</f>
        <v>116.54078610165588</v>
      </c>
    </row>
    <row r="212" spans="1:17" s="80" customFormat="1" x14ac:dyDescent="0.35">
      <c r="A212" s="21">
        <v>39264</v>
      </c>
      <c r="B212" s="76">
        <f>IF(VLOOKUP(A212,Database!$A:$AS,MATCH($B$1,Database!$A$1:$AS$1,0),FALSE)=0,#N/A,VLOOKUP(A212,Database!$A:$AS,MATCH($B$1,Database!$A$1:$AS$1,0),FALSE))</f>
        <v>128.48929255900001</v>
      </c>
      <c r="C212" s="76">
        <f>IF(VLOOKUP(A212,Database!$A:$AS,MATCH($C$1,Database!$A$1:$AS$1,0),FALSE)=0,#N/A,VLOOKUP(A212,Database!$A:$AS,MATCH($C$1,Database!$A$1:$AS$1,0),FALSE))</f>
        <v>113.43</v>
      </c>
      <c r="D212" s="76">
        <f>IF(VLOOKUP(A212,Database!$A:$AS,MATCH($D$1,Database!$A$1:$AS$1,0),FALSE)=0,#N/A,VLOOKUP(A212,Database!$A:$AS,MATCH($D$1,Database!$A$1:$AS$1,0),FALSE))</f>
        <v>97.408117343000001</v>
      </c>
      <c r="E212" s="76">
        <f>IF(VLOOKUP(A212,Database!$A:$AS,MATCH($E$1,Database!$A$1:$AS$1,0),FALSE)=0,#N/A,VLOOKUP(A212,Database!$A:$AS,MATCH($E$1,Database!$A$1:$AS$1,0),FALSE))</f>
        <v>133.720111433</v>
      </c>
      <c r="F212" s="76">
        <f>IF(VLOOKUP(A212,Database!$A:$AS,MATCH($F$1,Database!$A$1:$AS$1,0),FALSE)=0,#N/A,VLOOKUP(A212,Database!$A:$AS,MATCH($F$1,Database!$A$1:$AS$1,0),FALSE))</f>
        <v>107.59103408</v>
      </c>
      <c r="G212" s="76">
        <f>IF(VLOOKUP(A212,Database!$A:$AS,MATCH($G$1,Database!$A$1:$AS$1,0),FALSE)=0,#N/A,VLOOKUP(A212,Database!$A:$AS,MATCH($G$1,Database!$A$1:$AS$1,0),FALSE))</f>
        <v>105.058365759</v>
      </c>
      <c r="H212" s="76">
        <f>(((Table134567891011121314151617343[[#This Row],[ITA]]-VLOOKUP($U$1,A:B,2,))/VLOOKUP($U$1,A:B,2,))*100)+100</f>
        <v>105.67434210533689</v>
      </c>
      <c r="I212" s="76">
        <f>(((Table134567891011121314151617343[[#This Row],[FRA]]-VLOOKUP($U$1,A:C,3,))/VLOOKUP($U$1,A:C,3,))*100)+100</f>
        <v>110.68501170960188</v>
      </c>
      <c r="J212" s="76">
        <f>(((Table134567891011121314151617343[[#This Row],[DEU]]-VLOOKUP($U$1,A:D,4,))/VLOOKUP($U$1,A:D,4,))*100)+100</f>
        <v>129.52127659547943</v>
      </c>
      <c r="K212" s="76">
        <f>(((Table134567891011121314151617343[[#This Row],[ESP]]-VLOOKUP($U$1,A:E,5,))/VLOOKUP($U$1,A:E,5,))*100)+100</f>
        <v>113.04039089052992</v>
      </c>
      <c r="L212" s="76">
        <f>(((Table134567891011121314151617343[[#This Row],[EA19]]-VLOOKUP($U$1,A:F,6,))/VLOOKUP($U$1,A:F,6,))*100)+100</f>
        <v>120.22346368679128</v>
      </c>
      <c r="M212" s="76">
        <f>(((Table134567891011121314151617343[[#This Row],[GBR]]-VLOOKUP($U$1,A:G,7,))/VLOOKUP($U$1,A:G,7,))*100)+100</f>
        <v>109.39226519373258</v>
      </c>
      <c r="N212" s="76">
        <f>IF(VLOOKUP(A212,Database!$A:$AU,MATCH($N$1,Database!$A$1:$AU$1,0),FALSE)=0,#N/A,VLOOKUP(A212,Database!$A:$AU,MATCH($N$1,Database!$A$1:$AU$1,0),FALSE))</f>
        <v>100.708007921</v>
      </c>
      <c r="O212" s="76">
        <f>(((Table134567891011121314151617343[[#This Row],[USA]]-VLOOKUP($U$1,A:N,14,))/VLOOKUP($U$1,A:N,14,))*100)+100</f>
        <v>116.17096672370309</v>
      </c>
      <c r="P212" s="76">
        <f>IF(VLOOKUP(A212,Database!$A:$AS,MATCH($P$1,Database!$A$1:$AS$1,0),FALSE)=0,#N/A,VLOOKUP(A212,Database!$A:$AS,MATCH($P$1,Database!$A$1:$AS$1,0),FALSE))</f>
        <v>116.187540482</v>
      </c>
      <c r="Q212" s="76">
        <f>(((Table134567891011121314151617343[[#This Row],[JPN]]-VLOOKUP($U$1,A:Q,16,))/VLOOKUP($U$1,A:Q,16,))*100)+100</f>
        <v>116.64990668883627</v>
      </c>
    </row>
    <row r="213" spans="1:17" s="80" customFormat="1" x14ac:dyDescent="0.35">
      <c r="A213" s="21">
        <v>39295</v>
      </c>
      <c r="B213" s="76">
        <f>IF(VLOOKUP(A213,Database!$A:$AS,MATCH($B$1,Database!$A$1:$AS$1,0),FALSE)=0,#N/A,VLOOKUP(A213,Database!$A:$AS,MATCH($B$1,Database!$A$1:$AS$1,0),FALSE))</f>
        <v>133.288892592</v>
      </c>
      <c r="C213" s="76">
        <f>IF(VLOOKUP(A213,Database!$A:$AS,MATCH($C$1,Database!$A$1:$AS$1,0),FALSE)=0,#N/A,VLOOKUP(A213,Database!$A:$AS,MATCH($C$1,Database!$A$1:$AS$1,0),FALSE))</f>
        <v>114.11</v>
      </c>
      <c r="D213" s="76">
        <f>IF(VLOOKUP(A213,Database!$A:$AS,MATCH($D$1,Database!$A$1:$AS$1,0),FALSE)=0,#N/A,VLOOKUP(A213,Database!$A:$AS,MATCH($D$1,Database!$A$1:$AS$1,0),FALSE))</f>
        <v>97.708142344999999</v>
      </c>
      <c r="E213" s="76">
        <f>IF(VLOOKUP(A213,Database!$A:$AS,MATCH($E$1,Database!$A$1:$AS$1,0),FALSE)=0,#N/A,VLOOKUP(A213,Database!$A:$AS,MATCH($E$1,Database!$A$1:$AS$1,0),FALSE))</f>
        <v>133.87111155900001</v>
      </c>
      <c r="F213" s="76">
        <f>IF(VLOOKUP(A213,Database!$A:$AS,MATCH($F$1,Database!$A$1:$AS$1,0),FALSE)=0,#N/A,VLOOKUP(A213,Database!$A:$AS,MATCH($F$1,Database!$A$1:$AS$1,0),FALSE))</f>
        <v>108.39096741900001</v>
      </c>
      <c r="G213" s="76">
        <f>IF(VLOOKUP(A213,Database!$A:$AS,MATCH($G$1,Database!$A$1:$AS$1,0),FALSE)=0,#N/A,VLOOKUP(A213,Database!$A:$AS,MATCH($G$1,Database!$A$1:$AS$1,0),FALSE))</f>
        <v>106.544039618</v>
      </c>
      <c r="H213" s="76">
        <f>(((Table134567891011121314151617343[[#This Row],[ITA]]-VLOOKUP($U$1,A:B,2,))/VLOOKUP($U$1,A:B,2,))*100)+100</f>
        <v>109.62171052611897</v>
      </c>
      <c r="I213" s="76">
        <f>(((Table134567891011121314151617343[[#This Row],[FRA]]-VLOOKUP($U$1,A:C,3,))/VLOOKUP($U$1,A:C,3,))*100)+100</f>
        <v>111.34855581576892</v>
      </c>
      <c r="J213" s="76">
        <f>(((Table134567891011121314151617343[[#This Row],[DEU]]-VLOOKUP($U$1,A:D,4,))/VLOOKUP($U$1,A:D,4,))*100)+100</f>
        <v>129.92021276558083</v>
      </c>
      <c r="K213" s="76">
        <f>(((Table134567891011121314151617343[[#This Row],[ESP]]-VLOOKUP($U$1,A:E,5,))/VLOOKUP($U$1,A:E,5,))*100)+100</f>
        <v>113.16803895397109</v>
      </c>
      <c r="L213" s="76">
        <f>(((Table134567891011121314151617343[[#This Row],[EA19]]-VLOOKUP($U$1,A:F,6,))/VLOOKUP($U$1,A:F,6,))*100)+100</f>
        <v>121.11731843552073</v>
      </c>
      <c r="M213" s="76">
        <f>(((Table134567891011121314151617343[[#This Row],[GBR]]-VLOOKUP($U$1,A:G,7,))/VLOOKUP($U$1,A:G,7,))*100)+100</f>
        <v>110.93922651947737</v>
      </c>
      <c r="N213" s="76">
        <f>IF(VLOOKUP(A213,Database!$A:$AU,MATCH($N$1,Database!$A$1:$AU$1,0),FALSE)=0,#N/A,VLOOKUP(A213,Database!$A:$AU,MATCH($N$1,Database!$A$1:$AU$1,0),FALSE))</f>
        <v>100.918620488</v>
      </c>
      <c r="O213" s="76">
        <f>(((Table134567891011121314151617343[[#This Row],[USA]]-VLOOKUP($U$1,A:N,14,))/VLOOKUP($U$1,A:N,14,))*100)+100</f>
        <v>116.41391726971868</v>
      </c>
      <c r="P213" s="76">
        <f>IF(VLOOKUP(A213,Database!$A:$AS,MATCH($P$1,Database!$A$1:$AS$1,0),FALSE)=0,#N/A,VLOOKUP(A213,Database!$A:$AS,MATCH($P$1,Database!$A$1:$AS$1,0),FALSE))</f>
        <v>119.122118211</v>
      </c>
      <c r="Q213" s="76">
        <f>(((Table134567891011121314151617343[[#This Row],[JPN]]-VLOOKUP($U$1,A:Q,16,))/VLOOKUP($U$1,A:Q,16,))*100)+100</f>
        <v>119.5961625166031</v>
      </c>
    </row>
    <row r="214" spans="1:17" s="80" customFormat="1" x14ac:dyDescent="0.35">
      <c r="A214" s="21">
        <v>39326</v>
      </c>
      <c r="B214" s="76">
        <f>IF(VLOOKUP(A214,Database!$A:$AS,MATCH($B$1,Database!$A$1:$AS$1,0),FALSE)=0,#N/A,VLOOKUP(A214,Database!$A:$AS,MATCH($B$1,Database!$A$1:$AS$1,0),FALSE))</f>
        <v>129.88917590200001</v>
      </c>
      <c r="C214" s="76">
        <f>IF(VLOOKUP(A214,Database!$A:$AS,MATCH($C$1,Database!$A$1:$AS$1,0),FALSE)=0,#N/A,VLOOKUP(A214,Database!$A:$AS,MATCH($C$1,Database!$A$1:$AS$1,0),FALSE))</f>
        <v>111.47</v>
      </c>
      <c r="D214" s="76">
        <f>IF(VLOOKUP(A214,Database!$A:$AS,MATCH($D$1,Database!$A$1:$AS$1,0),FALSE)=0,#N/A,VLOOKUP(A214,Database!$A:$AS,MATCH($D$1,Database!$A$1:$AS$1,0),FALSE))</f>
        <v>98.708225685000002</v>
      </c>
      <c r="E214" s="76">
        <f>IF(VLOOKUP(A214,Database!$A:$AS,MATCH($E$1,Database!$A$1:$AS$1,0),FALSE)=0,#N/A,VLOOKUP(A214,Database!$A:$AS,MATCH($E$1,Database!$A$1:$AS$1,0),FALSE))</f>
        <v>134.37811198200001</v>
      </c>
      <c r="F214" s="76">
        <f>IF(VLOOKUP(A214,Database!$A:$AS,MATCH($F$1,Database!$A$1:$AS$1,0),FALSE)=0,#N/A,VLOOKUP(A214,Database!$A:$AS,MATCH($F$1,Database!$A$1:$AS$1,0),FALSE))</f>
        <v>107.891009083</v>
      </c>
      <c r="G214" s="76">
        <f>IF(VLOOKUP(A214,Database!$A:$AS,MATCH($G$1,Database!$A$1:$AS$1,0),FALSE)=0,#N/A,VLOOKUP(A214,Database!$A:$AS,MATCH($G$1,Database!$A$1:$AS$1,0),FALSE))</f>
        <v>105.270604882</v>
      </c>
      <c r="H214" s="76">
        <f>(((Table134567891011121314151617343[[#This Row],[ITA]]-VLOOKUP($U$1,A:B,2,))/VLOOKUP($U$1,A:B,2,))*100)+100</f>
        <v>106.82565789476594</v>
      </c>
      <c r="I214" s="76">
        <f>(((Table134567891011121314151617343[[#This Row],[FRA]]-VLOOKUP($U$1,A:C,3,))/VLOOKUP($U$1,A:C,3,))*100)+100</f>
        <v>108.77244340359094</v>
      </c>
      <c r="J214" s="76">
        <f>(((Table134567891011121314151617343[[#This Row],[DEU]]-VLOOKUP($U$1,A:D,4,))/VLOOKUP($U$1,A:D,4,))*100)+100</f>
        <v>131.24999999925205</v>
      </c>
      <c r="K214" s="76">
        <f>(((Table134567891011121314151617343[[#This Row],[ESP]]-VLOOKUP($U$1,A:E,5,))/VLOOKUP($U$1,A:E,5,))*100)+100</f>
        <v>113.59663212057416</v>
      </c>
      <c r="L214" s="76">
        <f>(((Table134567891011121314151617343[[#This Row],[EA19]]-VLOOKUP($U$1,A:F,6,))/VLOOKUP($U$1,A:F,6,))*100)+100</f>
        <v>120.55865921854256</v>
      </c>
      <c r="M214" s="76">
        <f>(((Table134567891011121314151617343[[#This Row],[GBR]]-VLOOKUP($U$1,A:G,7,))/VLOOKUP($U$1,A:G,7,))*100)+100</f>
        <v>109.61325966913648</v>
      </c>
      <c r="N214" s="76">
        <f>IF(VLOOKUP(A214,Database!$A:$AU,MATCH($N$1,Database!$A$1:$AU$1,0),FALSE)=0,#N/A,VLOOKUP(A214,Database!$A:$AU,MATCH($N$1,Database!$A$1:$AU$1,0),FALSE))</f>
        <v>101.169293071</v>
      </c>
      <c r="O214" s="76">
        <f>(((Table134567891011121314151617343[[#This Row],[USA]]-VLOOKUP($U$1,A:N,14,))/VLOOKUP($U$1,A:N,14,))*100)+100</f>
        <v>116.70307874654068</v>
      </c>
      <c r="P214" s="76">
        <f>IF(VLOOKUP(A214,Database!$A:$AS,MATCH($P$1,Database!$A$1:$AS$1,0),FALSE)=0,#N/A,VLOOKUP(A214,Database!$A:$AS,MATCH($P$1,Database!$A$1:$AS$1,0),FALSE))</f>
        <v>117.383109186</v>
      </c>
      <c r="Q214" s="76">
        <f>(((Table134567891011121314151617343[[#This Row],[JPN]]-VLOOKUP($U$1,A:Q,16,))/VLOOKUP($U$1,A:Q,16,))*100)+100</f>
        <v>117.85023313677669</v>
      </c>
    </row>
    <row r="215" spans="1:17" s="80" customFormat="1" x14ac:dyDescent="0.35">
      <c r="A215" s="21">
        <v>39356</v>
      </c>
      <c r="B215" s="76">
        <f>IF(VLOOKUP(A215,Database!$A:$AS,MATCH($B$1,Database!$A$1:$AS$1,0),FALSE)=0,#N/A,VLOOKUP(A215,Database!$A:$AS,MATCH($B$1,Database!$A$1:$AS$1,0),FALSE))</f>
        <v>128.48929255900001</v>
      </c>
      <c r="C215" s="76">
        <f>IF(VLOOKUP(A215,Database!$A:$AS,MATCH($C$1,Database!$A$1:$AS$1,0),FALSE)=0,#N/A,VLOOKUP(A215,Database!$A:$AS,MATCH($C$1,Database!$A$1:$AS$1,0),FALSE))</f>
        <v>114</v>
      </c>
      <c r="D215" s="76">
        <f>IF(VLOOKUP(A215,Database!$A:$AS,MATCH($D$1,Database!$A$1:$AS$1,0),FALSE)=0,#N/A,VLOOKUP(A215,Database!$A:$AS,MATCH($D$1,Database!$A$1:$AS$1,0),FALSE))</f>
        <v>98.80823402</v>
      </c>
      <c r="E215" s="76">
        <f>IF(VLOOKUP(A215,Database!$A:$AS,MATCH($E$1,Database!$A$1:$AS$1,0),FALSE)=0,#N/A,VLOOKUP(A215,Database!$A:$AS,MATCH($E$1,Database!$A$1:$AS$1,0),FALSE))</f>
        <v>134.63011219200001</v>
      </c>
      <c r="F215" s="76">
        <f>IF(VLOOKUP(A215,Database!$A:$AS,MATCH($F$1,Database!$A$1:$AS$1,0),FALSE)=0,#N/A,VLOOKUP(A215,Database!$A:$AS,MATCH($F$1,Database!$A$1:$AS$1,0),FALSE))</f>
        <v>108.690942421</v>
      </c>
      <c r="G215" s="76">
        <f>IF(VLOOKUP(A215,Database!$A:$AS,MATCH($G$1,Database!$A$1:$AS$1,0),FALSE)=0,#N/A,VLOOKUP(A215,Database!$A:$AS,MATCH($G$1,Database!$A$1:$AS$1,0),FALSE))</f>
        <v>105.058365759</v>
      </c>
      <c r="H215" s="76">
        <f>(((Table134567891011121314151617343[[#This Row],[ITA]]-VLOOKUP($U$1,A:B,2,))/VLOOKUP($U$1,A:B,2,))*100)+100</f>
        <v>105.67434210533689</v>
      </c>
      <c r="I215" s="76">
        <f>(((Table134567891011121314151617343[[#This Row],[FRA]]-VLOOKUP($U$1,A:C,3,))/VLOOKUP($U$1,A:C,3,))*100)+100</f>
        <v>111.24121779859485</v>
      </c>
      <c r="J215" s="76">
        <f>(((Table134567891011121314151617343[[#This Row],[DEU]]-VLOOKUP($U$1,A:D,4,))/VLOOKUP($U$1,A:D,4,))*100)+100</f>
        <v>131.38297872394887</v>
      </c>
      <c r="K215" s="76">
        <f>(((Table134567891011121314151617343[[#This Row],[ESP]]-VLOOKUP($U$1,A:E,5,))/VLOOKUP($U$1,A:E,5,))*100)+100</f>
        <v>113.80966067654548</v>
      </c>
      <c r="L215" s="76">
        <f>(((Table134567891011121314151617343[[#This Row],[EA19]]-VLOOKUP($U$1,A:F,6,))/VLOOKUP($U$1,A:F,6,))*100)+100</f>
        <v>121.4525139661546</v>
      </c>
      <c r="M215" s="76">
        <f>(((Table134567891011121314151617343[[#This Row],[GBR]]-VLOOKUP($U$1,A:G,7,))/VLOOKUP($U$1,A:G,7,))*100)+100</f>
        <v>109.39226519373258</v>
      </c>
      <c r="N215" s="76">
        <f>IF(VLOOKUP(A215,Database!$A:$AU,MATCH($N$1,Database!$A$1:$AU$1,0),FALSE)=0,#N/A,VLOOKUP(A215,Database!$A:$AU,MATCH($N$1,Database!$A$1:$AU$1,0),FALSE))</f>
        <v>100.87280928</v>
      </c>
      <c r="O215" s="76">
        <f>(((Table134567891011121314151617343[[#This Row],[USA]]-VLOOKUP($U$1,A:N,14,))/VLOOKUP($U$1,A:N,14,))*100)+100</f>
        <v>116.36107209454337</v>
      </c>
      <c r="P215" s="76">
        <f>IF(VLOOKUP(A215,Database!$A:$AS,MATCH($P$1,Database!$A$1:$AS$1,0),FALSE)=0,#N/A,VLOOKUP(A215,Database!$A:$AS,MATCH($P$1,Database!$A$1:$AS$1,0),FALSE))</f>
        <v>118.904742083</v>
      </c>
      <c r="Q215" s="76">
        <f>(((Table134567891011121314151617343[[#This Row],[JPN]]-VLOOKUP($U$1,A:Q,16,))/VLOOKUP($U$1,A:Q,16,))*100)+100</f>
        <v>119.3779213442503</v>
      </c>
    </row>
    <row r="216" spans="1:17" s="80" customFormat="1" x14ac:dyDescent="0.35">
      <c r="A216" s="21">
        <v>39387</v>
      </c>
      <c r="B216" s="76">
        <f>IF(VLOOKUP(A216,Database!$A:$AS,MATCH($B$1,Database!$A$1:$AS$1,0),FALSE)=0,#N/A,VLOOKUP(A216,Database!$A:$AS,MATCH($B$1,Database!$A$1:$AS$1,0),FALSE))</f>
        <v>127.08940921600001</v>
      </c>
      <c r="C216" s="76">
        <f>IF(VLOOKUP(A216,Database!$A:$AS,MATCH($C$1,Database!$A$1:$AS$1,0),FALSE)=0,#N/A,VLOOKUP(A216,Database!$A:$AS,MATCH($C$1,Database!$A$1:$AS$1,0),FALSE))</f>
        <v>112.02</v>
      </c>
      <c r="D216" s="76">
        <f>IF(VLOOKUP(A216,Database!$A:$AS,MATCH($D$1,Database!$A$1:$AS$1,0),FALSE)=0,#N/A,VLOOKUP(A216,Database!$A:$AS,MATCH($D$1,Database!$A$1:$AS$1,0),FALSE))</f>
        <v>98.608217350999993</v>
      </c>
      <c r="E216" s="76">
        <f>IF(VLOOKUP(A216,Database!$A:$AS,MATCH($E$1,Database!$A$1:$AS$1,0),FALSE)=0,#N/A,VLOOKUP(A216,Database!$A:$AS,MATCH($E$1,Database!$A$1:$AS$1,0),FALSE))</f>
        <v>133.62811135699999</v>
      </c>
      <c r="F216" s="76">
        <f>IF(VLOOKUP(A216,Database!$A:$AS,MATCH($F$1,Database!$A$1:$AS$1,0),FALSE)=0,#N/A,VLOOKUP(A216,Database!$A:$AS,MATCH($F$1,Database!$A$1:$AS$1,0),FALSE))</f>
        <v>108.090992417</v>
      </c>
      <c r="G216" s="76">
        <f>IF(VLOOKUP(A216,Database!$A:$AS,MATCH($G$1,Database!$A$1:$AS$1,0),FALSE)=0,#N/A,VLOOKUP(A216,Database!$A:$AS,MATCH($G$1,Database!$A$1:$AS$1,0),FALSE))</f>
        <v>105.058365759</v>
      </c>
      <c r="H216" s="76">
        <f>(((Table134567891011121314151617343[[#This Row],[ITA]]-VLOOKUP($U$1,A:B,2,))/VLOOKUP($U$1,A:B,2,))*100)+100</f>
        <v>104.52302631590784</v>
      </c>
      <c r="I216" s="76">
        <f>(((Table134567891011121314151617343[[#This Row],[FRA]]-VLOOKUP($U$1,A:C,3,))/VLOOKUP($U$1,A:C,3,))*100)+100</f>
        <v>109.30913348946135</v>
      </c>
      <c r="J216" s="76">
        <f>(((Table134567891011121314151617343[[#This Row],[DEU]]-VLOOKUP($U$1,A:D,4,))/VLOOKUP($U$1,A:D,4,))*100)+100</f>
        <v>131.11702127588492</v>
      </c>
      <c r="K216" s="76">
        <f>(((Table134567891011121314151617343[[#This Row],[ESP]]-VLOOKUP($U$1,A:E,5,))/VLOOKUP($U$1,A:E,5,))*100)+100</f>
        <v>112.9626185611357</v>
      </c>
      <c r="L216" s="76">
        <f>(((Table134567891011121314151617343[[#This Row],[EA19]]-VLOOKUP($U$1,A:F,6,))/VLOOKUP($U$1,A:F,6,))*100)+100</f>
        <v>120.78212290488685</v>
      </c>
      <c r="M216" s="76">
        <f>(((Table134567891011121314151617343[[#This Row],[GBR]]-VLOOKUP($U$1,A:G,7,))/VLOOKUP($U$1,A:G,7,))*100)+100</f>
        <v>109.39226519373258</v>
      </c>
      <c r="N216" s="76">
        <f>IF(VLOOKUP(A216,Database!$A:$AU,MATCH($N$1,Database!$A$1:$AU$1,0),FALSE)=0,#N/A,VLOOKUP(A216,Database!$A:$AU,MATCH($N$1,Database!$A$1:$AU$1,0),FALSE))</f>
        <v>101.457447552</v>
      </c>
      <c r="O216" s="76">
        <f>(((Table134567891011121314151617343[[#This Row],[USA]]-VLOOKUP($U$1,A:N,14,))/VLOOKUP($U$1,A:N,14,))*100)+100</f>
        <v>117.03547718549895</v>
      </c>
      <c r="P216" s="76">
        <f>IF(VLOOKUP(A216,Database!$A:$AS,MATCH($P$1,Database!$A$1:$AS$1,0),FALSE)=0,#N/A,VLOOKUP(A216,Database!$A:$AS,MATCH($P$1,Database!$A$1:$AS$1,0),FALSE))</f>
        <v>117.709173378</v>
      </c>
      <c r="Q216" s="76">
        <f>(((Table134567891011121314151617343[[#This Row],[JPN]]-VLOOKUP($U$1,A:Q,16,))/VLOOKUP($U$1,A:Q,16,))*100)+100</f>
        <v>118.1775948953059</v>
      </c>
    </row>
    <row r="217" spans="1:17" s="80" customFormat="1" x14ac:dyDescent="0.35">
      <c r="A217" s="21">
        <v>39417</v>
      </c>
      <c r="B217" s="76">
        <f>IF(VLOOKUP(A217,Database!$A:$AS,MATCH($B$1,Database!$A$1:$AS$1,0),FALSE)=0,#N/A,VLOOKUP(A217,Database!$A:$AS,MATCH($B$1,Database!$A$1:$AS$1,0),FALSE))</f>
        <v>127.989334222</v>
      </c>
      <c r="C217" s="76">
        <f>IF(VLOOKUP(A217,Database!$A:$AS,MATCH($C$1,Database!$A$1:$AS$1,0),FALSE)=0,#N/A,VLOOKUP(A217,Database!$A:$AS,MATCH($C$1,Database!$A$1:$AS$1,0),FALSE))</f>
        <v>112.2</v>
      </c>
      <c r="D217" s="76">
        <f>IF(VLOOKUP(A217,Database!$A:$AS,MATCH($D$1,Database!$A$1:$AS$1,0),FALSE)=0,#N/A,VLOOKUP(A217,Database!$A:$AS,MATCH($D$1,Database!$A$1:$AS$1,0),FALSE))</f>
        <v>99.608300692</v>
      </c>
      <c r="E217" s="76">
        <f>IF(VLOOKUP(A217,Database!$A:$AS,MATCH($E$1,Database!$A$1:$AS$1,0),FALSE)=0,#N/A,VLOOKUP(A217,Database!$A:$AS,MATCH($E$1,Database!$A$1:$AS$1,0),FALSE))</f>
        <v>133.37011114200001</v>
      </c>
      <c r="F217" s="76">
        <f>IF(VLOOKUP(A217,Database!$A:$AS,MATCH($F$1,Database!$A$1:$AS$1,0),FALSE)=0,#N/A,VLOOKUP(A217,Database!$A:$AS,MATCH($F$1,Database!$A$1:$AS$1,0),FALSE))</f>
        <v>108.49095908699999</v>
      </c>
      <c r="G217" s="76">
        <f>IF(VLOOKUP(A217,Database!$A:$AS,MATCH($G$1,Database!$A$1:$AS$1,0),FALSE)=0,#N/A,VLOOKUP(A217,Database!$A:$AS,MATCH($G$1,Database!$A$1:$AS$1,0),FALSE))</f>
        <v>105.270604882</v>
      </c>
      <c r="H217" s="76">
        <f>(((Table134567891011121314151617343[[#This Row],[ITA]]-VLOOKUP($U$1,A:B,2,))/VLOOKUP($U$1,A:B,2,))*100)+100</f>
        <v>105.26315789465028</v>
      </c>
      <c r="I217" s="76">
        <f>(((Table134567891011121314151617343[[#This Row],[FRA]]-VLOOKUP($U$1,A:C,3,))/VLOOKUP($U$1,A:C,3,))*100)+100</f>
        <v>109.4847775175644</v>
      </c>
      <c r="J217" s="76">
        <f>(((Table134567891011121314151617343[[#This Row],[DEU]]-VLOOKUP($U$1,A:D,4,))/VLOOKUP($U$1,A:D,4,))*100)+100</f>
        <v>132.44680851088583</v>
      </c>
      <c r="K217" s="76">
        <f>(((Table134567891011121314151617343[[#This Row],[ESP]]-VLOOKUP($U$1,A:E,5,))/VLOOKUP($U$1,A:E,5,))*100)+100</f>
        <v>112.74451789668889</v>
      </c>
      <c r="L217" s="76">
        <f>(((Table134567891011121314151617343[[#This Row],[EA19]]-VLOOKUP($U$1,A:F,6,))/VLOOKUP($U$1,A:F,6,))*100)+100</f>
        <v>121.22905027981028</v>
      </c>
      <c r="M217" s="76">
        <f>(((Table134567891011121314151617343[[#This Row],[GBR]]-VLOOKUP($U$1,A:G,7,))/VLOOKUP($U$1,A:G,7,))*100)+100</f>
        <v>109.61325966913648</v>
      </c>
      <c r="N217" s="76">
        <f>IF(VLOOKUP(A217,Database!$A:$AU,MATCH($N$1,Database!$A$1:$AU$1,0),FALSE)=0,#N/A,VLOOKUP(A217,Database!$A:$AU,MATCH($N$1,Database!$A$1:$AU$1,0),FALSE))</f>
        <v>101.446440963</v>
      </c>
      <c r="O217" s="76">
        <f>(((Table134567891011121314151617343[[#This Row],[USA]]-VLOOKUP($U$1,A:N,14,))/VLOOKUP($U$1,A:N,14,))*100)+100</f>
        <v>117.02278061736243</v>
      </c>
      <c r="P217" s="76">
        <f>IF(VLOOKUP(A217,Database!$A:$AS,MATCH($P$1,Database!$A$1:$AS$1,0),FALSE)=0,#N/A,VLOOKUP(A217,Database!$A:$AS,MATCH($P$1,Database!$A$1:$AS$1,0),FALSE))</f>
        <v>118.361301763</v>
      </c>
      <c r="Q217" s="76">
        <f>(((Table134567891011121314151617343[[#This Row],[JPN]]-VLOOKUP($U$1,A:Q,16,))/VLOOKUP($U$1,A:Q,16,))*100)+100</f>
        <v>118.83231841336828</v>
      </c>
    </row>
    <row r="218" spans="1:17" s="80" customFormat="1" x14ac:dyDescent="0.35">
      <c r="A218" s="21">
        <v>39448</v>
      </c>
      <c r="B218" s="76">
        <f>IF(VLOOKUP(A218,Database!$A:$AS,MATCH($B$1,Database!$A$1:$AS$1,0),FALSE)=0,#N/A,VLOOKUP(A218,Database!$A:$AS,MATCH($B$1,Database!$A$1:$AS$1,0),FALSE))</f>
        <v>130.68910924100001</v>
      </c>
      <c r="C218" s="76">
        <f>IF(VLOOKUP(A218,Database!$A:$AS,MATCH($C$1,Database!$A$1:$AS$1,0),FALSE)=0,#N/A,VLOOKUP(A218,Database!$A:$AS,MATCH($C$1,Database!$A$1:$AS$1,0),FALSE))</f>
        <v>113.2</v>
      </c>
      <c r="D218" s="76">
        <f>IF(VLOOKUP(A218,Database!$A:$AS,MATCH($D$1,Database!$A$1:$AS$1,0),FALSE)=0,#N/A,VLOOKUP(A218,Database!$A:$AS,MATCH($D$1,Database!$A$1:$AS$1,0),FALSE))</f>
        <v>101.10842570200001</v>
      </c>
      <c r="E218" s="76">
        <f>IF(VLOOKUP(A218,Database!$A:$AS,MATCH($E$1,Database!$A$1:$AS$1,0),FALSE)=0,#N/A,VLOOKUP(A218,Database!$A:$AS,MATCH($E$1,Database!$A$1:$AS$1,0),FALSE))</f>
        <v>133.78411148699999</v>
      </c>
      <c r="F218" s="76">
        <f>IF(VLOOKUP(A218,Database!$A:$AS,MATCH($F$1,Database!$A$1:$AS$1,0),FALSE)=0,#N/A,VLOOKUP(A218,Database!$A:$AS,MATCH($F$1,Database!$A$1:$AS$1,0),FALSE))</f>
        <v>109.49087575999999</v>
      </c>
      <c r="G218" s="76">
        <f>IF(VLOOKUP(A218,Database!$A:$AS,MATCH($G$1,Database!$A$1:$AS$1,0),FALSE)=0,#N/A,VLOOKUP(A218,Database!$A:$AS,MATCH($G$1,Database!$A$1:$AS$1,0),FALSE))</f>
        <v>105.588963566</v>
      </c>
      <c r="H218" s="76">
        <f>(((Table134567891011121314151617343[[#This Row],[ITA]]-VLOOKUP($U$1,A:B,2,))/VLOOKUP($U$1,A:B,2,))*100)+100</f>
        <v>107.48355263170002</v>
      </c>
      <c r="I218" s="76">
        <f>(((Table134567891011121314151617343[[#This Row],[FRA]]-VLOOKUP($U$1,A:C,3,))/VLOOKUP($U$1,A:C,3,))*100)+100</f>
        <v>110.46057767369243</v>
      </c>
      <c r="J218" s="76">
        <f>(((Table134567891011121314151617343[[#This Row],[DEU]]-VLOOKUP($U$1,A:D,4,))/VLOOKUP($U$1,A:D,4,))*100)+100</f>
        <v>134.44148936139271</v>
      </c>
      <c r="K218" s="76">
        <f>(((Table134567891011121314151617343[[#This Row],[ESP]]-VLOOKUP($U$1,A:E,5,))/VLOOKUP($U$1,A:E,5,))*100)+100</f>
        <v>113.09449338149889</v>
      </c>
      <c r="L218" s="76">
        <f>(((Table134567891011121314151617343[[#This Row],[EA19]]-VLOOKUP($U$1,A:F,6,))/VLOOKUP($U$1,A:F,6,))*100)+100</f>
        <v>122.34636871488404</v>
      </c>
      <c r="M218" s="76">
        <f>(((Table134567891011121314151617343[[#This Row],[GBR]]-VLOOKUP($U$1,A:G,7,))/VLOOKUP($U$1,A:G,7,))*100)+100</f>
        <v>109.94475138172172</v>
      </c>
      <c r="N218" s="76">
        <f>IF(VLOOKUP(A218,Database!$A:$AU,MATCH($N$1,Database!$A$1:$AU$1,0),FALSE)=0,#N/A,VLOOKUP(A218,Database!$A:$AU,MATCH($N$1,Database!$A$1:$AU$1,0),FALSE))</f>
        <v>101.30880902299999</v>
      </c>
      <c r="O218" s="76">
        <f>(((Table134567891011121314151617343[[#This Row],[USA]]-VLOOKUP($U$1,A:N,14,))/VLOOKUP($U$1,A:N,14,))*100)+100</f>
        <v>116.86401632590309</v>
      </c>
      <c r="P218" s="76">
        <f>IF(VLOOKUP(A218,Database!$A:$AS,MATCH($P$1,Database!$A$1:$AS$1,0),FALSE)=0,#N/A,VLOOKUP(A218,Database!$A:$AS,MATCH($P$1,Database!$A$1:$AS$1,0),FALSE))</f>
        <v>119.16530175600001</v>
      </c>
      <c r="Q218" s="76">
        <f>(((Table134567891011121314151617343[[#This Row],[JPN]]-VLOOKUP($U$1,A:Q,16,))/VLOOKUP($U$1,A:Q,16,))*100)+100</f>
        <v>119.63951790973601</v>
      </c>
    </row>
    <row r="219" spans="1:17" s="80" customFormat="1" x14ac:dyDescent="0.35">
      <c r="A219" s="21">
        <v>39479</v>
      </c>
      <c r="B219" s="76">
        <f>IF(VLOOKUP(A219,Database!$A:$AS,MATCH($B$1,Database!$A$1:$AS$1,0),FALSE)=0,#N/A,VLOOKUP(A219,Database!$A:$AS,MATCH($B$1,Database!$A$1:$AS$1,0),FALSE))</f>
        <v>129.68919256699999</v>
      </c>
      <c r="C219" s="76">
        <f>IF(VLOOKUP(A219,Database!$A:$AS,MATCH($C$1,Database!$A$1:$AS$1,0),FALSE)=0,#N/A,VLOOKUP(A219,Database!$A:$AS,MATCH($C$1,Database!$A$1:$AS$1,0),FALSE))</f>
        <v>114.23</v>
      </c>
      <c r="D219" s="76">
        <f>IF(VLOOKUP(A219,Database!$A:$AS,MATCH($D$1,Database!$A$1:$AS$1,0),FALSE)=0,#N/A,VLOOKUP(A219,Database!$A:$AS,MATCH($D$1,Database!$A$1:$AS$1,0),FALSE))</f>
        <v>100.80840070000001</v>
      </c>
      <c r="E219" s="76">
        <f>IF(VLOOKUP(A219,Database!$A:$AS,MATCH($E$1,Database!$A$1:$AS$1,0),FALSE)=0,#N/A,VLOOKUP(A219,Database!$A:$AS,MATCH($E$1,Database!$A$1:$AS$1,0),FALSE))</f>
        <v>133.676111397</v>
      </c>
      <c r="F219" s="76">
        <f>IF(VLOOKUP(A219,Database!$A:$AS,MATCH($F$1,Database!$A$1:$AS$1,0),FALSE)=0,#N/A,VLOOKUP(A219,Database!$A:$AS,MATCH($F$1,Database!$A$1:$AS$1,0),FALSE))</f>
        <v>109.290892426</v>
      </c>
      <c r="G219" s="76">
        <f>IF(VLOOKUP(A219,Database!$A:$AS,MATCH($G$1,Database!$A$1:$AS$1,0),FALSE)=0,#N/A,VLOOKUP(A219,Database!$A:$AS,MATCH($G$1,Database!$A$1:$AS$1,0),FALSE))</f>
        <v>106.11956137200001</v>
      </c>
      <c r="H219" s="76">
        <f>(((Table134567891011121314151617343[[#This Row],[ITA]]-VLOOKUP($U$1,A:B,2,))/VLOOKUP($U$1,A:B,2,))*100)+100</f>
        <v>106.66118421032679</v>
      </c>
      <c r="I219" s="76">
        <f>(((Table134567891011121314151617343[[#This Row],[FRA]]-VLOOKUP($U$1,A:C,3,))/VLOOKUP($U$1,A:C,3,))*100)+100</f>
        <v>111.4656518345043</v>
      </c>
      <c r="J219" s="76">
        <f>(((Table134567891011121314151617343[[#This Row],[DEU]]-VLOOKUP($U$1,A:D,4,))/VLOOKUP($U$1,A:D,4,))*100)+100</f>
        <v>134.04255319129135</v>
      </c>
      <c r="K219" s="76">
        <f>(((Table134567891011121314151617343[[#This Row],[ESP]]-VLOOKUP($U$1,A:E,5,))/VLOOKUP($U$1,A:E,5,))*100)+100</f>
        <v>113.00319542893976</v>
      </c>
      <c r="L219" s="76">
        <f>(((Table134567891011121314151617343[[#This Row],[EA19]]-VLOOKUP($U$1,A:F,6,))/VLOOKUP($U$1,A:F,6,))*100)+100</f>
        <v>122.12290502853973</v>
      </c>
      <c r="M219" s="76">
        <f>(((Table134567891011121314151617343[[#This Row],[GBR]]-VLOOKUP($U$1,A:G,7,))/VLOOKUP($U$1,A:G,7,))*100)+100</f>
        <v>110.49723756866959</v>
      </c>
      <c r="N219" s="76">
        <f>IF(VLOOKUP(A219,Database!$A:$AU,MATCH($N$1,Database!$A$1:$AU$1,0),FALSE)=0,#N/A,VLOOKUP(A219,Database!$A:$AU,MATCH($N$1,Database!$A$1:$AU$1,0),FALSE))</f>
        <v>100.910886128</v>
      </c>
      <c r="O219" s="76">
        <f>(((Table134567891011121314151617343[[#This Row],[USA]]-VLOOKUP($U$1,A:N,14,))/VLOOKUP($U$1,A:N,14,))*100)+100</f>
        <v>116.40499535678705</v>
      </c>
      <c r="P219" s="76">
        <f>IF(VLOOKUP(A219,Database!$A:$AS,MATCH($P$1,Database!$A$1:$AS$1,0),FALSE)=0,#N/A,VLOOKUP(A219,Database!$A:$AS,MATCH($P$1,Database!$A$1:$AS$1,0),FALSE))</f>
        <v>119.473222433</v>
      </c>
      <c r="Q219" s="76">
        <f>(((Table134567891011121314151617343[[#This Row],[JPN]]-VLOOKUP($U$1,A:Q,16,))/VLOOKUP($U$1,A:Q,16,))*100)+100</f>
        <v>119.94866395147685</v>
      </c>
    </row>
    <row r="220" spans="1:17" s="80" customFormat="1" x14ac:dyDescent="0.35">
      <c r="A220" s="21">
        <v>39508</v>
      </c>
      <c r="B220" s="76">
        <f>IF(VLOOKUP(A220,Database!$A:$AS,MATCH($B$1,Database!$A$1:$AS$1,0),FALSE)=0,#N/A,VLOOKUP(A220,Database!$A:$AS,MATCH($B$1,Database!$A$1:$AS$1,0),FALSE))</f>
        <v>130.38913423899999</v>
      </c>
      <c r="C220" s="76">
        <f>IF(VLOOKUP(A220,Database!$A:$AS,MATCH($C$1,Database!$A$1:$AS$1,0),FALSE)=0,#N/A,VLOOKUP(A220,Database!$A:$AS,MATCH($C$1,Database!$A$1:$AS$1,0),FALSE))</f>
        <v>112.96</v>
      </c>
      <c r="D220" s="76">
        <f>IF(VLOOKUP(A220,Database!$A:$AS,MATCH($D$1,Database!$A$1:$AS$1,0),FALSE)=0,#N/A,VLOOKUP(A220,Database!$A:$AS,MATCH($D$1,Database!$A$1:$AS$1,0),FALSE))</f>
        <v>100.108342362</v>
      </c>
      <c r="E220" s="76">
        <f>IF(VLOOKUP(A220,Database!$A:$AS,MATCH($E$1,Database!$A$1:$AS$1,0),FALSE)=0,#N/A,VLOOKUP(A220,Database!$A:$AS,MATCH($E$1,Database!$A$1:$AS$1,0),FALSE))</f>
        <v>131.23810936500001</v>
      </c>
      <c r="F220" s="76">
        <f>IF(VLOOKUP(A220,Database!$A:$AS,MATCH($F$1,Database!$A$1:$AS$1,0),FALSE)=0,#N/A,VLOOKUP(A220,Database!$A:$AS,MATCH($F$1,Database!$A$1:$AS$1,0),FALSE))</f>
        <v>108.790934089</v>
      </c>
      <c r="G220" s="76">
        <f>IF(VLOOKUP(A220,Database!$A:$AS,MATCH($G$1,Database!$A$1:$AS$1,0),FALSE)=0,#N/A,VLOOKUP(A220,Database!$A:$AS,MATCH($G$1,Database!$A$1:$AS$1,0),FALSE))</f>
        <v>104.42164839100001</v>
      </c>
      <c r="H220" s="76">
        <f>(((Table134567891011121314151617343[[#This Row],[ITA]]-VLOOKUP($U$1,A:B,2,))/VLOOKUP($U$1,A:B,2,))*100)+100</f>
        <v>107.23684210545252</v>
      </c>
      <c r="I220" s="76">
        <f>(((Table134567891011121314151617343[[#This Row],[FRA]]-VLOOKUP($U$1,A:C,3,))/VLOOKUP($U$1,A:C,3,))*100)+100</f>
        <v>110.22638563622169</v>
      </c>
      <c r="J220" s="76">
        <f>(((Table134567891011121314151617343[[#This Row],[DEU]]-VLOOKUP($U$1,A:D,4,))/VLOOKUP($U$1,A:D,4,))*100)+100</f>
        <v>133.11170212772146</v>
      </c>
      <c r="K220" s="76">
        <f>(((Table134567891011121314151617343[[#This Row],[ESP]]-VLOOKUP($U$1,A:E,5,))/VLOOKUP($U$1,A:E,5,))*100)+100</f>
        <v>110.94222868477675</v>
      </c>
      <c r="L220" s="76">
        <f>(((Table134567891011121314151617343[[#This Row],[EA19]]-VLOOKUP($U$1,A:F,6,))/VLOOKUP($U$1,A:F,6,))*100)+100</f>
        <v>121.56424581044416</v>
      </c>
      <c r="M220" s="76">
        <f>(((Table134567891011121314151617343[[#This Row],[GBR]]-VLOOKUP($U$1,A:G,7,))/VLOOKUP($U$1,A:G,7,))*100)+100</f>
        <v>108.72928176856215</v>
      </c>
      <c r="N220" s="76">
        <f>IF(VLOOKUP(A220,Database!$A:$AU,MATCH($N$1,Database!$A$1:$AU$1,0),FALSE)=0,#N/A,VLOOKUP(A220,Database!$A:$AU,MATCH($N$1,Database!$A$1:$AU$1,0),FALSE))</f>
        <v>100.545288891</v>
      </c>
      <c r="O220" s="76">
        <f>(((Table134567891011121314151617343[[#This Row],[USA]]-VLOOKUP($U$1,A:N,14,))/VLOOKUP($U$1,A:N,14,))*100)+100</f>
        <v>115.98326340785285</v>
      </c>
      <c r="P220" s="76">
        <f>IF(VLOOKUP(A220,Database!$A:$AS,MATCH($P$1,Database!$A$1:$AS$1,0),FALSE)=0,#N/A,VLOOKUP(A220,Database!$A:$AS,MATCH($P$1,Database!$A$1:$AS$1,0),FALSE))</f>
        <v>118.241539727</v>
      </c>
      <c r="Q220" s="76">
        <f>(((Table134567891011121314151617343[[#This Row],[JPN]]-VLOOKUP($U$1,A:Q,16,))/VLOOKUP($U$1,A:Q,16,))*100)+100</f>
        <v>118.71207978652147</v>
      </c>
    </row>
    <row r="221" spans="1:17" s="80" customFormat="1" x14ac:dyDescent="0.35">
      <c r="A221" s="21">
        <v>39539</v>
      </c>
      <c r="B221" s="76">
        <f>IF(VLOOKUP(A221,Database!$A:$AS,MATCH($B$1,Database!$A$1:$AS$1,0),FALSE)=0,#N/A,VLOOKUP(A221,Database!$A:$AS,MATCH($B$1,Database!$A$1:$AS$1,0),FALSE))</f>
        <v>131.689025915</v>
      </c>
      <c r="C221" s="76">
        <f>IF(VLOOKUP(A221,Database!$A:$AS,MATCH($C$1,Database!$A$1:$AS$1,0),FALSE)=0,#N/A,VLOOKUP(A221,Database!$A:$AS,MATCH($C$1,Database!$A$1:$AS$1,0),FALSE))</f>
        <v>115.3</v>
      </c>
      <c r="D221" s="76">
        <f>IF(VLOOKUP(A221,Database!$A:$AS,MATCH($D$1,Database!$A$1:$AS$1,0),FALSE)=0,#N/A,VLOOKUP(A221,Database!$A:$AS,MATCH($D$1,Database!$A$1:$AS$1,0),FALSE))</f>
        <v>100.30835903000001</v>
      </c>
      <c r="E221" s="76">
        <f>IF(VLOOKUP(A221,Database!$A:$AS,MATCH($E$1,Database!$A$1:$AS$1,0),FALSE)=0,#N/A,VLOOKUP(A221,Database!$A:$AS,MATCH($E$1,Database!$A$1:$AS$1,0),FALSE))</f>
        <v>132.044110037</v>
      </c>
      <c r="F221" s="76">
        <f>IF(VLOOKUP(A221,Database!$A:$AS,MATCH($F$1,Database!$A$1:$AS$1,0),FALSE)=0,#N/A,VLOOKUP(A221,Database!$A:$AS,MATCH($F$1,Database!$A$1:$AS$1,0),FALSE))</f>
        <v>110.09082576500001</v>
      </c>
      <c r="G221" s="76">
        <f>IF(VLOOKUP(A221,Database!$A:$AS,MATCH($G$1,Database!$A$1:$AS$1,0),FALSE)=0,#N/A,VLOOKUP(A221,Database!$A:$AS,MATCH($G$1,Database!$A$1:$AS$1,0),FALSE))</f>
        <v>106.862398302</v>
      </c>
      <c r="H221" s="76">
        <f>(((Table134567891011121314151617343[[#This Row],[ITA]]-VLOOKUP($U$1,A:B,2,))/VLOOKUP($U$1,A:B,2,))*100)+100</f>
        <v>108.30592105307323</v>
      </c>
      <c r="I221" s="76">
        <f>(((Table134567891011121314151617343[[#This Row],[FRA]]-VLOOKUP($U$1,A:C,3,))/VLOOKUP($U$1,A:C,3,))*100)+100</f>
        <v>112.50975800156127</v>
      </c>
      <c r="J221" s="76">
        <f>(((Table134567891011121314151617343[[#This Row],[DEU]]-VLOOKUP($U$1,A:D,4,))/VLOOKUP($U$1,A:D,4,))*100)+100</f>
        <v>133.37765957445572</v>
      </c>
      <c r="K221" s="76">
        <f>(((Table134567891011121314151617343[[#This Row],[ESP]]-VLOOKUP($U$1,A:E,5,))/VLOOKUP($U$1,A:E,5,))*100)+100</f>
        <v>111.62358192360171</v>
      </c>
      <c r="L221" s="76">
        <f>(((Table134567891011121314151617343[[#This Row],[EA19]]-VLOOKUP($U$1,A:F,6,))/VLOOKUP($U$1,A:F,6,))*100)+100</f>
        <v>123.0167597772692</v>
      </c>
      <c r="M221" s="76">
        <f>(((Table134567891011121314151617343[[#This Row],[GBR]]-VLOOKUP($U$1,A:G,7,))/VLOOKUP($U$1,A:G,7,))*100)+100</f>
        <v>111.27071823206261</v>
      </c>
      <c r="N221" s="76">
        <f>IF(VLOOKUP(A221,Database!$A:$AU,MATCH($N$1,Database!$A$1:$AU$1,0),FALSE)=0,#N/A,VLOOKUP(A221,Database!$A:$AU,MATCH($N$1,Database!$A$1:$AU$1,0),FALSE))</f>
        <v>99.876167612000003</v>
      </c>
      <c r="O221" s="76">
        <f>(((Table134567891011121314151617343[[#This Row],[USA]]-VLOOKUP($U$1,A:N,14,))/VLOOKUP($U$1,A:N,14,))*100)+100</f>
        <v>115.21140357821739</v>
      </c>
      <c r="P221" s="76">
        <f>IF(VLOOKUP(A221,Database!$A:$AS,MATCH($P$1,Database!$A$1:$AS$1,0),FALSE)=0,#N/A,VLOOKUP(A221,Database!$A:$AS,MATCH($P$1,Database!$A$1:$AS$1,0),FALSE))</f>
        <v>117.7283386</v>
      </c>
      <c r="Q221" s="76">
        <f>(((Table134567891011121314151617343[[#This Row],[JPN]]-VLOOKUP($U$1,A:Q,16,))/VLOOKUP($U$1,A:Q,16,))*100)+100</f>
        <v>118.19683638495871</v>
      </c>
    </row>
    <row r="222" spans="1:17" s="80" customFormat="1" x14ac:dyDescent="0.35">
      <c r="A222" s="21">
        <v>39569</v>
      </c>
      <c r="B222" s="76">
        <f>IF(VLOOKUP(A222,Database!$A:$AS,MATCH($B$1,Database!$A$1:$AS$1,0),FALSE)=0,#N/A,VLOOKUP(A222,Database!$A:$AS,MATCH($B$1,Database!$A$1:$AS$1,0),FALSE))</f>
        <v>127.08940921600001</v>
      </c>
      <c r="C222" s="76">
        <f>IF(VLOOKUP(A222,Database!$A:$AS,MATCH($C$1,Database!$A$1:$AS$1,0),FALSE)=0,#N/A,VLOOKUP(A222,Database!$A:$AS,MATCH($C$1,Database!$A$1:$AS$1,0),FALSE))</f>
        <v>109.91</v>
      </c>
      <c r="D222" s="76">
        <f>IF(VLOOKUP(A222,Database!$A:$AS,MATCH($D$1,Database!$A$1:$AS$1,0),FALSE)=0,#N/A,VLOOKUP(A222,Database!$A:$AS,MATCH($D$1,Database!$A$1:$AS$1,0),FALSE))</f>
        <v>98.308192348999995</v>
      </c>
      <c r="E222" s="76">
        <f>IF(VLOOKUP(A222,Database!$A:$AS,MATCH($E$1,Database!$A$1:$AS$1,0),FALSE)=0,#N/A,VLOOKUP(A222,Database!$A:$AS,MATCH($E$1,Database!$A$1:$AS$1,0),FALSE))</f>
        <v>128.66410722000001</v>
      </c>
      <c r="F222" s="76">
        <f>IF(VLOOKUP(A222,Database!$A:$AS,MATCH($F$1,Database!$A$1:$AS$1,0),FALSE)=0,#N/A,VLOOKUP(A222,Database!$A:$AS,MATCH($F$1,Database!$A$1:$AS$1,0),FALSE))</f>
        <v>106.891092409</v>
      </c>
      <c r="G222" s="76">
        <f>IF(VLOOKUP(A222,Database!$A:$AS,MATCH($G$1,Database!$A$1:$AS$1,0),FALSE)=0,#N/A,VLOOKUP(A222,Database!$A:$AS,MATCH($G$1,Database!$A$1:$AS$1,0),FALSE))</f>
        <v>105.90732224999999</v>
      </c>
      <c r="H222" s="76">
        <f>(((Table134567891011121314151617343[[#This Row],[ITA]]-VLOOKUP($U$1,A:B,2,))/VLOOKUP($U$1,A:B,2,))*100)+100</f>
        <v>104.52302631590784</v>
      </c>
      <c r="I222" s="76">
        <f>(((Table134567891011121314151617343[[#This Row],[FRA]]-VLOOKUP($U$1,A:C,3,))/VLOOKUP($U$1,A:C,3,))*100)+100</f>
        <v>107.25019516003121</v>
      </c>
      <c r="J222" s="76">
        <f>(((Table134567891011121314151617343[[#This Row],[DEU]]-VLOOKUP($U$1,A:D,4,))/VLOOKUP($U$1,A:D,4,))*100)+100</f>
        <v>130.71808510578356</v>
      </c>
      <c r="K222" s="76">
        <f>(((Table134567891011121314151617343[[#This Row],[ESP]]-VLOOKUP($U$1,A:E,5,))/VLOOKUP($U$1,A:E,5,))*100)+100</f>
        <v>108.76629414878401</v>
      </c>
      <c r="L222" s="76">
        <f>(((Table134567891011121314151617343[[#This Row],[EA19]]-VLOOKUP($U$1,A:F,6,))/VLOOKUP($U$1,A:F,6,))*100)+100</f>
        <v>119.44134078235138</v>
      </c>
      <c r="M222" s="76">
        <f>(((Table134567891011121314151617343[[#This Row],[GBR]]-VLOOKUP($U$1,A:G,7,))/VLOOKUP($U$1,A:G,7,))*100)+100</f>
        <v>110.27624309430692</v>
      </c>
      <c r="N222" s="76">
        <f>IF(VLOOKUP(A222,Database!$A:$AU,MATCH($N$1,Database!$A$1:$AU$1,0),FALSE)=0,#N/A,VLOOKUP(A222,Database!$A:$AU,MATCH($N$1,Database!$A$1:$AU$1,0),FALSE))</f>
        <v>99.297181370999994</v>
      </c>
      <c r="O222" s="76">
        <f>(((Table134567891011121314151617343[[#This Row],[USA]]-VLOOKUP($U$1,A:N,14,))/VLOOKUP($U$1,A:N,14,))*100)+100</f>
        <v>114.54351834520337</v>
      </c>
      <c r="P222" s="76">
        <f>IF(VLOOKUP(A222,Database!$A:$AS,MATCH($P$1,Database!$A$1:$AS$1,0),FALSE)=0,#N/A,VLOOKUP(A222,Database!$A:$AS,MATCH($P$1,Database!$A$1:$AS$1,0),FALSE))</f>
        <v>118.34417995299999</v>
      </c>
      <c r="Q222" s="76">
        <f>(((Table134567891011121314151617343[[#This Row],[JPN]]-VLOOKUP($U$1,A:Q,16,))/VLOOKUP($U$1,A:Q,16,))*100)+100</f>
        <v>118.81512846743639</v>
      </c>
    </row>
    <row r="223" spans="1:17" s="80" customFormat="1" x14ac:dyDescent="0.35">
      <c r="A223" s="21">
        <v>39600</v>
      </c>
      <c r="B223" s="76">
        <f>IF(VLOOKUP(A223,Database!$A:$AS,MATCH($B$1,Database!$A$1:$AS$1,0),FALSE)=0,#N/A,VLOOKUP(A223,Database!$A:$AS,MATCH($B$1,Database!$A$1:$AS$1,0),FALSE))</f>
        <v>128.48929255900001</v>
      </c>
      <c r="C223" s="76">
        <f>IF(VLOOKUP(A223,Database!$A:$AS,MATCH($C$1,Database!$A$1:$AS$1,0),FALSE)=0,#N/A,VLOOKUP(A223,Database!$A:$AS,MATCH($C$1,Database!$A$1:$AS$1,0),FALSE))</f>
        <v>109.59</v>
      </c>
      <c r="D223" s="76">
        <f>IF(VLOOKUP(A223,Database!$A:$AS,MATCH($D$1,Database!$A$1:$AS$1,0),FALSE)=0,#N/A,VLOOKUP(A223,Database!$A:$AS,MATCH($D$1,Database!$A$1:$AS$1,0),FALSE))</f>
        <v>99.408284023999997</v>
      </c>
      <c r="E223" s="76">
        <f>IF(VLOOKUP(A223,Database!$A:$AS,MATCH($E$1,Database!$A$1:$AS$1,0),FALSE)=0,#N/A,VLOOKUP(A223,Database!$A:$AS,MATCH($E$1,Database!$A$1:$AS$1,0),FALSE))</f>
        <v>124.611103843</v>
      </c>
      <c r="F223" s="76">
        <f>IF(VLOOKUP(A223,Database!$A:$AS,MATCH($F$1,Database!$A$1:$AS$1,0),FALSE)=0,#N/A,VLOOKUP(A223,Database!$A:$AS,MATCH($F$1,Database!$A$1:$AS$1,0),FALSE))</f>
        <v>106.99108407600001</v>
      </c>
      <c r="G223" s="76">
        <f>IF(VLOOKUP(A223,Database!$A:$AS,MATCH($G$1,Database!$A$1:$AS$1,0),FALSE)=0,#N/A,VLOOKUP(A223,Database!$A:$AS,MATCH($G$1,Database!$A$1:$AS$1,0),FALSE))</f>
        <v>105.801202688</v>
      </c>
      <c r="H223" s="76">
        <f>(((Table134567891011121314151617343[[#This Row],[ITA]]-VLOOKUP($U$1,A:B,2,))/VLOOKUP($U$1,A:B,2,))*100)+100</f>
        <v>105.67434210533689</v>
      </c>
      <c r="I223" s="76">
        <f>(((Table134567891011121314151617343[[#This Row],[FRA]]-VLOOKUP($U$1,A:C,3,))/VLOOKUP($U$1,A:C,3,))*100)+100</f>
        <v>106.93793911007026</v>
      </c>
      <c r="J223" s="76">
        <f>(((Table134567891011121314151617343[[#This Row],[DEU]]-VLOOKUP($U$1,A:D,4,))/VLOOKUP($U$1,A:D,4,))*100)+100</f>
        <v>132.1808510641516</v>
      </c>
      <c r="K223" s="76">
        <f>(((Table134567891011121314151617343[[#This Row],[ESP]]-VLOOKUP($U$1,A:E,5,))/VLOOKUP($U$1,A:E,5,))*100)+100</f>
        <v>105.34008487400132</v>
      </c>
      <c r="L223" s="76">
        <f>(((Table134567891011121314151617343[[#This Row],[EA19]]-VLOOKUP($U$1,A:F,6,))/VLOOKUP($U$1,A:F,6,))*100)+100</f>
        <v>119.55307262552354</v>
      </c>
      <c r="M223" s="76">
        <f>(((Table134567891011121314151617343[[#This Row],[GBR]]-VLOOKUP($U$1,A:G,7,))/VLOOKUP($U$1,A:G,7,))*100)+100</f>
        <v>110.16574585608436</v>
      </c>
      <c r="N223" s="76">
        <f>IF(VLOOKUP(A223,Database!$A:$AU,MATCH($N$1,Database!$A$1:$AU$1,0),FALSE)=0,#N/A,VLOOKUP(A223,Database!$A:$AU,MATCH($N$1,Database!$A$1:$AU$1,0),FALSE))</f>
        <v>99.073281571999999</v>
      </c>
      <c r="O223" s="76">
        <f>(((Table134567891011121314151617343[[#This Row],[USA]]-VLOOKUP($U$1,A:N,14,))/VLOOKUP($U$1,A:N,14,))*100)+100</f>
        <v>114.28524041243485</v>
      </c>
      <c r="P223" s="76">
        <f>IF(VLOOKUP(A223,Database!$A:$AS,MATCH($P$1,Database!$A$1:$AS$1,0),FALSE)=0,#N/A,VLOOKUP(A223,Database!$A:$AS,MATCH($P$1,Database!$A$1:$AS$1,0),FALSE))</f>
        <v>115.162332963</v>
      </c>
      <c r="Q223" s="76">
        <f>(((Table134567891011121314151617343[[#This Row],[JPN]]-VLOOKUP($U$1,A:Q,16,))/VLOOKUP($U$1,A:Q,16,))*100)+100</f>
        <v>115.620619375137</v>
      </c>
    </row>
    <row r="224" spans="1:17" s="80" customFormat="1" x14ac:dyDescent="0.35">
      <c r="A224" s="21">
        <v>39630</v>
      </c>
      <c r="B224" s="76">
        <f>IF(VLOOKUP(A224,Database!$A:$AS,MATCH($B$1,Database!$A$1:$AS$1,0),FALSE)=0,#N/A,VLOOKUP(A224,Database!$A:$AS,MATCH($B$1,Database!$A$1:$AS$1,0),FALSE))</f>
        <v>124.38963419700001</v>
      </c>
      <c r="C224" s="76">
        <f>IF(VLOOKUP(A224,Database!$A:$AS,MATCH($C$1,Database!$A$1:$AS$1,0),FALSE)=0,#N/A,VLOOKUP(A224,Database!$A:$AS,MATCH($C$1,Database!$A$1:$AS$1,0),FALSE))</f>
        <v>110.42</v>
      </c>
      <c r="D224" s="76">
        <f>IF(VLOOKUP(A224,Database!$A:$AS,MATCH($D$1,Database!$A$1:$AS$1,0),FALSE)=0,#N/A,VLOOKUP(A224,Database!$A:$AS,MATCH($D$1,Database!$A$1:$AS$1,0),FALSE))</f>
        <v>97.708142344999999</v>
      </c>
      <c r="E224" s="76">
        <f>IF(VLOOKUP(A224,Database!$A:$AS,MATCH($E$1,Database!$A$1:$AS$1,0),FALSE)=0,#N/A,VLOOKUP(A224,Database!$A:$AS,MATCH($E$1,Database!$A$1:$AS$1,0),FALSE))</f>
        <v>126.476105397</v>
      </c>
      <c r="F224" s="76">
        <f>IF(VLOOKUP(A224,Database!$A:$AS,MATCH($F$1,Database!$A$1:$AS$1,0),FALSE)=0,#N/A,VLOOKUP(A224,Database!$A:$AS,MATCH($F$1,Database!$A$1:$AS$1,0),FALSE))</f>
        <v>105.99116740300001</v>
      </c>
      <c r="G224" s="76">
        <f>IF(VLOOKUP(A224,Database!$A:$AS,MATCH($G$1,Database!$A$1:$AS$1,0),FALSE)=0,#N/A,VLOOKUP(A224,Database!$A:$AS,MATCH($G$1,Database!$A$1:$AS$1,0),FALSE))</f>
        <v>106.11956137200001</v>
      </c>
      <c r="H224" s="76">
        <f>(((Table134567891011121314151617343[[#This Row],[ITA]]-VLOOKUP($U$1,A:B,2,))/VLOOKUP($U$1,A:B,2,))*100)+100</f>
        <v>102.3026315788581</v>
      </c>
      <c r="I224" s="76">
        <f>(((Table134567891011121314151617343[[#This Row],[FRA]]-VLOOKUP($U$1,A:C,3,))/VLOOKUP($U$1,A:C,3,))*100)+100</f>
        <v>107.74785323965652</v>
      </c>
      <c r="J224" s="76">
        <f>(((Table134567891011121314151617343[[#This Row],[DEU]]-VLOOKUP($U$1,A:D,4,))/VLOOKUP($U$1,A:D,4,))*100)+100</f>
        <v>129.92021276558083</v>
      </c>
      <c r="K224" s="76">
        <f>(((Table134567891011121314151617343[[#This Row],[ESP]]-VLOOKUP($U$1,A:E,5,))/VLOOKUP($U$1,A:E,5,))*100)+100</f>
        <v>106.9166652583307</v>
      </c>
      <c r="L224" s="76">
        <f>(((Table134567891011121314151617343[[#This Row],[EA19]]-VLOOKUP($U$1,A:F,6,))/VLOOKUP($U$1,A:F,6,))*100)+100</f>
        <v>118.43575419044979</v>
      </c>
      <c r="M224" s="76">
        <f>(((Table134567891011121314151617343[[#This Row],[GBR]]-VLOOKUP($U$1,A:G,7,))/VLOOKUP($U$1,A:G,7,))*100)+100</f>
        <v>110.49723756866959</v>
      </c>
      <c r="N224" s="76">
        <f>IF(VLOOKUP(A224,Database!$A:$AU,MATCH($N$1,Database!$A$1:$AU$1,0),FALSE)=0,#N/A,VLOOKUP(A224,Database!$A:$AU,MATCH($N$1,Database!$A$1:$AU$1,0),FALSE))</f>
        <v>98.657014361999998</v>
      </c>
      <c r="O224" s="76">
        <f>(((Table134567891011121314151617343[[#This Row],[USA]]-VLOOKUP($U$1,A:N,14,))/VLOOKUP($U$1,A:N,14,))*100)+100</f>
        <v>113.80505849642461</v>
      </c>
      <c r="P224" s="76">
        <f>IF(VLOOKUP(A224,Database!$A:$AS,MATCH($P$1,Database!$A$1:$AS$1,0),FALSE)=0,#N/A,VLOOKUP(A224,Database!$A:$AS,MATCH($P$1,Database!$A$1:$AS$1,0),FALSE))</f>
        <v>115.162332963</v>
      </c>
      <c r="Q224" s="76">
        <f>(((Table134567891011121314151617343[[#This Row],[JPN]]-VLOOKUP($U$1,A:Q,16,))/VLOOKUP($U$1,A:Q,16,))*100)+100</f>
        <v>115.620619375137</v>
      </c>
    </row>
    <row r="225" spans="1:17" s="80" customFormat="1" x14ac:dyDescent="0.35">
      <c r="A225" s="21">
        <v>39661</v>
      </c>
      <c r="B225" s="76">
        <f>IF(VLOOKUP(A225,Database!$A:$AS,MATCH($B$1,Database!$A$1:$AS$1,0),FALSE)=0,#N/A,VLOOKUP(A225,Database!$A:$AS,MATCH($B$1,Database!$A$1:$AS$1,0),FALSE))</f>
        <v>121.189900842</v>
      </c>
      <c r="C225" s="76">
        <f>IF(VLOOKUP(A225,Database!$A:$AS,MATCH($C$1,Database!$A$1:$AS$1,0),FALSE)=0,#N/A,VLOOKUP(A225,Database!$A:$AS,MATCH($C$1,Database!$A$1:$AS$1,0),FALSE))</f>
        <v>108.94</v>
      </c>
      <c r="D225" s="76">
        <f>IF(VLOOKUP(A225,Database!$A:$AS,MATCH($D$1,Database!$A$1:$AS$1,0),FALSE)=0,#N/A,VLOOKUP(A225,Database!$A:$AS,MATCH($D$1,Database!$A$1:$AS$1,0),FALSE))</f>
        <v>99.708309025999995</v>
      </c>
      <c r="E225" s="76">
        <f>IF(VLOOKUP(A225,Database!$A:$AS,MATCH($E$1,Database!$A$1:$AS$1,0),FALSE)=0,#N/A,VLOOKUP(A225,Database!$A:$AS,MATCH($E$1,Database!$A$1:$AS$1,0),FALSE))</f>
        <v>123.143102619</v>
      </c>
      <c r="F225" s="76">
        <f>IF(VLOOKUP(A225,Database!$A:$AS,MATCH($F$1,Database!$A$1:$AS$1,0),FALSE)=0,#N/A,VLOOKUP(A225,Database!$A:$AS,MATCH($F$1,Database!$A$1:$AS$1,0),FALSE))</f>
        <v>105.59120073299999</v>
      </c>
      <c r="G225" s="76">
        <f>IF(VLOOKUP(A225,Database!$A:$AS,MATCH($G$1,Database!$A$1:$AS$1,0),FALSE)=0,#N/A,VLOOKUP(A225,Database!$A:$AS,MATCH($G$1,Database!$A$1:$AS$1,0),FALSE))</f>
        <v>106.437920057</v>
      </c>
      <c r="H225" s="76">
        <f>(((Table134567891011121314151617343[[#This Row],[ITA]]-VLOOKUP($U$1,A:B,2,))/VLOOKUP($U$1,A:B,2,))*100)+100</f>
        <v>99.671052631944178</v>
      </c>
      <c r="I225" s="76">
        <f>(((Table134567891011121314151617343[[#This Row],[FRA]]-VLOOKUP($U$1,A:C,3,))/VLOOKUP($U$1,A:C,3,))*100)+100</f>
        <v>106.30366900858704</v>
      </c>
      <c r="J225" s="76">
        <f>(((Table134567891011121314151617343[[#This Row],[DEU]]-VLOOKUP($U$1,A:D,4,))/VLOOKUP($U$1,A:D,4,))*100)+100</f>
        <v>132.57978723425296</v>
      </c>
      <c r="K225" s="76">
        <f>(((Table134567891011121314151617343[[#This Row],[ESP]]-VLOOKUP($U$1,A:E,5,))/VLOOKUP($U$1,A:E,5,))*100)+100</f>
        <v>104.09910899976359</v>
      </c>
      <c r="L225" s="76">
        <f>(((Table134567891011121314151617343[[#This Row],[EA19]]-VLOOKUP($U$1,A:F,6,))/VLOOKUP($U$1,A:F,6,))*100)+100</f>
        <v>117.98882681552635</v>
      </c>
      <c r="M225" s="76">
        <f>(((Table134567891011121314151617343[[#This Row],[GBR]]-VLOOKUP($U$1,A:G,7,))/VLOOKUP($U$1,A:G,7,))*100)+100</f>
        <v>110.82872928229605</v>
      </c>
      <c r="N225" s="76">
        <f>IF(VLOOKUP(A225,Database!$A:$AU,MATCH($N$1,Database!$A$1:$AU$1,0),FALSE)=0,#N/A,VLOOKUP(A225,Database!$A:$AU,MATCH($N$1,Database!$A$1:$AU$1,0),FALSE))</f>
        <v>97.112522209000005</v>
      </c>
      <c r="O225" s="76">
        <f>(((Table134567891011121314151617343[[#This Row],[USA]]-VLOOKUP($U$1,A:N,14,))/VLOOKUP($U$1,A:N,14,))*100)+100</f>
        <v>112.02342116474458</v>
      </c>
      <c r="P225" s="76">
        <f>IF(VLOOKUP(A225,Database!$A:$AS,MATCH($P$1,Database!$A$1:$AS$1,0),FALSE)=0,#N/A,VLOOKUP(A225,Database!$A:$AS,MATCH($P$1,Database!$A$1:$AS$1,0),FALSE))</f>
        <v>110.95408372</v>
      </c>
      <c r="Q225" s="76">
        <f>(((Table134567891011121314151617343[[#This Row],[JPN]]-VLOOKUP($U$1,A:Q,16,))/VLOOKUP($U$1,A:Q,16,))*100)+100</f>
        <v>111.39562348071607</v>
      </c>
    </row>
    <row r="226" spans="1:17" s="80" customFormat="1" x14ac:dyDescent="0.35">
      <c r="A226" s="21">
        <v>39692</v>
      </c>
      <c r="B226" s="76">
        <f>IF(VLOOKUP(A226,Database!$A:$AS,MATCH($B$1,Database!$A$1:$AS$1,0),FALSE)=0,#N/A,VLOOKUP(A226,Database!$A:$AS,MATCH($B$1,Database!$A$1:$AS$1,0),FALSE))</f>
        <v>120.38996750299999</v>
      </c>
      <c r="C226" s="76">
        <f>IF(VLOOKUP(A226,Database!$A:$AS,MATCH($C$1,Database!$A$1:$AS$1,0),FALSE)=0,#N/A,VLOOKUP(A226,Database!$A:$AS,MATCH($C$1,Database!$A$1:$AS$1,0),FALSE))</f>
        <v>108.44</v>
      </c>
      <c r="D226" s="76">
        <f>IF(VLOOKUP(A226,Database!$A:$AS,MATCH($D$1,Database!$A$1:$AS$1,0),FALSE)=0,#N/A,VLOOKUP(A226,Database!$A:$AS,MATCH($D$1,Database!$A$1:$AS$1,0),FALSE))</f>
        <v>97.408117343000001</v>
      </c>
      <c r="E226" s="76">
        <f>IF(VLOOKUP(A226,Database!$A:$AS,MATCH($E$1,Database!$A$1:$AS$1,0),FALSE)=0,#N/A,VLOOKUP(A226,Database!$A:$AS,MATCH($E$1,Database!$A$1:$AS$1,0),FALSE))</f>
        <v>122.528102107</v>
      </c>
      <c r="F226" s="76">
        <f>IF(VLOOKUP(A226,Database!$A:$AS,MATCH($F$1,Database!$A$1:$AS$1,0),FALSE)=0,#N/A,VLOOKUP(A226,Database!$A:$AS,MATCH($F$1,Database!$A$1:$AS$1,0),FALSE))</f>
        <v>104.791267394</v>
      </c>
      <c r="G226" s="76">
        <f>IF(VLOOKUP(A226,Database!$A:$AS,MATCH($G$1,Database!$A$1:$AS$1,0),FALSE)=0,#N/A,VLOOKUP(A226,Database!$A:$AS,MATCH($G$1,Database!$A$1:$AS$1,0),FALSE))</f>
        <v>106.11956137200001</v>
      </c>
      <c r="H226" s="76">
        <f>(((Table134567891011121314151617343[[#This Row],[ITA]]-VLOOKUP($U$1,A:B,2,))/VLOOKUP($U$1,A:B,2,))*100)+100</f>
        <v>99.013157895010082</v>
      </c>
      <c r="I226" s="76">
        <f>(((Table134567891011121314151617343[[#This Row],[FRA]]-VLOOKUP($U$1,A:C,3,))/VLOOKUP($U$1,A:C,3,))*100)+100</f>
        <v>105.81576893052302</v>
      </c>
      <c r="J226" s="76">
        <f>(((Table134567891011121314151617343[[#This Row],[DEU]]-VLOOKUP($U$1,A:D,4,))/VLOOKUP($U$1,A:D,4,))*100)+100</f>
        <v>129.52127659547943</v>
      </c>
      <c r="K226" s="76">
        <f>(((Table134567891011121314151617343[[#This Row],[ESP]]-VLOOKUP($U$1,A:E,5,))/VLOOKUP($U$1,A:E,5,))*100)+100</f>
        <v>103.57921788144672</v>
      </c>
      <c r="L226" s="76">
        <f>(((Table134567891011121314151617343[[#This Row],[EA19]]-VLOOKUP($U$1,A:F,6,))/VLOOKUP($U$1,A:F,6,))*100)+100</f>
        <v>117.0949720667969</v>
      </c>
      <c r="M226" s="76">
        <f>(((Table134567891011121314151617343[[#This Row],[GBR]]-VLOOKUP($U$1,A:G,7,))/VLOOKUP($U$1,A:G,7,))*100)+100</f>
        <v>110.49723756866959</v>
      </c>
      <c r="N226" s="76">
        <f>IF(VLOOKUP(A226,Database!$A:$AU,MATCH($N$1,Database!$A$1:$AU$1,0),FALSE)=0,#N/A,VLOOKUP(A226,Database!$A:$AU,MATCH($N$1,Database!$A$1:$AU$1,0),FALSE))</f>
        <v>92.870325030000004</v>
      </c>
      <c r="O226" s="76">
        <f>(((Table134567891011121314151617343[[#This Row],[USA]]-VLOOKUP($U$1,A:N,14,))/VLOOKUP($U$1,A:N,14,))*100)+100</f>
        <v>107.12986644659756</v>
      </c>
      <c r="P226" s="76">
        <f>IF(VLOOKUP(A226,Database!$A:$AS,MATCH($P$1,Database!$A$1:$AS$1,0),FALSE)=0,#N/A,VLOOKUP(A226,Database!$A:$AS,MATCH($P$1,Database!$A$1:$AS$1,0),FALSE))</f>
        <v>112.391046876</v>
      </c>
      <c r="Q226" s="76">
        <f>(((Table134567891011121314151617343[[#This Row],[JPN]]-VLOOKUP($U$1,A:Q,16,))/VLOOKUP($U$1,A:Q,16,))*100)+100</f>
        <v>112.83830500549337</v>
      </c>
    </row>
    <row r="227" spans="1:17" s="80" customFormat="1" x14ac:dyDescent="0.35">
      <c r="A227" s="21">
        <v>39722</v>
      </c>
      <c r="B227" s="76">
        <f>IF(VLOOKUP(A227,Database!$A:$AS,MATCH($B$1,Database!$A$1:$AS$1,0),FALSE)=0,#N/A,VLOOKUP(A227,Database!$A:$AS,MATCH($B$1,Database!$A$1:$AS$1,0),FALSE))</f>
        <v>117.89017581900001</v>
      </c>
      <c r="C227" s="76">
        <f>IF(VLOOKUP(A227,Database!$A:$AS,MATCH($C$1,Database!$A$1:$AS$1,0),FALSE)=0,#N/A,VLOOKUP(A227,Database!$A:$AS,MATCH($C$1,Database!$A$1:$AS$1,0),FALSE))</f>
        <v>106.47</v>
      </c>
      <c r="D227" s="76">
        <f>IF(VLOOKUP(A227,Database!$A:$AS,MATCH($D$1,Database!$A$1:$AS$1,0),FALSE)=0,#N/A,VLOOKUP(A227,Database!$A:$AS,MATCH($D$1,Database!$A$1:$AS$1,0),FALSE))</f>
        <v>95.307942328999999</v>
      </c>
      <c r="E227" s="76">
        <f>IF(VLOOKUP(A227,Database!$A:$AS,MATCH($E$1,Database!$A$1:$AS$1,0),FALSE)=0,#N/A,VLOOKUP(A227,Database!$A:$AS,MATCH($E$1,Database!$A$1:$AS$1,0),FALSE))</f>
        <v>115.21509601299999</v>
      </c>
      <c r="F227" s="76">
        <f>IF(VLOOKUP(A227,Database!$A:$AS,MATCH($F$1,Database!$A$1:$AS$1,0),FALSE)=0,#N/A,VLOOKUP(A227,Database!$A:$AS,MATCH($F$1,Database!$A$1:$AS$1,0),FALSE))</f>
        <v>102.29147571</v>
      </c>
      <c r="G227" s="76">
        <f>IF(VLOOKUP(A227,Database!$A:$AS,MATCH($G$1,Database!$A$1:$AS$1,0),FALSE)=0,#N/A,VLOOKUP(A227,Database!$A:$AS,MATCH($G$1,Database!$A$1:$AS$1,0),FALSE))</f>
        <v>104.95224619699999</v>
      </c>
      <c r="H227" s="76">
        <f>(((Table134567891011121314151617343[[#This Row],[ITA]]-VLOOKUP($U$1,A:B,2,))/VLOOKUP($U$1,A:B,2,))*100)+100</f>
        <v>96.957236842399482</v>
      </c>
      <c r="I227" s="76">
        <f>(((Table134567891011121314151617343[[#This Row],[FRA]]-VLOOKUP($U$1,A:C,3,))/VLOOKUP($U$1,A:C,3,))*100)+100</f>
        <v>103.89344262295081</v>
      </c>
      <c r="J227" s="76">
        <f>(((Table134567891011121314151617343[[#This Row],[DEU]]-VLOOKUP($U$1,A:D,4,))/VLOOKUP($U$1,A:D,4,))*100)+100</f>
        <v>126.72872340476985</v>
      </c>
      <c r="K227" s="76">
        <f>(((Table134567891011121314151617343[[#This Row],[ESP]]-VLOOKUP($U$1,A:E,5,))/VLOOKUP($U$1,A:E,5,))*100)+100</f>
        <v>97.397163001356489</v>
      </c>
      <c r="L227" s="76">
        <f>(((Table134567891011121314151617343[[#This Row],[EA19]]-VLOOKUP($U$1,A:F,6,))/VLOOKUP($U$1,A:F,6,))*100)+100</f>
        <v>114.3016759774364</v>
      </c>
      <c r="M227" s="76">
        <f>(((Table134567891011121314151617343[[#This Row],[GBR]]-VLOOKUP($U$1,A:G,7,))/VLOOKUP($U$1,A:G,7,))*100)+100</f>
        <v>109.28176795551001</v>
      </c>
      <c r="N227" s="76">
        <f>IF(VLOOKUP(A227,Database!$A:$AU,MATCH($N$1,Database!$A$1:$AU$1,0),FALSE)=0,#N/A,VLOOKUP(A227,Database!$A:$AU,MATCH($N$1,Database!$A$1:$AU$1,0),FALSE))</f>
        <v>93.788532356999994</v>
      </c>
      <c r="O227" s="76">
        <f>(((Table134567891011121314151617343[[#This Row],[USA]]-VLOOKUP($U$1,A:N,14,))/VLOOKUP($U$1,A:N,14,))*100)+100</f>
        <v>108.18905761751272</v>
      </c>
      <c r="P227" s="76">
        <f>IF(VLOOKUP(A227,Database!$A:$AS,MATCH($P$1,Database!$A$1:$AS$1,0),FALSE)=0,#N/A,VLOOKUP(A227,Database!$A:$AS,MATCH($P$1,Database!$A$1:$AS$1,0),FALSE))</f>
        <v>109.92768146500001</v>
      </c>
      <c r="Q227" s="76">
        <f>(((Table134567891011121314151617343[[#This Row],[JPN]]-VLOOKUP($U$1,A:Q,16,))/VLOOKUP($U$1,A:Q,16,))*100)+100</f>
        <v>110.36513667658659</v>
      </c>
    </row>
    <row r="228" spans="1:17" s="80" customFormat="1" x14ac:dyDescent="0.35">
      <c r="A228" s="21">
        <v>39753</v>
      </c>
      <c r="B228" s="76">
        <f>IF(VLOOKUP(A228,Database!$A:$AS,MATCH($B$1,Database!$A$1:$AS$1,0),FALSE)=0,#N/A,VLOOKUP(A228,Database!$A:$AS,MATCH($B$1,Database!$A$1:$AS$1,0),FALSE))</f>
        <v>113.890509124</v>
      </c>
      <c r="C228" s="76">
        <f>IF(VLOOKUP(A228,Database!$A:$AS,MATCH($C$1,Database!$A$1:$AS$1,0),FALSE)=0,#N/A,VLOOKUP(A228,Database!$A:$AS,MATCH($C$1,Database!$A$1:$AS$1,0),FALSE))</f>
        <v>101.13</v>
      </c>
      <c r="D228" s="76">
        <f>IF(VLOOKUP(A228,Database!$A:$AS,MATCH($D$1,Database!$A$1:$AS$1,0),FALSE)=0,#N/A,VLOOKUP(A228,Database!$A:$AS,MATCH($D$1,Database!$A$1:$AS$1,0),FALSE))</f>
        <v>91.107592299000004</v>
      </c>
      <c r="E228" s="76">
        <f>IF(VLOOKUP(A228,Database!$A:$AS,MATCH($E$1,Database!$A$1:$AS$1,0),FALSE)=0,#N/A,VLOOKUP(A228,Database!$A:$AS,MATCH($E$1,Database!$A$1:$AS$1,0),FALSE))</f>
        <v>112.45109370900001</v>
      </c>
      <c r="F228" s="76">
        <f>IF(VLOOKUP(A228,Database!$A:$AS,MATCH($F$1,Database!$A$1:$AS$1,0),FALSE)=0,#N/A,VLOOKUP(A228,Database!$A:$AS,MATCH($F$1,Database!$A$1:$AS$1,0),FALSE))</f>
        <v>98.491792351000001</v>
      </c>
      <c r="G228" s="76">
        <f>IF(VLOOKUP(A228,Database!$A:$AS,MATCH($G$1,Database!$A$1:$AS$1,0),FALSE)=0,#N/A,VLOOKUP(A228,Database!$A:$AS,MATCH($G$1,Database!$A$1:$AS$1,0),FALSE))</f>
        <v>101.662539795</v>
      </c>
      <c r="H228" s="76">
        <f>(((Table134567891011121314151617343[[#This Row],[ITA]]-VLOOKUP($U$1,A:B,2,))/VLOOKUP($U$1,A:B,2,))*100)+100</f>
        <v>93.667763157729041</v>
      </c>
      <c r="I228" s="76">
        <f>(((Table134567891011121314151617343[[#This Row],[FRA]]-VLOOKUP($U$1,A:C,3,))/VLOOKUP($U$1,A:C,3,))*100)+100</f>
        <v>98.682669789227162</v>
      </c>
      <c r="J228" s="76">
        <f>(((Table134567891011121314151617343[[#This Row],[DEU]]-VLOOKUP($U$1,A:D,4,))/VLOOKUP($U$1,A:D,4,))*100)+100</f>
        <v>121.14361702069132</v>
      </c>
      <c r="K228" s="76">
        <f>(((Table134567891011121314151617343[[#This Row],[ESP]]-VLOOKUP($U$1,A:E,5,))/VLOOKUP($U$1,A:E,5,))*100)+100</f>
        <v>95.060611696409126</v>
      </c>
      <c r="L228" s="76">
        <f>(((Table134567891011121314151617343[[#This Row],[EA19]]-VLOOKUP($U$1,A:F,6,))/VLOOKUP($U$1,A:F,6,))*100)+100</f>
        <v>110.05586592236827</v>
      </c>
      <c r="M228" s="76">
        <f>(((Table134567891011121314151617343[[#This Row],[GBR]]-VLOOKUP($U$1,A:G,7,))/VLOOKUP($U$1,A:G,7,))*100)+100</f>
        <v>105.85635359143519</v>
      </c>
      <c r="N228" s="76">
        <f>IF(VLOOKUP(A228,Database!$A:$AU,MATCH($N$1,Database!$A$1:$AU$1,0),FALSE)=0,#N/A,VLOOKUP(A228,Database!$A:$AU,MATCH($N$1,Database!$A$1:$AU$1,0),FALSE))</f>
        <v>92.559959054000004</v>
      </c>
      <c r="O228" s="76">
        <f>(((Table134567891011121314151617343[[#This Row],[USA]]-VLOOKUP($U$1,A:N,14,))/VLOOKUP($U$1,A:N,14,))*100)+100</f>
        <v>106.77184610427931</v>
      </c>
      <c r="P228" s="76">
        <f>IF(VLOOKUP(A228,Database!$A:$AS,MATCH($P$1,Database!$A$1:$AS$1,0),FALSE)=0,#N/A,VLOOKUP(A228,Database!$A:$AS,MATCH($P$1,Database!$A$1:$AS$1,0),FALSE))</f>
        <v>102.845505909</v>
      </c>
      <c r="Q228" s="76">
        <f>(((Table134567891011121314151617343[[#This Row],[JPN]]-VLOOKUP($U$1,A:Q,16,))/VLOOKUP($U$1,A:Q,16,))*100)+100</f>
        <v>103.25477773160708</v>
      </c>
    </row>
    <row r="229" spans="1:17" s="80" customFormat="1" x14ac:dyDescent="0.35">
      <c r="A229" s="21">
        <v>39783</v>
      </c>
      <c r="B229" s="76">
        <f>IF(VLOOKUP(A229,Database!$A:$AS,MATCH($B$1,Database!$A$1:$AS$1,0),FALSE)=0,#N/A,VLOOKUP(A229,Database!$A:$AS,MATCH($B$1,Database!$A$1:$AS$1,0),FALSE))</f>
        <v>109.190900758</v>
      </c>
      <c r="C229" s="76">
        <f>IF(VLOOKUP(A229,Database!$A:$AS,MATCH($C$1,Database!$A$1:$AS$1,0),FALSE)=0,#N/A,VLOOKUP(A229,Database!$A:$AS,MATCH($C$1,Database!$A$1:$AS$1,0),FALSE))</f>
        <v>99.72</v>
      </c>
      <c r="D229" s="76">
        <f>IF(VLOOKUP(A229,Database!$A:$AS,MATCH($D$1,Database!$A$1:$AS$1,0),FALSE)=0,#N/A,VLOOKUP(A229,Database!$A:$AS,MATCH($D$1,Database!$A$1:$AS$1,0),FALSE))</f>
        <v>87.707308941999997</v>
      </c>
      <c r="E229" s="76">
        <f>IF(VLOOKUP(A229,Database!$A:$AS,MATCH($E$1,Database!$A$1:$AS$1,0),FALSE)=0,#N/A,VLOOKUP(A229,Database!$A:$AS,MATCH($E$1,Database!$A$1:$AS$1,0),FALSE))</f>
        <v>106.59308882800001</v>
      </c>
      <c r="F229" s="76">
        <f>IF(VLOOKUP(A229,Database!$A:$AS,MATCH($F$1,Database!$A$1:$AS$1,0),FALSE)=0,#N/A,VLOOKUP(A229,Database!$A:$AS,MATCH($F$1,Database!$A$1:$AS$1,0),FALSE))</f>
        <v>94.892092325999997</v>
      </c>
      <c r="G229" s="76">
        <f>IF(VLOOKUP(A229,Database!$A:$AS,MATCH($G$1,Database!$A$1:$AS$1,0),FALSE)=0,#N/A,VLOOKUP(A229,Database!$A:$AS,MATCH($G$1,Database!$A$1:$AS$1,0),FALSE))</f>
        <v>101.662539795</v>
      </c>
      <c r="H229" s="76">
        <f>(((Table134567891011121314151617343[[#This Row],[ITA]]-VLOOKUP($U$1,A:B,2,))/VLOOKUP($U$1,A:B,2,))*100)+100</f>
        <v>89.802631578755296</v>
      </c>
      <c r="I229" s="76">
        <f>(((Table134567891011121314151617343[[#This Row],[FRA]]-VLOOKUP($U$1,A:C,3,))/VLOOKUP($U$1,A:C,3,))*100)+100</f>
        <v>97.306791569086641</v>
      </c>
      <c r="J229" s="76">
        <f>(((Table134567891011121314151617343[[#This Row],[DEU]]-VLOOKUP($U$1,A:D,4,))/VLOOKUP($U$1,A:D,4,))*100)+100</f>
        <v>116.62234042487944</v>
      </c>
      <c r="K229" s="76">
        <f>(((Table134567891011121314151617343[[#This Row],[ESP]]-VLOOKUP($U$1,A:E,5,))/VLOOKUP($U$1,A:E,5,))*100)+100</f>
        <v>90.10854312205214</v>
      </c>
      <c r="L229" s="76">
        <f>(((Table134567891011121314151617343[[#This Row],[EA19]]-VLOOKUP($U$1,A:F,6,))/VLOOKUP($U$1,A:F,6,))*100)+100</f>
        <v>106.03351955364444</v>
      </c>
      <c r="M229" s="76">
        <f>(((Table134567891011121314151617343[[#This Row],[GBR]]-VLOOKUP($U$1,A:G,7,))/VLOOKUP($U$1,A:G,7,))*100)+100</f>
        <v>105.85635359143519</v>
      </c>
      <c r="N229" s="76">
        <f>IF(VLOOKUP(A229,Database!$A:$AU,MATCH($N$1,Database!$A$1:$AU$1,0),FALSE)=0,#N/A,VLOOKUP(A229,Database!$A:$AU,MATCH($N$1,Database!$A$1:$AU$1,0),FALSE))</f>
        <v>89.954868028000007</v>
      </c>
      <c r="O229" s="76">
        <f>(((Table134567891011121314151617343[[#This Row],[USA]]-VLOOKUP($U$1,A:N,14,))/VLOOKUP($U$1,A:N,14,))*100)+100</f>
        <v>103.76676290244431</v>
      </c>
      <c r="P229" s="76">
        <f>IF(VLOOKUP(A229,Database!$A:$AS,MATCH($P$1,Database!$A$1:$AS$1,0),FALSE)=0,#N/A,VLOOKUP(A229,Database!$A:$AS,MATCH($P$1,Database!$A$1:$AS$1,0),FALSE))</f>
        <v>94.531647645999996</v>
      </c>
      <c r="Q229" s="76">
        <f>(((Table134567891011121314151617343[[#This Row],[JPN]]-VLOOKUP($U$1,A:Q,16,))/VLOOKUP($U$1,A:Q,16,))*100)+100</f>
        <v>94.907834620668211</v>
      </c>
    </row>
    <row r="230" spans="1:17" s="80" customFormat="1" x14ac:dyDescent="0.35">
      <c r="A230" s="21">
        <v>39814</v>
      </c>
      <c r="B230" s="76">
        <f>IF(VLOOKUP(A230,Database!$A:$AS,MATCH($B$1,Database!$A$1:$AS$1,0),FALSE)=0,#N/A,VLOOKUP(A230,Database!$A:$AS,MATCH($B$1,Database!$A$1:$AS$1,0),FALSE))</f>
        <v>104.991250729</v>
      </c>
      <c r="C230" s="76">
        <f>IF(VLOOKUP(A230,Database!$A:$AS,MATCH($C$1,Database!$A$1:$AS$1,0),FALSE)=0,#N/A,VLOOKUP(A230,Database!$A:$AS,MATCH($C$1,Database!$A$1:$AS$1,0),FALSE))</f>
        <v>96.07</v>
      </c>
      <c r="D230" s="76">
        <f>IF(VLOOKUP(A230,Database!$A:$AS,MATCH($D$1,Database!$A$1:$AS$1,0),FALSE)=0,#N/A,VLOOKUP(A230,Database!$A:$AS,MATCH($D$1,Database!$A$1:$AS$1,0),FALSE))</f>
        <v>80.706725559999995</v>
      </c>
      <c r="E230" s="76">
        <f>IF(VLOOKUP(A230,Database!$A:$AS,MATCH($E$1,Database!$A$1:$AS$1,0),FALSE)=0,#N/A,VLOOKUP(A230,Database!$A:$AS,MATCH($E$1,Database!$A$1:$AS$1,0),FALSE))</f>
        <v>105.615088013</v>
      </c>
      <c r="F230" s="76">
        <f>IF(VLOOKUP(A230,Database!$A:$AS,MATCH($F$1,Database!$A$1:$AS$1,0),FALSE)=0,#N/A,VLOOKUP(A230,Database!$A:$AS,MATCH($F$1,Database!$A$1:$AS$1,0),FALSE))</f>
        <v>90.992417298999996</v>
      </c>
      <c r="G230" s="76">
        <f>IF(VLOOKUP(A230,Database!$A:$AS,MATCH($G$1,Database!$A$1:$AS$1,0),FALSE)=0,#N/A,VLOOKUP(A230,Database!$A:$AS,MATCH($G$1,Database!$A$1:$AS$1,0),FALSE))</f>
        <v>98.266713831000004</v>
      </c>
      <c r="H230" s="76">
        <f>(((Table134567891011121314151617343[[#This Row],[ITA]]-VLOOKUP($U$1,A:B,2,))/VLOOKUP($U$1,A:B,2,))*100)+100</f>
        <v>86.34868421046815</v>
      </c>
      <c r="I230" s="76">
        <f>(((Table134567891011121314151617343[[#This Row],[FRA]]-VLOOKUP($U$1,A:C,3,))/VLOOKUP($U$1,A:C,3,))*100)+100</f>
        <v>93.745120999219353</v>
      </c>
      <c r="J230" s="76">
        <f>(((Table134567891011121314151617343[[#This Row],[DEU]]-VLOOKUP($U$1,A:D,4,))/VLOOKUP($U$1,A:D,4,))*100)+100</f>
        <v>107.31382978652145</v>
      </c>
      <c r="K230" s="76">
        <f>(((Table134567891011121314151617343[[#This Row],[ESP]]-VLOOKUP($U$1,A:E,5,))/VLOOKUP($U$1,A:E,5,))*100)+100</f>
        <v>89.281789440544415</v>
      </c>
      <c r="L230" s="76">
        <f>(((Table134567891011121314151617343[[#This Row],[EA19]]-VLOOKUP($U$1,A:F,6,))/VLOOKUP($U$1,A:F,6,))*100)+100</f>
        <v>101.67597765428675</v>
      </c>
      <c r="M230" s="76">
        <f>(((Table134567891011121314151617343[[#This Row],[GBR]]-VLOOKUP($U$1,A:G,7,))/VLOOKUP($U$1,A:G,7,))*100)+100</f>
        <v>102.32044198913782</v>
      </c>
      <c r="N230" s="76">
        <f>IF(VLOOKUP(A230,Database!$A:$AU,MATCH($N$1,Database!$A$1:$AU$1,0),FALSE)=0,#N/A,VLOOKUP(A230,Database!$A:$AU,MATCH($N$1,Database!$A$1:$AU$1,0),FALSE))</f>
        <v>87.723802707000004</v>
      </c>
      <c r="O230" s="76">
        <f>(((Table134567891011121314151617343[[#This Row],[USA]]-VLOOKUP($U$1,A:N,14,))/VLOOKUP($U$1,A:N,14,))*100)+100</f>
        <v>101.19313424554926</v>
      </c>
      <c r="P230" s="76">
        <f>IF(VLOOKUP(A230,Database!$A:$AS,MATCH($P$1,Database!$A$1:$AS$1,0),FALSE)=0,#N/A,VLOOKUP(A230,Database!$A:$AS,MATCH($P$1,Database!$A$1:$AS$1,0),FALSE))</f>
        <v>86.936270962999998</v>
      </c>
      <c r="Q230" s="76">
        <f>(((Table134567891011121314151617343[[#This Row],[JPN]]-VLOOKUP($U$1,A:Q,16,))/VLOOKUP($U$1,A:Q,16,))*100)+100</f>
        <v>87.282232274125946</v>
      </c>
    </row>
    <row r="231" spans="1:17" s="80" customFormat="1" x14ac:dyDescent="0.35">
      <c r="A231" s="21">
        <v>39845</v>
      </c>
      <c r="B231" s="76">
        <f>IF(VLOOKUP(A231,Database!$A:$AS,MATCH($B$1,Database!$A$1:$AS$1,0),FALSE)=0,#N/A,VLOOKUP(A231,Database!$A:$AS,MATCH($B$1,Database!$A$1:$AS$1,0),FALSE))</f>
        <v>101.191567369</v>
      </c>
      <c r="C231" s="76">
        <f>IF(VLOOKUP(A231,Database!$A:$AS,MATCH($C$1,Database!$A$1:$AS$1,0),FALSE)=0,#N/A,VLOOKUP(A231,Database!$A:$AS,MATCH($C$1,Database!$A$1:$AS$1,0),FALSE))</f>
        <v>94.72</v>
      </c>
      <c r="D231" s="76">
        <f>IF(VLOOKUP(A231,Database!$A:$AS,MATCH($D$1,Database!$A$1:$AS$1,0),FALSE)=0,#N/A,VLOOKUP(A231,Database!$A:$AS,MATCH($D$1,Database!$A$1:$AS$1,0),FALSE))</f>
        <v>78.206517210000001</v>
      </c>
      <c r="E231" s="76">
        <f>IF(VLOOKUP(A231,Database!$A:$AS,MATCH($E$1,Database!$A$1:$AS$1,0),FALSE)=0,#N/A,VLOOKUP(A231,Database!$A:$AS,MATCH($E$1,Database!$A$1:$AS$1,0),FALSE))</f>
        <v>105.31508776299999</v>
      </c>
      <c r="F231" s="76">
        <f>IF(VLOOKUP(A231,Database!$A:$AS,MATCH($F$1,Database!$A$1:$AS$1,0),FALSE)=0,#N/A,VLOOKUP(A231,Database!$A:$AS,MATCH($F$1,Database!$A$1:$AS$1,0),FALSE))</f>
        <v>88.992583951</v>
      </c>
      <c r="G231" s="76">
        <f>IF(VLOOKUP(A231,Database!$A:$AS,MATCH($G$1,Database!$A$1:$AS$1,0),FALSE)=0,#N/A,VLOOKUP(A231,Database!$A:$AS,MATCH($G$1,Database!$A$1:$AS$1,0),FALSE))</f>
        <v>98.797311637999996</v>
      </c>
      <c r="H231" s="76">
        <f>(((Table134567891011121314151617343[[#This Row],[ITA]]-VLOOKUP($U$1,A:B,2,))/VLOOKUP($U$1,A:B,2,))*100)+100</f>
        <v>83.22368421023684</v>
      </c>
      <c r="I231" s="76">
        <f>(((Table134567891011121314151617343[[#This Row],[FRA]]-VLOOKUP($U$1,A:C,3,))/VLOOKUP($U$1,A:C,3,))*100)+100</f>
        <v>92.427790788446515</v>
      </c>
      <c r="J231" s="76">
        <f>(((Table134567891011121314151617343[[#This Row],[DEU]]-VLOOKUP($U$1,A:D,4,))/VLOOKUP($U$1,A:D,4,))*100)+100</f>
        <v>103.98936170234337</v>
      </c>
      <c r="K231" s="76">
        <f>(((Table134567891011121314151617343[[#This Row],[ESP]]-VLOOKUP($U$1,A:E,5,))/VLOOKUP($U$1,A:E,5,))*100)+100</f>
        <v>89.028184016769018</v>
      </c>
      <c r="L231" s="76">
        <f>(((Table134567891011121314151617343[[#This Row],[EA19]]-VLOOKUP($U$1,A:F,6,))/VLOOKUP($U$1,A:F,6,))*100)+100</f>
        <v>99.441340781904415</v>
      </c>
      <c r="M231" s="76">
        <f>(((Table134567891011121314151617343[[#This Row],[GBR]]-VLOOKUP($U$1,A:G,7,))/VLOOKUP($U$1,A:G,7,))*100)+100</f>
        <v>102.87292817712692</v>
      </c>
      <c r="N231" s="76">
        <f>IF(VLOOKUP(A231,Database!$A:$AU,MATCH($N$1,Database!$A$1:$AU$1,0),FALSE)=0,#N/A,VLOOKUP(A231,Database!$A:$AU,MATCH($N$1,Database!$A$1:$AU$1,0),FALSE))</f>
        <v>87.195982231000002</v>
      </c>
      <c r="O231" s="76">
        <f>(((Table134567891011121314151617343[[#This Row],[USA]]-VLOOKUP($U$1,A:N,14,))/VLOOKUP($U$1,A:N,14,))*100)+100</f>
        <v>100.58427089675196</v>
      </c>
      <c r="P231" s="76">
        <f>IF(VLOOKUP(A231,Database!$A:$AS,MATCH($P$1,Database!$A$1:$AS$1,0),FALSE)=0,#N/A,VLOOKUP(A231,Database!$A:$AS,MATCH($P$1,Database!$A$1:$AS$1,0),FALSE))</f>
        <v>79.648814955000006</v>
      </c>
      <c r="Q231" s="76">
        <f>(((Table134567891011121314151617343[[#This Row],[JPN]]-VLOOKUP($U$1,A:Q,16,))/VLOOKUP($U$1,A:Q,16,))*100)+100</f>
        <v>79.965775967316574</v>
      </c>
    </row>
    <row r="232" spans="1:17" s="80" customFormat="1" x14ac:dyDescent="0.35">
      <c r="A232" s="21">
        <v>39873</v>
      </c>
      <c r="B232" s="76">
        <f>IF(VLOOKUP(A232,Database!$A:$AS,MATCH($B$1,Database!$A$1:$AS$1,0),FALSE)=0,#N/A,VLOOKUP(A232,Database!$A:$AS,MATCH($B$1,Database!$A$1:$AS$1,0),FALSE))</f>
        <v>97.191900674999999</v>
      </c>
      <c r="C232" s="76">
        <f>IF(VLOOKUP(A232,Database!$A:$AS,MATCH($C$1,Database!$A$1:$AS$1,0),FALSE)=0,#N/A,VLOOKUP(A232,Database!$A:$AS,MATCH($C$1,Database!$A$1:$AS$1,0),FALSE))</f>
        <v>92.98</v>
      </c>
      <c r="D232" s="76">
        <f>IF(VLOOKUP(A232,Database!$A:$AS,MATCH($D$1,Database!$A$1:$AS$1,0),FALSE)=0,#N/A,VLOOKUP(A232,Database!$A:$AS,MATCH($D$1,Database!$A$1:$AS$1,0),FALSE))</f>
        <v>78.506542211999999</v>
      </c>
      <c r="E232" s="76">
        <f>IF(VLOOKUP(A232,Database!$A:$AS,MATCH($E$1,Database!$A$1:$AS$1,0),FALSE)=0,#N/A,VLOOKUP(A232,Database!$A:$AS,MATCH($E$1,Database!$A$1:$AS$1,0),FALSE))</f>
        <v>102.565085471</v>
      </c>
      <c r="F232" s="76">
        <f>IF(VLOOKUP(A232,Database!$A:$AS,MATCH($F$1,Database!$A$1:$AS$1,0),FALSE)=0,#N/A,VLOOKUP(A232,Database!$A:$AS,MATCH($F$1,Database!$A$1:$AS$1,0),FALSE))</f>
        <v>87.792683943</v>
      </c>
      <c r="G232" s="76">
        <f>IF(VLOOKUP(A232,Database!$A:$AS,MATCH($G$1,Database!$A$1:$AS$1,0),FALSE)=0,#N/A,VLOOKUP(A232,Database!$A:$AS,MATCH($G$1,Database!$A$1:$AS$1,0),FALSE))</f>
        <v>98.372833392000004</v>
      </c>
      <c r="H232" s="76">
        <f>(((Table134567891011121314151617343[[#This Row],[ITA]]-VLOOKUP($U$1,A:B,2,))/VLOOKUP($U$1,A:B,2,))*100)+100</f>
        <v>79.934210526388839</v>
      </c>
      <c r="I232" s="76">
        <f>(((Table134567891011121314151617343[[#This Row],[FRA]]-VLOOKUP($U$1,A:C,3,))/VLOOKUP($U$1,A:C,3,))*100)+100</f>
        <v>90.729898516783763</v>
      </c>
      <c r="J232" s="76">
        <f>(((Table134567891011121314151617343[[#This Row],[DEU]]-VLOOKUP($U$1,A:D,4,))/VLOOKUP($U$1,A:D,4,))*100)+100</f>
        <v>104.38829787244474</v>
      </c>
      <c r="K232" s="76">
        <f>(((Table134567891011121314151617343[[#This Row],[ESP]]-VLOOKUP($U$1,A:E,5,))/VLOOKUP($U$1,A:E,5,))*100)+100</f>
        <v>86.703467631879619</v>
      </c>
      <c r="L232" s="76">
        <f>(((Table134567891011121314151617343[[#This Row],[EA19]]-VLOOKUP($U$1,A:F,6,))/VLOOKUP($U$1,A:F,6,))*100)+100</f>
        <v>98.100558659368957</v>
      </c>
      <c r="M232" s="76">
        <f>(((Table134567891011121314151617343[[#This Row],[GBR]]-VLOOKUP($U$1,A:G,7,))/VLOOKUP($U$1,A:G,7,))*100)+100</f>
        <v>102.43093922631914</v>
      </c>
      <c r="N232" s="76">
        <f>IF(VLOOKUP(A232,Database!$A:$AU,MATCH($N$1,Database!$A$1:$AU$1,0),FALSE)=0,#N/A,VLOOKUP(A232,Database!$A:$AU,MATCH($N$1,Database!$A$1:$AU$1,0),FALSE))</f>
        <v>85.821943469000004</v>
      </c>
      <c r="O232" s="76">
        <f>(((Table134567891011121314151617343[[#This Row],[USA]]-VLOOKUP($U$1,A:N,14,))/VLOOKUP($U$1,A:N,14,))*100)+100</f>
        <v>98.999258795007322</v>
      </c>
      <c r="P232" s="76">
        <f>IF(VLOOKUP(A232,Database!$A:$AS,MATCH($P$1,Database!$A$1:$AS$1,0),FALSE)=0,#N/A,VLOOKUP(A232,Database!$A:$AS,MATCH($P$1,Database!$A$1:$AS$1,0),FALSE))</f>
        <v>80.367296533000001</v>
      </c>
      <c r="Q232" s="76">
        <f>(((Table134567891011121314151617343[[#This Row],[JPN]]-VLOOKUP($U$1,A:Q,16,))/VLOOKUP($U$1,A:Q,16,))*100)+100</f>
        <v>80.687116729705224</v>
      </c>
    </row>
    <row r="233" spans="1:17" s="80" customFormat="1" x14ac:dyDescent="0.35">
      <c r="A233" s="21">
        <v>39904</v>
      </c>
      <c r="B233" s="76">
        <f>IF(VLOOKUP(A233,Database!$A:$AS,MATCH($B$1,Database!$A$1:$AS$1,0),FALSE)=0,#N/A,VLOOKUP(A233,Database!$A:$AS,MATCH($B$1,Database!$A$1:$AS$1,0),FALSE))</f>
        <v>97.691859011999995</v>
      </c>
      <c r="C233" s="76">
        <f>IF(VLOOKUP(A233,Database!$A:$AS,MATCH($C$1,Database!$A$1:$AS$1,0),FALSE)=0,#N/A,VLOOKUP(A233,Database!$A:$AS,MATCH($C$1,Database!$A$1:$AS$1,0),FALSE))</f>
        <v>92.95</v>
      </c>
      <c r="D233" s="76">
        <f>IF(VLOOKUP(A233,Database!$A:$AS,MATCH($D$1,Database!$A$1:$AS$1,0),FALSE)=0,#N/A,VLOOKUP(A233,Database!$A:$AS,MATCH($D$1,Database!$A$1:$AS$1,0),FALSE))</f>
        <v>76.206350529000005</v>
      </c>
      <c r="E233" s="76">
        <f>IF(VLOOKUP(A233,Database!$A:$AS,MATCH($E$1,Database!$A$1:$AS$1,0),FALSE)=0,#N/A,VLOOKUP(A233,Database!$A:$AS,MATCH($E$1,Database!$A$1:$AS$1,0),FALSE))</f>
        <v>103.44708620599999</v>
      </c>
      <c r="F233" s="76">
        <f>IF(VLOOKUP(A233,Database!$A:$AS,MATCH($F$1,Database!$A$1:$AS$1,0),FALSE)=0,#N/A,VLOOKUP(A233,Database!$A:$AS,MATCH($F$1,Database!$A$1:$AS$1,0),FALSE))</f>
        <v>86.592783935</v>
      </c>
      <c r="G233" s="76">
        <f>IF(VLOOKUP(A233,Database!$A:$AS,MATCH($G$1,Database!$A$1:$AS$1,0),FALSE)=0,#N/A,VLOOKUP(A233,Database!$A:$AS,MATCH($G$1,Database!$A$1:$AS$1,0),FALSE))</f>
        <v>99.221789883</v>
      </c>
      <c r="H233" s="76">
        <f>(((Table134567891011121314151617343[[#This Row],[ITA]]-VLOOKUP($U$1,A:B,2,))/VLOOKUP($U$1,A:B,2,))*100)+100</f>
        <v>80.345394737075438</v>
      </c>
      <c r="I233" s="76">
        <f>(((Table134567891011121314151617343[[#This Row],[FRA]]-VLOOKUP($U$1,A:C,3,))/VLOOKUP($U$1,A:C,3,))*100)+100</f>
        <v>90.700624512099921</v>
      </c>
      <c r="J233" s="76">
        <f>(((Table134567891011121314151617343[[#This Row],[DEU]]-VLOOKUP($U$1,A:D,4,))/VLOOKUP($U$1,A:D,4,))*100)+100</f>
        <v>101.32978723367124</v>
      </c>
      <c r="K233" s="76">
        <f>(((Table134567891011121314151617343[[#This Row],[ESP]]-VLOOKUP($U$1,A:E,5,))/VLOOKUP($U$1,A:E,5,))*100)+100</f>
        <v>87.449067577779232</v>
      </c>
      <c r="L233" s="76">
        <f>(((Table134567891011121314151617343[[#This Row],[EA19]]-VLOOKUP($U$1,A:F,6,))/VLOOKUP($U$1,A:F,6,))*100)+100</f>
        <v>96.759776536833485</v>
      </c>
      <c r="M233" s="76">
        <f>(((Table134567891011121314151617343[[#This Row],[GBR]]-VLOOKUP($U$1,A:G,7,))/VLOOKUP($U$1,A:G,7,))*100)+100</f>
        <v>103.31491712689348</v>
      </c>
      <c r="N233" s="76">
        <f>IF(VLOOKUP(A233,Database!$A:$AU,MATCH($N$1,Database!$A$1:$AU$1,0),FALSE)=0,#N/A,VLOOKUP(A233,Database!$A:$AU,MATCH($N$1,Database!$A$1:$AU$1,0),FALSE))</f>
        <v>85.137254311999996</v>
      </c>
      <c r="O233" s="76">
        <f>(((Table134567891011121314151617343[[#This Row],[USA]]-VLOOKUP($U$1,A:N,14,))/VLOOKUP($U$1,A:N,14,))*100)+100</f>
        <v>98.209440756541852</v>
      </c>
      <c r="P233" s="76">
        <f>IF(VLOOKUP(A233,Database!$A:$AS,MATCH($P$1,Database!$A$1:$AS$1,0),FALSE)=0,#N/A,VLOOKUP(A233,Database!$A:$AS,MATCH($P$1,Database!$A$1:$AS$1,0),FALSE))</f>
        <v>83.857064199000007</v>
      </c>
      <c r="Q233" s="76">
        <f>(((Table134567891011121314151617343[[#This Row],[JPN]]-VLOOKUP($U$1,A:Q,16,))/VLOOKUP($U$1,A:Q,16,))*100)+100</f>
        <v>84.190771862741485</v>
      </c>
    </row>
    <row r="234" spans="1:17" s="80" customFormat="1" x14ac:dyDescent="0.35">
      <c r="A234" s="21">
        <v>39934</v>
      </c>
      <c r="B234" s="76">
        <f>IF(VLOOKUP(A234,Database!$A:$AS,MATCH($B$1,Database!$A$1:$AS$1,0),FALSE)=0,#N/A,VLOOKUP(A234,Database!$A:$AS,MATCH($B$1,Database!$A$1:$AS$1,0),FALSE))</f>
        <v>99.391717357000005</v>
      </c>
      <c r="C234" s="76">
        <f>IF(VLOOKUP(A234,Database!$A:$AS,MATCH($C$1,Database!$A$1:$AS$1,0),FALSE)=0,#N/A,VLOOKUP(A234,Database!$A:$AS,MATCH($C$1,Database!$A$1:$AS$1,0),FALSE))</f>
        <v>94.07</v>
      </c>
      <c r="D234" s="76">
        <f>IF(VLOOKUP(A234,Database!$A:$AS,MATCH($D$1,Database!$A$1:$AS$1,0),FALSE)=0,#N/A,VLOOKUP(A234,Database!$A:$AS,MATCH($D$1,Database!$A$1:$AS$1,0),FALSE))</f>
        <v>79.706642220000006</v>
      </c>
      <c r="E234" s="76">
        <f>IF(VLOOKUP(A234,Database!$A:$AS,MATCH($E$1,Database!$A$1:$AS$1,0),FALSE)=0,#N/A,VLOOKUP(A234,Database!$A:$AS,MATCH($E$1,Database!$A$1:$AS$1,0),FALSE))</f>
        <v>102.78408565300001</v>
      </c>
      <c r="F234" s="76">
        <f>IF(VLOOKUP(A234,Database!$A:$AS,MATCH($F$1,Database!$A$1:$AS$1,0),FALSE)=0,#N/A,VLOOKUP(A234,Database!$A:$AS,MATCH($F$1,Database!$A$1:$AS$1,0),FALSE))</f>
        <v>88.692608949000004</v>
      </c>
      <c r="G234" s="76">
        <f>IF(VLOOKUP(A234,Database!$A:$AS,MATCH($G$1,Database!$A$1:$AS$1,0),FALSE)=0,#N/A,VLOOKUP(A234,Database!$A:$AS,MATCH($G$1,Database!$A$1:$AS$1,0),FALSE))</f>
        <v>97.311637778999994</v>
      </c>
      <c r="H234" s="76">
        <f>(((Table134567891011121314151617343[[#This Row],[ITA]]-VLOOKUP($U$1,A:B,2,))/VLOOKUP($U$1,A:B,2,))*100)+100</f>
        <v>81.743421052751984</v>
      </c>
      <c r="I234" s="76">
        <f>(((Table134567891011121314151617343[[#This Row],[FRA]]-VLOOKUP($U$1,A:C,3,))/VLOOKUP($U$1,A:C,3,))*100)+100</f>
        <v>91.793520686963305</v>
      </c>
      <c r="J234" s="76">
        <f>(((Table134567891011121314151617343[[#This Row],[DEU]]-VLOOKUP($U$1,A:D,4,))/VLOOKUP($U$1,A:D,4,))*100)+100</f>
        <v>105.98404255285024</v>
      </c>
      <c r="K234" s="76">
        <f>(((Table134567891011121314151617343[[#This Row],[ESP]]-VLOOKUP($U$1,A:E,5,))/VLOOKUP($U$1,A:E,5,))*100)+100</f>
        <v>86.888599590812973</v>
      </c>
      <c r="L234" s="76">
        <f>(((Table134567891011121314151617343[[#This Row],[EA19]]-VLOOKUP($U$1,A:F,6,))/VLOOKUP($U$1,A:F,6,))*100)+100</f>
        <v>99.106145251270561</v>
      </c>
      <c r="M234" s="76">
        <f>(((Table134567891011121314151617343[[#This Row],[GBR]]-VLOOKUP($U$1,A:G,7,))/VLOOKUP($U$1,A:G,7,))*100)+100</f>
        <v>101.32596685138213</v>
      </c>
      <c r="N234" s="76">
        <f>IF(VLOOKUP(A234,Database!$A:$AU,MATCH($N$1,Database!$A$1:$AU$1,0),FALSE)=0,#N/A,VLOOKUP(A234,Database!$A:$AU,MATCH($N$1,Database!$A$1:$AU$1,0),FALSE))</f>
        <v>84.283797457999995</v>
      </c>
      <c r="O234" s="76">
        <f>(((Table134567891011121314151617343[[#This Row],[USA]]-VLOOKUP($U$1,A:N,14,))/VLOOKUP($U$1,A:N,14,))*100)+100</f>
        <v>97.224942007803563</v>
      </c>
      <c r="P234" s="76">
        <f>IF(VLOOKUP(A234,Database!$A:$AS,MATCH($P$1,Database!$A$1:$AS$1,0),FALSE)=0,#N/A,VLOOKUP(A234,Database!$A:$AS,MATCH($P$1,Database!$A$1:$AS$1,0),FALSE))</f>
        <v>86.936270962999998</v>
      </c>
      <c r="Q234" s="76">
        <f>(((Table134567891011121314151617343[[#This Row],[JPN]]-VLOOKUP($U$1,A:Q,16,))/VLOOKUP($U$1,A:Q,16,))*100)+100</f>
        <v>87.282232274125946</v>
      </c>
    </row>
    <row r="235" spans="1:17" s="80" customFormat="1" x14ac:dyDescent="0.35">
      <c r="A235" s="21">
        <v>39965</v>
      </c>
      <c r="B235" s="76">
        <f>IF(VLOOKUP(A235,Database!$A:$AS,MATCH($B$1,Database!$A$1:$AS$1,0),FALSE)=0,#N/A,VLOOKUP(A235,Database!$A:$AS,MATCH($B$1,Database!$A$1:$AS$1,0),FALSE))</f>
        <v>98.691775684999996</v>
      </c>
      <c r="C235" s="76">
        <f>IF(VLOOKUP(A235,Database!$A:$AS,MATCH($C$1,Database!$A$1:$AS$1,0),FALSE)=0,#N/A,VLOOKUP(A235,Database!$A:$AS,MATCH($C$1,Database!$A$1:$AS$1,0),FALSE))</f>
        <v>95.27</v>
      </c>
      <c r="D235" s="76">
        <f>IF(VLOOKUP(A235,Database!$A:$AS,MATCH($D$1,Database!$A$1:$AS$1,0),FALSE)=0,#N/A,VLOOKUP(A235,Database!$A:$AS,MATCH($D$1,Database!$A$1:$AS$1,0),FALSE))</f>
        <v>80.306692224000003</v>
      </c>
      <c r="E235" s="76">
        <f>IF(VLOOKUP(A235,Database!$A:$AS,MATCH($E$1,Database!$A$1:$AS$1,0),FALSE)=0,#N/A,VLOOKUP(A235,Database!$A:$AS,MATCH($E$1,Database!$A$1:$AS$1,0),FALSE))</f>
        <v>103.756086463</v>
      </c>
      <c r="F235" s="76">
        <f>IF(VLOOKUP(A235,Database!$A:$AS,MATCH($F$1,Database!$A$1:$AS$1,0),FALSE)=0,#N/A,VLOOKUP(A235,Database!$A:$AS,MATCH($F$1,Database!$A$1:$AS$1,0),FALSE))</f>
        <v>89.192567285999999</v>
      </c>
      <c r="G235" s="76">
        <f>IF(VLOOKUP(A235,Database!$A:$AS,MATCH($G$1,Database!$A$1:$AS$1,0),FALSE)=0,#N/A,VLOOKUP(A235,Database!$A:$AS,MATCH($G$1,Database!$A$1:$AS$1,0),FALSE))</f>
        <v>98.372833392000004</v>
      </c>
      <c r="H235" s="76">
        <f>(((Table134567891011121314151617343[[#This Row],[ITA]]-VLOOKUP($U$1,A:B,2,))/VLOOKUP($U$1,A:B,2,))*100)+100</f>
        <v>81.167763157626226</v>
      </c>
      <c r="I235" s="76">
        <f>(((Table134567891011121314151617343[[#This Row],[FRA]]-VLOOKUP($U$1,A:C,3,))/VLOOKUP($U$1,A:C,3,))*100)+100</f>
        <v>92.964480874316934</v>
      </c>
      <c r="J235" s="76">
        <f>(((Table134567891011121314151617343[[#This Row],[DEU]]-VLOOKUP($U$1,A:D,4,))/VLOOKUP($U$1,A:D,4,))*100)+100</f>
        <v>106.78191489305297</v>
      </c>
      <c r="K235" s="76">
        <f>(((Table134567891011121314151617343[[#This Row],[ESP]]-VLOOKUP($U$1,A:E,5,))/VLOOKUP($U$1,A:E,5,))*100)+100</f>
        <v>87.710281163845195</v>
      </c>
      <c r="L235" s="76">
        <f>(((Table134567891011121314151617343[[#This Row],[EA19]]-VLOOKUP($U$1,A:F,6,))/VLOOKUP($U$1,A:F,6,))*100)+100</f>
        <v>99.664804469366132</v>
      </c>
      <c r="M235" s="76">
        <f>(((Table134567891011121314151617343[[#This Row],[GBR]]-VLOOKUP($U$1,A:G,7,))/VLOOKUP($U$1,A:G,7,))*100)+100</f>
        <v>102.43093922631914</v>
      </c>
      <c r="N235" s="76">
        <f>IF(VLOOKUP(A235,Database!$A:$AU,MATCH($N$1,Database!$A$1:$AU$1,0),FALSE)=0,#N/A,VLOOKUP(A235,Database!$A:$AU,MATCH($N$1,Database!$A$1:$AU$1,0),FALSE))</f>
        <v>84.014681401000004</v>
      </c>
      <c r="O235" s="76">
        <f>(((Table134567891011121314151617343[[#This Row],[USA]]-VLOOKUP($U$1,A:N,14,))/VLOOKUP($U$1,A:N,14,))*100)+100</f>
        <v>96.914505199967152</v>
      </c>
      <c r="P235" s="76">
        <f>IF(VLOOKUP(A235,Database!$A:$AS,MATCH($P$1,Database!$A$1:$AS$1,0),FALSE)=0,#N/A,VLOOKUP(A235,Database!$A:$AS,MATCH($P$1,Database!$A$1:$AS$1,0),FALSE))</f>
        <v>88.373234119000003</v>
      </c>
      <c r="Q235" s="76">
        <f>(((Table134567891011121314151617343[[#This Row],[JPN]]-VLOOKUP($U$1,A:Q,16,))/VLOOKUP($U$1,A:Q,16,))*100)+100</f>
        <v>88.724913798903259</v>
      </c>
    </row>
    <row r="236" spans="1:17" s="80" customFormat="1" x14ac:dyDescent="0.35">
      <c r="A236" s="21">
        <v>39995</v>
      </c>
      <c r="B236" s="76">
        <f>IF(VLOOKUP(A236,Database!$A:$AS,MATCH($B$1,Database!$A$1:$AS$1,0),FALSE)=0,#N/A,VLOOKUP(A236,Database!$A:$AS,MATCH($B$1,Database!$A$1:$AS$1,0),FALSE))</f>
        <v>100.891592367</v>
      </c>
      <c r="C236" s="76">
        <f>IF(VLOOKUP(A236,Database!$A:$AS,MATCH($C$1,Database!$A$1:$AS$1,0),FALSE)=0,#N/A,VLOOKUP(A236,Database!$A:$AS,MATCH($C$1,Database!$A$1:$AS$1,0),FALSE))</f>
        <v>94.92</v>
      </c>
      <c r="D236" s="76">
        <f>IF(VLOOKUP(A236,Database!$A:$AS,MATCH($D$1,Database!$A$1:$AS$1,0),FALSE)=0,#N/A,VLOOKUP(A236,Database!$A:$AS,MATCH($D$1,Database!$A$1:$AS$1,0),FALSE))</f>
        <v>79.506625552000003</v>
      </c>
      <c r="E236" s="76">
        <f>IF(VLOOKUP(A236,Database!$A:$AS,MATCH($E$1,Database!$A$1:$AS$1,0),FALSE)=0,#N/A,VLOOKUP(A236,Database!$A:$AS,MATCH($E$1,Database!$A$1:$AS$1,0),FALSE))</f>
        <v>104.742087285</v>
      </c>
      <c r="F236" s="76">
        <f>IF(VLOOKUP(A236,Database!$A:$AS,MATCH($F$1,Database!$A$1:$AS$1,0),FALSE)=0,#N/A,VLOOKUP(A236,Database!$A:$AS,MATCH($F$1,Database!$A$1:$AS$1,0),FALSE))</f>
        <v>89.392550620999998</v>
      </c>
      <c r="G236" s="76">
        <f>IF(VLOOKUP(A236,Database!$A:$AS,MATCH($G$1,Database!$A$1:$AS$1,0),FALSE)=0,#N/A,VLOOKUP(A236,Database!$A:$AS,MATCH($G$1,Database!$A$1:$AS$1,0),FALSE))</f>
        <v>98.585072514999993</v>
      </c>
      <c r="H236" s="76">
        <f>(((Table134567891011121314151617343[[#This Row],[ITA]]-VLOOKUP($U$1,A:B,2,))/VLOOKUP($U$1,A:B,2,))*100)+100</f>
        <v>82.976973683989371</v>
      </c>
      <c r="I236" s="76">
        <f>(((Table134567891011121314151617343[[#This Row],[FRA]]-VLOOKUP($U$1,A:C,3,))/VLOOKUP($U$1,A:C,3,))*100)+100</f>
        <v>92.622950819672127</v>
      </c>
      <c r="J236" s="76">
        <f>(((Table134567891011121314151617343[[#This Row],[DEU]]-VLOOKUP($U$1,A:D,4,))/VLOOKUP($U$1,A:D,4,))*100)+100</f>
        <v>105.71808510611598</v>
      </c>
      <c r="K236" s="76">
        <f>(((Table134567891011121314151617343[[#This Row],[ESP]]-VLOOKUP($U$1,A:E,5,))/VLOOKUP($U$1,A:E,5,))*100)+100</f>
        <v>88.543797656935382</v>
      </c>
      <c r="L236" s="76">
        <f>(((Table134567891011121314151617343[[#This Row],[EA19]]-VLOOKUP($U$1,A:F,6,))/VLOOKUP($U$1,A:F,6,))*100)+100</f>
        <v>99.888268156827849</v>
      </c>
      <c r="M236" s="76">
        <f>(((Table134567891011121314151617343[[#This Row],[GBR]]-VLOOKUP($U$1,A:G,7,))/VLOOKUP($U$1,A:G,7,))*100)+100</f>
        <v>102.65193370172302</v>
      </c>
      <c r="N236" s="76">
        <f>IF(VLOOKUP(A236,Database!$A:$AU,MATCH($N$1,Database!$A$1:$AU$1,0),FALSE)=0,#N/A,VLOOKUP(A236,Database!$A:$AU,MATCH($N$1,Database!$A$1:$AU$1,0),FALSE))</f>
        <v>84.987822515000005</v>
      </c>
      <c r="O236" s="76">
        <f>(((Table134567891011121314151617343[[#This Row],[USA]]-VLOOKUP($U$1,A:N,14,))/VLOOKUP($U$1,A:N,14,))*100)+100</f>
        <v>98.037064828598105</v>
      </c>
      <c r="P236" s="76">
        <f>IF(VLOOKUP(A236,Database!$A:$AS,MATCH($P$1,Database!$A$1:$AS$1,0),FALSE)=0,#N/A,VLOOKUP(A236,Database!$A:$AS,MATCH($P$1,Database!$A$1:$AS$1,0),FALSE))</f>
        <v>89.399636373999996</v>
      </c>
      <c r="Q236" s="76">
        <f>(((Table134567891011121314151617343[[#This Row],[JPN]]-VLOOKUP($U$1,A:Q,16,))/VLOOKUP($U$1,A:Q,16,))*100)+100</f>
        <v>89.755400603032726</v>
      </c>
    </row>
    <row r="237" spans="1:17" s="80" customFormat="1" x14ac:dyDescent="0.35">
      <c r="A237" s="21">
        <v>40026</v>
      </c>
      <c r="B237" s="76">
        <f>IF(VLOOKUP(A237,Database!$A:$AS,MATCH($B$1,Database!$A$1:$AS$1,0),FALSE)=0,#N/A,VLOOKUP(A237,Database!$A:$AS,MATCH($B$1,Database!$A$1:$AS$1,0),FALSE))</f>
        <v>98.591784017999998</v>
      </c>
      <c r="C237" s="76">
        <f>IF(VLOOKUP(A237,Database!$A:$AS,MATCH($C$1,Database!$A$1:$AS$1,0),FALSE)=0,#N/A,VLOOKUP(A237,Database!$A:$AS,MATCH($C$1,Database!$A$1:$AS$1,0),FALSE))</f>
        <v>96.47</v>
      </c>
      <c r="D237" s="76">
        <f>IF(VLOOKUP(A237,Database!$A:$AS,MATCH($D$1,Database!$A$1:$AS$1,0),FALSE)=0,#N/A,VLOOKUP(A237,Database!$A:$AS,MATCH($D$1,Database!$A$1:$AS$1,0),FALSE))</f>
        <v>80.506708892000006</v>
      </c>
      <c r="E237" s="76">
        <f>IF(VLOOKUP(A237,Database!$A:$AS,MATCH($E$1,Database!$A$1:$AS$1,0),FALSE)=0,#N/A,VLOOKUP(A237,Database!$A:$AS,MATCH($E$1,Database!$A$1:$AS$1,0),FALSE))</f>
        <v>105.20408767000001</v>
      </c>
      <c r="F237" s="76">
        <f>IF(VLOOKUP(A237,Database!$A:$AS,MATCH($F$1,Database!$A$1:$AS$1,0),FALSE)=0,#N/A,VLOOKUP(A237,Database!$A:$AS,MATCH($F$1,Database!$A$1:$AS$1,0),FALSE))</f>
        <v>89.492542287999996</v>
      </c>
      <c r="G237" s="76">
        <f>IF(VLOOKUP(A237,Database!$A:$AS,MATCH($G$1,Database!$A$1:$AS$1,0),FALSE)=0,#N/A,VLOOKUP(A237,Database!$A:$AS,MATCH($G$1,Database!$A$1:$AS$1,0),FALSE))</f>
        <v>96.038203042000006</v>
      </c>
      <c r="H237" s="76">
        <f>(((Table134567891011121314151617343[[#This Row],[ITA]]-VLOOKUP($U$1,A:B,2,))/VLOOKUP($U$1,A:B,2,))*100)+100</f>
        <v>81.085526315817887</v>
      </c>
      <c r="I237" s="76">
        <f>(((Table134567891011121314151617343[[#This Row],[FRA]]-VLOOKUP($U$1,A:C,3,))/VLOOKUP($U$1,A:C,3,))*100)+100</f>
        <v>94.135441061670562</v>
      </c>
      <c r="J237" s="76">
        <f>(((Table134567891011121314151617343[[#This Row],[DEU]]-VLOOKUP($U$1,A:D,4,))/VLOOKUP($U$1,A:D,4,))*100)+100</f>
        <v>107.04787233978722</v>
      </c>
      <c r="K237" s="76">
        <f>(((Table134567891011121314151617343[[#This Row],[ESP]]-VLOOKUP($U$1,A:E,5,))/VLOOKUP($U$1,A:E,5,))*100)+100</f>
        <v>88.934350009549476</v>
      </c>
      <c r="L237" s="76">
        <f>(((Table134567891011121314151617343[[#This Row],[EA19]]-VLOOKUP($U$1,A:F,6,))/VLOOKUP($U$1,A:F,6,))*100)+100</f>
        <v>100</v>
      </c>
      <c r="M237" s="76">
        <f>(((Table134567891011121314151617343[[#This Row],[GBR]]-VLOOKUP($U$1,A:G,7,))/VLOOKUP($U$1,A:G,7,))*100)+100</f>
        <v>100</v>
      </c>
      <c r="N237" s="76">
        <f>IF(VLOOKUP(A237,Database!$A:$AU,MATCH($N$1,Database!$A$1:$AU$1,0),FALSE)=0,#N/A,VLOOKUP(A237,Database!$A:$AU,MATCH($N$1,Database!$A$1:$AU$1,0),FALSE))</f>
        <v>85.904244989999995</v>
      </c>
      <c r="O237" s="76">
        <f>(((Table134567891011121314151617343[[#This Row],[USA]]-VLOOKUP($U$1,A:N,14,))/VLOOKUP($U$1,A:N,14,))*100)+100</f>
        <v>99.094197096883974</v>
      </c>
      <c r="P237" s="76">
        <f>IF(VLOOKUP(A237,Database!$A:$AS,MATCH($P$1,Database!$A$1:$AS$1,0),FALSE)=0,#N/A,VLOOKUP(A237,Database!$A:$AS,MATCH($P$1,Database!$A$1:$AS$1,0),FALSE))</f>
        <v>90.733959304999999</v>
      </c>
      <c r="Q237" s="76">
        <f>(((Table134567891011121314151617343[[#This Row],[JPN]]-VLOOKUP($U$1,A:Q,16,))/VLOOKUP($U$1,A:Q,16,))*100)+100</f>
        <v>91.09503344789907</v>
      </c>
    </row>
    <row r="238" spans="1:17" s="80" customFormat="1" x14ac:dyDescent="0.35">
      <c r="A238" s="21">
        <v>40057</v>
      </c>
      <c r="B238" s="76">
        <f>IF(VLOOKUP(A238,Database!$A:$AS,MATCH($B$1,Database!$A$1:$AS$1,0),FALSE)=0,#N/A,VLOOKUP(A238,Database!$A:$AS,MATCH($B$1,Database!$A$1:$AS$1,0),FALSE))</f>
        <v>101.591534039</v>
      </c>
      <c r="C238" s="76">
        <f>IF(VLOOKUP(A238,Database!$A:$AS,MATCH($C$1,Database!$A$1:$AS$1,0),FALSE)=0,#N/A,VLOOKUP(A238,Database!$A:$AS,MATCH($C$1,Database!$A$1:$AS$1,0),FALSE))</f>
        <v>96.97</v>
      </c>
      <c r="D238" s="76">
        <f>IF(VLOOKUP(A238,Database!$A:$AS,MATCH($D$1,Database!$A$1:$AS$1,0),FALSE)=0,#N/A,VLOOKUP(A238,Database!$A:$AS,MATCH($D$1,Database!$A$1:$AS$1,0),FALSE))</f>
        <v>84.107008917000002</v>
      </c>
      <c r="E238" s="76">
        <f>IF(VLOOKUP(A238,Database!$A:$AS,MATCH($E$1,Database!$A$1:$AS$1,0),FALSE)=0,#N/A,VLOOKUP(A238,Database!$A:$AS,MATCH($E$1,Database!$A$1:$AS$1,0),FALSE))</f>
        <v>106.257088548</v>
      </c>
      <c r="F238" s="76">
        <f>IF(VLOOKUP(A238,Database!$A:$AS,MATCH($F$1,Database!$A$1:$AS$1,0),FALSE)=0,#N/A,VLOOKUP(A238,Database!$A:$AS,MATCH($F$1,Database!$A$1:$AS$1,0),FALSE))</f>
        <v>91.592367303000003</v>
      </c>
      <c r="G238" s="76">
        <f>IF(VLOOKUP(A238,Database!$A:$AS,MATCH($G$1,Database!$A$1:$AS$1,0),FALSE)=0,#N/A,VLOOKUP(A238,Database!$A:$AS,MATCH($G$1,Database!$A$1:$AS$1,0),FALSE))</f>
        <v>97.736116023999998</v>
      </c>
      <c r="H238" s="76">
        <f>(((Table134567891011121314151617343[[#This Row],[ITA]]-VLOOKUP($U$1,A:B,2,))/VLOOKUP($U$1,A:B,2,))*100)+100</f>
        <v>83.552631579115101</v>
      </c>
      <c r="I238" s="76">
        <f>(((Table134567891011121314151617343[[#This Row],[FRA]]-VLOOKUP($U$1,A:C,3,))/VLOOKUP($U$1,A:C,3,))*100)+100</f>
        <v>94.623341139734578</v>
      </c>
      <c r="J238" s="76">
        <f>(((Table134567891011121314151617343[[#This Row],[DEU]]-VLOOKUP($U$1,A:D,4,))/VLOOKUP($U$1,A:D,4,))*100)+100</f>
        <v>111.83510638233334</v>
      </c>
      <c r="K238" s="76">
        <f>(((Table134567891011121314151617343[[#This Row],[ESP]]-VLOOKUP($U$1,A:E,5,))/VLOOKUP($U$1,A:E,5,))*100)+100</f>
        <v>89.824505047423713</v>
      </c>
      <c r="L238" s="76">
        <f>(((Table134567891011121314151617343[[#This Row],[EA19]]-VLOOKUP($U$1,A:F,6,))/VLOOKUP($U$1,A:F,6,))*100)+100</f>
        <v>102.34636871555449</v>
      </c>
      <c r="M238" s="76">
        <f>(((Table134567891011121314151617343[[#This Row],[GBR]]-VLOOKUP($U$1,A:G,7,))/VLOOKUP($U$1,A:G,7,))*100)+100</f>
        <v>101.76795580114869</v>
      </c>
      <c r="N238" s="76">
        <f>IF(VLOOKUP(A238,Database!$A:$AU,MATCH($N$1,Database!$A$1:$AU$1,0),FALSE)=0,#N/A,VLOOKUP(A238,Database!$A:$AU,MATCH($N$1,Database!$A$1:$AU$1,0),FALSE))</f>
        <v>86.626316885999998</v>
      </c>
      <c r="O238" s="76">
        <f>(((Table134567891011121314151617343[[#This Row],[USA]]-VLOOKUP($U$1,A:N,14,))/VLOOKUP($U$1,A:N,14,))*100)+100</f>
        <v>99.927137713365425</v>
      </c>
      <c r="P238" s="76">
        <f>IF(VLOOKUP(A238,Database!$A:$AS,MATCH($P$1,Database!$A$1:$AS$1,0),FALSE)=0,#N/A,VLOOKUP(A238,Database!$A:$AS,MATCH($P$1,Database!$A$1:$AS$1,0),FALSE))</f>
        <v>93.505245392000006</v>
      </c>
      <c r="Q238" s="76">
        <f>(((Table134567891011121314151617343[[#This Row],[JPN]]-VLOOKUP($U$1,A:Q,16,))/VLOOKUP($U$1,A:Q,16,))*100)+100</f>
        <v>93.877347817542713</v>
      </c>
    </row>
    <row r="239" spans="1:17" s="80" customFormat="1" x14ac:dyDescent="0.35">
      <c r="A239" s="21">
        <v>40087</v>
      </c>
      <c r="B239" s="76">
        <f>IF(VLOOKUP(A239,Database!$A:$AS,MATCH($B$1,Database!$A$1:$AS$1,0),FALSE)=0,#N/A,VLOOKUP(A239,Database!$A:$AS,MATCH($B$1,Database!$A$1:$AS$1,0),FALSE))</f>
        <v>103.29139238400001</v>
      </c>
      <c r="C239" s="76">
        <f>IF(VLOOKUP(A239,Database!$A:$AS,MATCH($C$1,Database!$A$1:$AS$1,0),FALSE)=0,#N/A,VLOOKUP(A239,Database!$A:$AS,MATCH($C$1,Database!$A$1:$AS$1,0),FALSE))</f>
        <v>96.33</v>
      </c>
      <c r="D239" s="76">
        <f>IF(VLOOKUP(A239,Database!$A:$AS,MATCH($D$1,Database!$A$1:$AS$1,0),FALSE)=0,#N/A,VLOOKUP(A239,Database!$A:$AS,MATCH($D$1,Database!$A$1:$AS$1,0),FALSE))</f>
        <v>82.306858904999999</v>
      </c>
      <c r="E239" s="76">
        <f>IF(VLOOKUP(A239,Database!$A:$AS,MATCH($E$1,Database!$A$1:$AS$1,0),FALSE)=0,#N/A,VLOOKUP(A239,Database!$A:$AS,MATCH($E$1,Database!$A$1:$AS$1,0),FALSE))</f>
        <v>105.981088318</v>
      </c>
      <c r="F239" s="76">
        <f>IF(VLOOKUP(A239,Database!$A:$AS,MATCH($F$1,Database!$A$1:$AS$1,0),FALSE)=0,#N/A,VLOOKUP(A239,Database!$A:$AS,MATCH($F$1,Database!$A$1:$AS$1,0),FALSE))</f>
        <v>91.292392301000007</v>
      </c>
      <c r="G239" s="76">
        <f>IF(VLOOKUP(A239,Database!$A:$AS,MATCH($G$1,Database!$A$1:$AS$1,0),FALSE)=0,#N/A,VLOOKUP(A239,Database!$A:$AS,MATCH($G$1,Database!$A$1:$AS$1,0),FALSE))</f>
        <v>97.736116023999998</v>
      </c>
      <c r="H239" s="76">
        <f>(((Table134567891011121314151617343[[#This Row],[ITA]]-VLOOKUP($U$1,A:B,2,))/VLOOKUP($U$1,A:B,2,))*100)+100</f>
        <v>84.950657894791632</v>
      </c>
      <c r="I239" s="76">
        <f>(((Table134567891011121314151617343[[#This Row],[FRA]]-VLOOKUP($U$1,A:C,3,))/VLOOKUP($U$1,A:C,3,))*100)+100</f>
        <v>93.998829039812648</v>
      </c>
      <c r="J239" s="76">
        <f>(((Table134567891011121314151617343[[#This Row],[DEU]]-VLOOKUP($U$1,A:D,4,))/VLOOKUP($U$1,A:D,4,))*100)+100</f>
        <v>109.4414893617251</v>
      </c>
      <c r="K239" s="76">
        <f>(((Table134567891011121314151617343[[#This Row],[ESP]]-VLOOKUP($U$1,A:E,5,))/VLOOKUP($U$1,A:E,5,))*100)+100</f>
        <v>89.591188057550369</v>
      </c>
      <c r="L239" s="76">
        <f>(((Table134567891011121314151617343[[#This Row],[EA19]]-VLOOKUP($U$1,A:F,6,))/VLOOKUP($U$1,A:F,6,))*100)+100</f>
        <v>102.01117318492064</v>
      </c>
      <c r="M239" s="76">
        <f>(((Table134567891011121314151617343[[#This Row],[GBR]]-VLOOKUP($U$1,A:G,7,))/VLOOKUP($U$1,A:G,7,))*100)+100</f>
        <v>101.76795580114869</v>
      </c>
      <c r="N239" s="76">
        <f>IF(VLOOKUP(A239,Database!$A:$AU,MATCH($N$1,Database!$A$1:$AU$1,0),FALSE)=0,#N/A,VLOOKUP(A239,Database!$A:$AU,MATCH($N$1,Database!$A$1:$AU$1,0),FALSE))</f>
        <v>86.812040679000006</v>
      </c>
      <c r="O239" s="76">
        <f>(((Table134567891011121314151617343[[#This Row],[USA]]-VLOOKUP($U$1,A:N,14,))/VLOOKUP($U$1,A:N,14,))*100)+100</f>
        <v>100.14137800092358</v>
      </c>
      <c r="P239" s="76">
        <f>IF(VLOOKUP(A239,Database!$A:$AS,MATCH($P$1,Database!$A$1:$AS$1,0),FALSE)=0,#N/A,VLOOKUP(A239,Database!$A:$AS,MATCH($P$1,Database!$A$1:$AS$1,0),FALSE))</f>
        <v>96.071251028000006</v>
      </c>
      <c r="Q239" s="76">
        <f>(((Table134567891011121314151617343[[#This Row],[JPN]]-VLOOKUP($U$1,A:Q,16,))/VLOOKUP($U$1,A:Q,16,))*100)+100</f>
        <v>96.453564826360449</v>
      </c>
    </row>
    <row r="240" spans="1:17" s="80" customFormat="1" x14ac:dyDescent="0.35">
      <c r="A240" s="21">
        <v>40118</v>
      </c>
      <c r="B240" s="76">
        <f>IF(VLOOKUP(A240,Database!$A:$AS,MATCH($B$1,Database!$A$1:$AS$1,0),FALSE)=0,#N/A,VLOOKUP(A240,Database!$A:$AS,MATCH($B$1,Database!$A$1:$AS$1,0),FALSE))</f>
        <v>103.491375719</v>
      </c>
      <c r="C240" s="76">
        <f>IF(VLOOKUP(A240,Database!$A:$AS,MATCH($C$1,Database!$A$1:$AS$1,0),FALSE)=0,#N/A,VLOOKUP(A240,Database!$A:$AS,MATCH($C$1,Database!$A$1:$AS$1,0),FALSE))</f>
        <v>97.26</v>
      </c>
      <c r="D240" s="76">
        <f>IF(VLOOKUP(A240,Database!$A:$AS,MATCH($D$1,Database!$A$1:$AS$1,0),FALSE)=0,#N/A,VLOOKUP(A240,Database!$A:$AS,MATCH($D$1,Database!$A$1:$AS$1,0),FALSE))</f>
        <v>83.306942245000002</v>
      </c>
      <c r="E240" s="76">
        <f>IF(VLOOKUP(A240,Database!$A:$AS,MATCH($E$1,Database!$A$1:$AS$1,0),FALSE)=0,#N/A,VLOOKUP(A240,Database!$A:$AS,MATCH($E$1,Database!$A$1:$AS$1,0),FALSE))</f>
        <v>105.542087952</v>
      </c>
      <c r="F240" s="76">
        <f>IF(VLOOKUP(A240,Database!$A:$AS,MATCH($F$1,Database!$A$1:$AS$1,0),FALSE)=0,#N/A,VLOOKUP(A240,Database!$A:$AS,MATCH($F$1,Database!$A$1:$AS$1,0),FALSE))</f>
        <v>91.492375635000002</v>
      </c>
      <c r="G240" s="76">
        <f>IF(VLOOKUP(A240,Database!$A:$AS,MATCH($G$1,Database!$A$1:$AS$1,0),FALSE)=0,#N/A,VLOOKUP(A240,Database!$A:$AS,MATCH($G$1,Database!$A$1:$AS$1,0),FALSE))</f>
        <v>97.629996462999998</v>
      </c>
      <c r="H240" s="76">
        <f>(((Table134567891011121314151617343[[#This Row],[ITA]]-VLOOKUP($U$1,A:B,2,))/VLOOKUP($U$1,A:B,2,))*100)+100</f>
        <v>85.115131579230763</v>
      </c>
      <c r="I240" s="76">
        <f>(((Table134567891011121314151617343[[#This Row],[FRA]]-VLOOKUP($U$1,A:C,3,))/VLOOKUP($U$1,A:C,3,))*100)+100</f>
        <v>94.906323185011715</v>
      </c>
      <c r="J240" s="76">
        <f>(((Table134567891011121314151617343[[#This Row],[DEU]]-VLOOKUP($U$1,A:D,4,))/VLOOKUP($U$1,A:D,4,))*100)+100</f>
        <v>110.77127659539634</v>
      </c>
      <c r="K240" s="76">
        <f>(((Table134567891011121314151617343[[#This Row],[ESP]]-VLOOKUP($U$1,A:E,5,))/VLOOKUP($U$1,A:E,5,))*100)+100</f>
        <v>89.220078787284848</v>
      </c>
      <c r="L240" s="76">
        <f>(((Table134567891011121314151617343[[#This Row],[EA19]]-VLOOKUP($U$1,A:F,6,))/VLOOKUP($U$1,A:F,6,))*100)+100</f>
        <v>102.23463687126493</v>
      </c>
      <c r="M240" s="76">
        <f>(((Table134567891011121314151617343[[#This Row],[GBR]]-VLOOKUP($U$1,A:G,7,))/VLOOKUP($U$1,A:G,7,))*100)+100</f>
        <v>101.65745856396737</v>
      </c>
      <c r="N240" s="76">
        <f>IF(VLOOKUP(A240,Database!$A:$AU,MATCH($N$1,Database!$A$1:$AU$1,0),FALSE)=0,#N/A,VLOOKUP(A240,Database!$A:$AU,MATCH($N$1,Database!$A$1:$AU$1,0),FALSE))</f>
        <v>87.174564004000004</v>
      </c>
      <c r="O240" s="76">
        <f>(((Table134567891011121314151617343[[#This Row],[USA]]-VLOOKUP($U$1,A:N,14,))/VLOOKUP($U$1,A:N,14,))*100)+100</f>
        <v>100.55956406173989</v>
      </c>
      <c r="P240" s="76">
        <f>IF(VLOOKUP(A240,Database!$A:$AS,MATCH($P$1,Database!$A$1:$AS$1,0),FALSE)=0,#N/A,VLOOKUP(A240,Database!$A:$AS,MATCH($P$1,Database!$A$1:$AS$1,0),FALSE))</f>
        <v>98.021415312000002</v>
      </c>
      <c r="Q240" s="76">
        <f>(((Table134567891011121314151617343[[#This Row],[JPN]]-VLOOKUP($U$1,A:Q,16,))/VLOOKUP($U$1,A:Q,16,))*100)+100</f>
        <v>98.411489753704473</v>
      </c>
    </row>
    <row r="241" spans="1:17" s="80" customFormat="1" x14ac:dyDescent="0.35">
      <c r="A241" s="21">
        <v>40148</v>
      </c>
      <c r="B241" s="76">
        <f>IF(VLOOKUP(A241,Database!$A:$AS,MATCH($B$1,Database!$A$1:$AS$1,0),FALSE)=0,#N/A,VLOOKUP(A241,Database!$A:$AS,MATCH($B$1,Database!$A$1:$AS$1,0),FALSE))</f>
        <v>101.991500708</v>
      </c>
      <c r="C241" s="76">
        <f>IF(VLOOKUP(A241,Database!$A:$AS,MATCH($C$1,Database!$A$1:$AS$1,0),FALSE)=0,#N/A,VLOOKUP(A241,Database!$A:$AS,MATCH($C$1,Database!$A$1:$AS$1,0),FALSE))</f>
        <v>96.93</v>
      </c>
      <c r="D241" s="76">
        <f>IF(VLOOKUP(A241,Database!$A:$AS,MATCH($D$1,Database!$A$1:$AS$1,0),FALSE)=0,#N/A,VLOOKUP(A241,Database!$A:$AS,MATCH($D$1,Database!$A$1:$AS$1,0),FALSE))</f>
        <v>83.306942245000002</v>
      </c>
      <c r="E241" s="76">
        <f>IF(VLOOKUP(A241,Database!$A:$AS,MATCH($E$1,Database!$A$1:$AS$1,0),FALSE)=0,#N/A,VLOOKUP(A241,Database!$A:$AS,MATCH($E$1,Database!$A$1:$AS$1,0),FALSE))</f>
        <v>104.96008746699999</v>
      </c>
      <c r="F241" s="76">
        <f>IF(VLOOKUP(A241,Database!$A:$AS,MATCH($F$1,Database!$A$1:$AS$1,0),FALSE)=0,#N/A,VLOOKUP(A241,Database!$A:$AS,MATCH($F$1,Database!$A$1:$AS$1,0),FALSE))</f>
        <v>91.492375635000002</v>
      </c>
      <c r="G241" s="76">
        <f>IF(VLOOKUP(A241,Database!$A:$AS,MATCH($G$1,Database!$A$1:$AS$1,0),FALSE)=0,#N/A,VLOOKUP(A241,Database!$A:$AS,MATCH($G$1,Database!$A$1:$AS$1,0),FALSE))</f>
        <v>97.417757339999994</v>
      </c>
      <c r="H241" s="76">
        <f>(((Table134567891011121314151617343[[#This Row],[ITA]]-VLOOKUP($U$1,A:B,2,))/VLOOKUP($U$1,A:B,2,))*100)+100</f>
        <v>83.881578947170937</v>
      </c>
      <c r="I241" s="76">
        <f>(((Table134567891011121314151617343[[#This Row],[FRA]]-VLOOKUP($U$1,A:C,3,))/VLOOKUP($U$1,A:C,3,))*100)+100</f>
        <v>94.584309133489469</v>
      </c>
      <c r="J241" s="76">
        <f>(((Table134567891011121314151617343[[#This Row],[DEU]]-VLOOKUP($U$1,A:D,4,))/VLOOKUP($U$1,A:D,4,))*100)+100</f>
        <v>110.77127659539634</v>
      </c>
      <c r="K241" s="76">
        <f>(((Table134567891011121314151617343[[#This Row],[ESP]]-VLOOKUP($U$1,A:E,5,))/VLOOKUP($U$1,A:E,5,))*100)+100</f>
        <v>88.728084265160604</v>
      </c>
      <c r="L241" s="76">
        <f>(((Table134567891011121314151617343[[#This Row],[EA19]]-VLOOKUP($U$1,A:F,6,))/VLOOKUP($U$1,A:F,6,))*100)+100</f>
        <v>102.23463687126493</v>
      </c>
      <c r="M241" s="76">
        <f>(((Table134567891011121314151617343[[#This Row],[GBR]]-VLOOKUP($U$1,A:G,7,))/VLOOKUP($U$1,A:G,7,))*100)+100</f>
        <v>101.43646408856345</v>
      </c>
      <c r="N241" s="76">
        <f>IF(VLOOKUP(A241,Database!$A:$AU,MATCH($N$1,Database!$A$1:$AU$1,0),FALSE)=0,#N/A,VLOOKUP(A241,Database!$A:$AU,MATCH($N$1,Database!$A$1:$AU$1,0),FALSE))</f>
        <v>87.489292952</v>
      </c>
      <c r="O241" s="76">
        <f>(((Table134567891011121314151617343[[#This Row],[USA]]-VLOOKUP($U$1,A:N,14,))/VLOOKUP($U$1,A:N,14,))*100)+100</f>
        <v>100.92261727766464</v>
      </c>
      <c r="P241" s="76">
        <f>IF(VLOOKUP(A241,Database!$A:$AS,MATCH($P$1,Database!$A$1:$AS$1,0),FALSE)=0,#N/A,VLOOKUP(A241,Database!$A:$AS,MATCH($P$1,Database!$A$1:$AS$1,0),FALSE))</f>
        <v>98.842537116000003</v>
      </c>
      <c r="Q241" s="76">
        <f>(((Table134567891011121314151617343[[#This Row],[JPN]]-VLOOKUP($U$1,A:Q,16,))/VLOOKUP($U$1,A:Q,16,))*100)+100</f>
        <v>99.23587919700806</v>
      </c>
    </row>
    <row r="242" spans="1:17" s="80" customFormat="1" x14ac:dyDescent="0.35">
      <c r="A242" s="21">
        <v>40179</v>
      </c>
      <c r="B242" s="76">
        <f>IF(VLOOKUP(A242,Database!$A:$AS,MATCH($B$1,Database!$A$1:$AS$1,0),FALSE)=0,#N/A,VLOOKUP(A242,Database!$A:$AS,MATCH($B$1,Database!$A$1:$AS$1,0),FALSE))</f>
        <v>105.59120073299999</v>
      </c>
      <c r="C242" s="76">
        <f>IF(VLOOKUP(A242,Database!$A:$AS,MATCH($C$1,Database!$A$1:$AS$1,0),FALSE)=0,#N/A,VLOOKUP(A242,Database!$A:$AS,MATCH($C$1,Database!$A$1:$AS$1,0),FALSE))</f>
        <v>97.93</v>
      </c>
      <c r="D242" s="76">
        <f>IF(VLOOKUP(A242,Database!$A:$AS,MATCH($D$1,Database!$A$1:$AS$1,0),FALSE)=0,#N/A,VLOOKUP(A242,Database!$A:$AS,MATCH($D$1,Database!$A$1:$AS$1,0),FALSE))</f>
        <v>84.107008917000002</v>
      </c>
      <c r="E242" s="76">
        <f>IF(VLOOKUP(A242,Database!$A:$AS,MATCH($E$1,Database!$A$1:$AS$1,0),FALSE)=0,#N/A,VLOOKUP(A242,Database!$A:$AS,MATCH($E$1,Database!$A$1:$AS$1,0),FALSE))</f>
        <v>104.05308671100001</v>
      </c>
      <c r="F242" s="76">
        <f>IF(VLOOKUP(A242,Database!$A:$AS,MATCH($F$1,Database!$A$1:$AS$1,0),FALSE)=0,#N/A,VLOOKUP(A242,Database!$A:$AS,MATCH($F$1,Database!$A$1:$AS$1,0),FALSE))</f>
        <v>93.092242313</v>
      </c>
      <c r="G242" s="76">
        <f>IF(VLOOKUP(A242,Database!$A:$AS,MATCH($G$1,Database!$A$1:$AS$1,0),FALSE)=0,#N/A,VLOOKUP(A242,Database!$A:$AS,MATCH($G$1,Database!$A$1:$AS$1,0),FALSE))</f>
        <v>96.568800848999999</v>
      </c>
      <c r="H242" s="76">
        <f>(((Table134567891011121314151617343[[#This Row],[ITA]]-VLOOKUP($U$1,A:B,2,))/VLOOKUP($U$1,A:B,2,))*100)+100</f>
        <v>86.842105262963102</v>
      </c>
      <c r="I242" s="76">
        <f>(((Table134567891011121314151617343[[#This Row],[FRA]]-VLOOKUP($U$1,A:C,3,))/VLOOKUP($U$1,A:C,3,))*100)+100</f>
        <v>95.560109289617486</v>
      </c>
      <c r="J242" s="76">
        <f>(((Table134567891011121314151617343[[#This Row],[DEU]]-VLOOKUP($U$1,A:D,4,))/VLOOKUP($U$1,A:D,4,))*100)+100</f>
        <v>111.83510638233334</v>
      </c>
      <c r="K242" s="76">
        <f>(((Table134567891011121314151617343[[#This Row],[ESP]]-VLOOKUP($U$1,A:E,5,))/VLOOKUP($U$1,A:E,5,))*100)+100</f>
        <v>87.961350533805501</v>
      </c>
      <c r="L242" s="76">
        <f>(((Table134567891011121314151617343[[#This Row],[EA19]]-VLOOKUP($U$1,A:F,6,))/VLOOKUP($U$1,A:F,6,))*100)+100</f>
        <v>104.02234636872383</v>
      </c>
      <c r="M242" s="76">
        <f>(((Table134567891011121314151617343[[#This Row],[GBR]]-VLOOKUP($U$1,A:G,7,))/VLOOKUP($U$1,A:G,7,))*100)+100</f>
        <v>100.55248618798912</v>
      </c>
      <c r="N242" s="76">
        <f>IF(VLOOKUP(A242,Database!$A:$AU,MATCH($N$1,Database!$A$1:$AU$1,0),FALSE)=0,#N/A,VLOOKUP(A242,Database!$A:$AU,MATCH($N$1,Database!$A$1:$AU$1,0),FALSE))</f>
        <v>88.442999008000001</v>
      </c>
      <c r="O242" s="76">
        <f>(((Table134567891011121314151617343[[#This Row],[USA]]-VLOOKUP($U$1,A:N,14,))/VLOOKUP($U$1,A:N,14,))*100)+100</f>
        <v>102.02275774099981</v>
      </c>
      <c r="P242" s="76">
        <f>IF(VLOOKUP(A242,Database!$A:$AS,MATCH($P$1,Database!$A$1:$AS$1,0),FALSE)=0,#N/A,VLOOKUP(A242,Database!$A:$AS,MATCH($P$1,Database!$A$1:$AS$1,0),FALSE))</f>
        <v>101.10062207599999</v>
      </c>
      <c r="Q242" s="76">
        <f>(((Table134567891011121314151617343[[#This Row],[JPN]]-VLOOKUP($U$1,A:Q,16,))/VLOOKUP($U$1,A:Q,16,))*100)+100</f>
        <v>101.50295016508893</v>
      </c>
    </row>
    <row r="243" spans="1:17" s="80" customFormat="1" x14ac:dyDescent="0.35">
      <c r="A243" s="21">
        <v>40210</v>
      </c>
      <c r="B243" s="76">
        <f>IF(VLOOKUP(A243,Database!$A:$AS,MATCH($B$1,Database!$A$1:$AS$1,0),FALSE)=0,#N/A,VLOOKUP(A243,Database!$A:$AS,MATCH($B$1,Database!$A$1:$AS$1,0),FALSE))</f>
        <v>104.59128406000001</v>
      </c>
      <c r="C243" s="76">
        <f>IF(VLOOKUP(A243,Database!$A:$AS,MATCH($C$1,Database!$A$1:$AS$1,0),FALSE)=0,#N/A,VLOOKUP(A243,Database!$A:$AS,MATCH($C$1,Database!$A$1:$AS$1,0),FALSE))</f>
        <v>97.3</v>
      </c>
      <c r="D243" s="76">
        <f>IF(VLOOKUP(A243,Database!$A:$AS,MATCH($D$1,Database!$A$1:$AS$1,0),FALSE)=0,#N/A,VLOOKUP(A243,Database!$A:$AS,MATCH($D$1,Database!$A$1:$AS$1,0),FALSE))</f>
        <v>83.306942245000002</v>
      </c>
      <c r="E243" s="76">
        <f>IF(VLOOKUP(A243,Database!$A:$AS,MATCH($E$1,Database!$A$1:$AS$1,0),FALSE)=0,#N/A,VLOOKUP(A243,Database!$A:$AS,MATCH($E$1,Database!$A$1:$AS$1,0),FALSE))</f>
        <v>104.056086713</v>
      </c>
      <c r="F243" s="76">
        <f>IF(VLOOKUP(A243,Database!$A:$AS,MATCH($F$1,Database!$A$1:$AS$1,0),FALSE)=0,#N/A,VLOOKUP(A243,Database!$A:$AS,MATCH($F$1,Database!$A$1:$AS$1,0),FALSE))</f>
        <v>92.592283976000004</v>
      </c>
      <c r="G243" s="76">
        <f>IF(VLOOKUP(A243,Database!$A:$AS,MATCH($G$1,Database!$A$1:$AS$1,0),FALSE)=0,#N/A,VLOOKUP(A243,Database!$A:$AS,MATCH($G$1,Database!$A$1:$AS$1,0),FALSE))</f>
        <v>98.478952953999993</v>
      </c>
      <c r="H243" s="76">
        <f>(((Table134567891011121314151617343[[#This Row],[ITA]]-VLOOKUP($U$1,A:B,2,))/VLOOKUP($U$1,A:B,2,))*100)+100</f>
        <v>86.019736842412328</v>
      </c>
      <c r="I243" s="76">
        <f>(((Table134567891011121314151617343[[#This Row],[FRA]]-VLOOKUP($U$1,A:C,3,))/VLOOKUP($U$1,A:C,3,))*100)+100</f>
        <v>94.945355191256823</v>
      </c>
      <c r="J243" s="76">
        <f>(((Table134567891011121314151617343[[#This Row],[DEU]]-VLOOKUP($U$1,A:D,4,))/VLOOKUP($U$1,A:D,4,))*100)+100</f>
        <v>110.77127659539634</v>
      </c>
      <c r="K243" s="76">
        <f>(((Table134567891011121314151617343[[#This Row],[ESP]]-VLOOKUP($U$1,A:E,5,))/VLOOKUP($U$1,A:E,5,))*100)+100</f>
        <v>87.963886587620564</v>
      </c>
      <c r="L243" s="76">
        <f>(((Table134567891011121314151617343[[#This Row],[EA19]]-VLOOKUP($U$1,A:F,6,))/VLOOKUP($U$1,A:F,6,))*100)+100</f>
        <v>103.46368715062825</v>
      </c>
      <c r="M243" s="76">
        <f>(((Table134567891011121314151617343[[#This Row],[GBR]]-VLOOKUP($U$1,A:G,7,))/VLOOKUP($U$1,A:G,7,))*100)+100</f>
        <v>102.5414364645417</v>
      </c>
      <c r="N243" s="76">
        <f>IF(VLOOKUP(A243,Database!$A:$AU,MATCH($N$1,Database!$A$1:$AU$1,0),FALSE)=0,#N/A,VLOOKUP(A243,Database!$A:$AU,MATCH($N$1,Database!$A$1:$AU$1,0),FALSE))</f>
        <v>88.755645627999996</v>
      </c>
      <c r="O243" s="76">
        <f>(((Table134567891011121314151617343[[#This Row],[USA]]-VLOOKUP($U$1,A:N,14,))/VLOOKUP($U$1,A:N,14,))*100)+100</f>
        <v>102.38340890308802</v>
      </c>
      <c r="P243" s="76">
        <f>IF(VLOOKUP(A243,Database!$A:$AS,MATCH($P$1,Database!$A$1:$AS$1,0),FALSE)=0,#N/A,VLOOKUP(A243,Database!$A:$AS,MATCH($P$1,Database!$A$1:$AS$1,0),FALSE))</f>
        <v>101.408542752</v>
      </c>
      <c r="Q243" s="76">
        <f>(((Table134567891011121314151617343[[#This Row],[JPN]]-VLOOKUP($U$1,A:Q,16,))/VLOOKUP($U$1,A:Q,16,))*100)+100</f>
        <v>101.8120962058258</v>
      </c>
    </row>
    <row r="244" spans="1:17" s="80" customFormat="1" x14ac:dyDescent="0.35">
      <c r="A244" s="21">
        <v>40238</v>
      </c>
      <c r="B244" s="76">
        <f>IF(VLOOKUP(A244,Database!$A:$AS,MATCH($B$1,Database!$A$1:$AS$1,0),FALSE)=0,#N/A,VLOOKUP(A244,Database!$A:$AS,MATCH($B$1,Database!$A$1:$AS$1,0),FALSE))</f>
        <v>105.091242396</v>
      </c>
      <c r="C244" s="76">
        <f>IF(VLOOKUP(A244,Database!$A:$AS,MATCH($C$1,Database!$A$1:$AS$1,0),FALSE)=0,#N/A,VLOOKUP(A244,Database!$A:$AS,MATCH($C$1,Database!$A$1:$AS$1,0),FALSE))</f>
        <v>99.23</v>
      </c>
      <c r="D244" s="76">
        <f>IF(VLOOKUP(A244,Database!$A:$AS,MATCH($D$1,Database!$A$1:$AS$1,0),FALSE)=0,#N/A,VLOOKUP(A244,Database!$A:$AS,MATCH($D$1,Database!$A$1:$AS$1,0),FALSE))</f>
        <v>86.107175597999998</v>
      </c>
      <c r="E244" s="76">
        <f>IF(VLOOKUP(A244,Database!$A:$AS,MATCH($E$1,Database!$A$1:$AS$1,0),FALSE)=0,#N/A,VLOOKUP(A244,Database!$A:$AS,MATCH($E$1,Database!$A$1:$AS$1,0),FALSE))</f>
        <v>106.343088619</v>
      </c>
      <c r="F244" s="76">
        <f>IF(VLOOKUP(A244,Database!$A:$AS,MATCH($F$1,Database!$A$1:$AS$1,0),FALSE)=0,#N/A,VLOOKUP(A244,Database!$A:$AS,MATCH($F$1,Database!$A$1:$AS$1,0),FALSE))</f>
        <v>94.292142321</v>
      </c>
      <c r="G244" s="76">
        <f>IF(VLOOKUP(A244,Database!$A:$AS,MATCH($G$1,Database!$A$1:$AS$1,0),FALSE)=0,#N/A,VLOOKUP(A244,Database!$A:$AS,MATCH($G$1,Database!$A$1:$AS$1,0),FALSE))</f>
        <v>99.646268129000006</v>
      </c>
      <c r="H244" s="76">
        <f>(((Table134567891011121314151617343[[#This Row],[ITA]]-VLOOKUP($U$1,A:B,2,))/VLOOKUP($U$1,A:B,2,))*100)+100</f>
        <v>86.430921052276503</v>
      </c>
      <c r="I244" s="76">
        <f>(((Table134567891011121314151617343[[#This Row],[FRA]]-VLOOKUP($U$1,A:C,3,))/VLOOKUP($U$1,A:C,3,))*100)+100</f>
        <v>96.828649492583921</v>
      </c>
      <c r="J244" s="76">
        <f>(((Table134567891011121314151617343[[#This Row],[DEU]]-VLOOKUP($U$1,A:D,4,))/VLOOKUP($U$1,A:D,4,))*100)+100</f>
        <v>114.49468085100547</v>
      </c>
      <c r="K244" s="76">
        <f>(((Table134567891011121314151617343[[#This Row],[ESP]]-VLOOKUP($U$1,A:E,5,))/VLOOKUP($U$1,A:E,5,))*100)+100</f>
        <v>89.897205268342418</v>
      </c>
      <c r="L244" s="76">
        <f>(((Table134567891011121314151617343[[#This Row],[EA19]]-VLOOKUP($U$1,A:F,6,))/VLOOKUP($U$1,A:F,6,))*100)+100</f>
        <v>105.3631284912593</v>
      </c>
      <c r="M244" s="76">
        <f>(((Table134567891011121314151617343[[#This Row],[GBR]]-VLOOKUP($U$1,A:G,7,))/VLOOKUP($U$1,A:G,7,))*100)+100</f>
        <v>103.75690607770129</v>
      </c>
      <c r="N244" s="76">
        <f>IF(VLOOKUP(A244,Database!$A:$AU,MATCH($N$1,Database!$A$1:$AU$1,0),FALSE)=0,#N/A,VLOOKUP(A244,Database!$A:$AU,MATCH($N$1,Database!$A$1:$AU$1,0),FALSE))</f>
        <v>89.386293425000005</v>
      </c>
      <c r="O244" s="76">
        <f>(((Table134567891011121314151617343[[#This Row],[USA]]-VLOOKUP($U$1,A:N,14,))/VLOOKUP($U$1,A:N,14,))*100)+100</f>
        <v>103.11088793630587</v>
      </c>
      <c r="P244" s="76">
        <f>IF(VLOOKUP(A244,Database!$A:$AS,MATCH($P$1,Database!$A$1:$AS$1,0),FALSE)=0,#N/A,VLOOKUP(A244,Database!$A:$AS,MATCH($P$1,Database!$A$1:$AS$1,0),FALSE))</f>
        <v>101.716463429</v>
      </c>
      <c r="Q244" s="76">
        <f>(((Table134567891011121314151617343[[#This Row],[JPN]]-VLOOKUP($U$1,A:Q,16,))/VLOOKUP($U$1,A:Q,16,))*100)+100</f>
        <v>102.12124224756664</v>
      </c>
    </row>
    <row r="245" spans="1:17" s="80" customFormat="1" x14ac:dyDescent="0.35">
      <c r="A245" s="21">
        <v>40269</v>
      </c>
      <c r="B245" s="76">
        <f>IF(VLOOKUP(A245,Database!$A:$AS,MATCH($B$1,Database!$A$1:$AS$1,0),FALSE)=0,#N/A,VLOOKUP(A245,Database!$A:$AS,MATCH($B$1,Database!$A$1:$AS$1,0),FALSE))</f>
        <v>106.09115907</v>
      </c>
      <c r="C245" s="76">
        <f>IF(VLOOKUP(A245,Database!$A:$AS,MATCH($C$1,Database!$A$1:$AS$1,0),FALSE)=0,#N/A,VLOOKUP(A245,Database!$A:$AS,MATCH($C$1,Database!$A$1:$AS$1,0),FALSE))</f>
        <v>98.84</v>
      </c>
      <c r="D245" s="76">
        <f>IF(VLOOKUP(A245,Database!$A:$AS,MATCH($D$1,Database!$A$1:$AS$1,0),FALSE)=0,#N/A,VLOOKUP(A245,Database!$A:$AS,MATCH($D$1,Database!$A$1:$AS$1,0),FALSE))</f>
        <v>87.707308941999997</v>
      </c>
      <c r="E245" s="76">
        <f>IF(VLOOKUP(A245,Database!$A:$AS,MATCH($E$1,Database!$A$1:$AS$1,0),FALSE)=0,#N/A,VLOOKUP(A245,Database!$A:$AS,MATCH($E$1,Database!$A$1:$AS$1,0),FALSE))</f>
        <v>106.705088921</v>
      </c>
      <c r="F245" s="76">
        <f>IF(VLOOKUP(A245,Database!$A:$AS,MATCH($F$1,Database!$A$1:$AS$1,0),FALSE)=0,#N/A,VLOOKUP(A245,Database!$A:$AS,MATCH($F$1,Database!$A$1:$AS$1,0),FALSE))</f>
        <v>94.792100657999995</v>
      </c>
      <c r="G245" s="76">
        <f>IF(VLOOKUP(A245,Database!$A:$AS,MATCH($G$1,Database!$A$1:$AS$1,0),FALSE)=0,#N/A,VLOOKUP(A245,Database!$A:$AS,MATCH($G$1,Database!$A$1:$AS$1,0),FALSE))</f>
        <v>98.266713831000004</v>
      </c>
      <c r="H245" s="76">
        <f>(((Table134567891011121314151617343[[#This Row],[ITA]]-VLOOKUP($U$1,A:B,2,))/VLOOKUP($U$1,A:B,2,))*100)+100</f>
        <v>87.253289473649716</v>
      </c>
      <c r="I245" s="76">
        <f>(((Table134567891011121314151617343[[#This Row],[FRA]]-VLOOKUP($U$1,A:C,3,))/VLOOKUP($U$1,A:C,3,))*100)+100</f>
        <v>96.448087431693992</v>
      </c>
      <c r="J245" s="76">
        <f>(((Table134567891011121314151617343[[#This Row],[DEU]]-VLOOKUP($U$1,A:D,4,))/VLOOKUP($U$1,A:D,4,))*100)+100</f>
        <v>116.62234042487944</v>
      </c>
      <c r="K245" s="76">
        <f>(((Table134567891011121314151617343[[#This Row],[ESP]]-VLOOKUP($U$1,A:E,5,))/VLOOKUP($U$1,A:E,5,))*100)+100</f>
        <v>90.203222479979829</v>
      </c>
      <c r="L245" s="76">
        <f>(((Table134567891011121314151617343[[#This Row],[EA19]]-VLOOKUP($U$1,A:F,6,))/VLOOKUP($U$1,A:F,6,))*100)+100</f>
        <v>105.92178770935487</v>
      </c>
      <c r="M245" s="76">
        <f>(((Table134567891011121314151617343[[#This Row],[GBR]]-VLOOKUP($U$1,A:G,7,))/VLOOKUP($U$1,A:G,7,))*100)+100</f>
        <v>102.32044198913782</v>
      </c>
      <c r="N245" s="76">
        <f>IF(VLOOKUP(A245,Database!$A:$AU,MATCH($N$1,Database!$A$1:$AU$1,0),FALSE)=0,#N/A,VLOOKUP(A245,Database!$A:$AU,MATCH($N$1,Database!$A$1:$AU$1,0),FALSE))</f>
        <v>89.712623913000002</v>
      </c>
      <c r="O245" s="76">
        <f>(((Table134567891011121314151617343[[#This Row],[USA]]-VLOOKUP($U$1,A:N,14,))/VLOOKUP($U$1,A:N,14,))*100)+100</f>
        <v>103.48732402162805</v>
      </c>
      <c r="P245" s="76">
        <f>IF(VLOOKUP(A245,Database!$A:$AS,MATCH($P$1,Database!$A$1:$AS$1,0),FALSE)=0,#N/A,VLOOKUP(A245,Database!$A:$AS,MATCH($P$1,Database!$A$1:$AS$1,0),FALSE))</f>
        <v>102.948146134</v>
      </c>
      <c r="Q245" s="76">
        <f>(((Table134567891011121314151617343[[#This Row],[JPN]]-VLOOKUP($U$1,A:Q,16,))/VLOOKUP($U$1,A:Q,16,))*100)+100</f>
        <v>103.35782641151803</v>
      </c>
    </row>
    <row r="246" spans="1:17" s="80" customFormat="1" x14ac:dyDescent="0.35">
      <c r="A246" s="21">
        <v>40299</v>
      </c>
      <c r="B246" s="76">
        <f>IF(VLOOKUP(A246,Database!$A:$AS,MATCH($B$1,Database!$A$1:$AS$1,0),FALSE)=0,#N/A,VLOOKUP(A246,Database!$A:$AS,MATCH($B$1,Database!$A$1:$AS$1,0),FALSE))</f>
        <v>106.49112574</v>
      </c>
      <c r="C246" s="76">
        <f>IF(VLOOKUP(A246,Database!$A:$AS,MATCH($C$1,Database!$A$1:$AS$1,0),FALSE)=0,#N/A,VLOOKUP(A246,Database!$A:$AS,MATCH($C$1,Database!$A$1:$AS$1,0),FALSE))</f>
        <v>99.62</v>
      </c>
      <c r="D246" s="76">
        <f>IF(VLOOKUP(A246,Database!$A:$AS,MATCH($D$1,Database!$A$1:$AS$1,0),FALSE)=0,#N/A,VLOOKUP(A246,Database!$A:$AS,MATCH($D$1,Database!$A$1:$AS$1,0),FALSE))</f>
        <v>90.407533960999999</v>
      </c>
      <c r="E246" s="76">
        <f>IF(VLOOKUP(A246,Database!$A:$AS,MATCH($E$1,Database!$A$1:$AS$1,0),FALSE)=0,#N/A,VLOOKUP(A246,Database!$A:$AS,MATCH($E$1,Database!$A$1:$AS$1,0),FALSE))</f>
        <v>106.230088525</v>
      </c>
      <c r="F246" s="76">
        <f>IF(VLOOKUP(A246,Database!$A:$AS,MATCH($F$1,Database!$A$1:$AS$1,0),FALSE)=0,#N/A,VLOOKUP(A246,Database!$A:$AS,MATCH($F$1,Database!$A$1:$AS$1,0),FALSE))</f>
        <v>96.491959003000005</v>
      </c>
      <c r="G246" s="76">
        <f>IF(VLOOKUP(A246,Database!$A:$AS,MATCH($G$1,Database!$A$1:$AS$1,0),FALSE)=0,#N/A,VLOOKUP(A246,Database!$A:$AS,MATCH($G$1,Database!$A$1:$AS$1,0),FALSE))</f>
        <v>98.266713831000004</v>
      </c>
      <c r="H246" s="76">
        <f>(((Table134567891011121314151617343[[#This Row],[ITA]]-VLOOKUP($U$1,A:B,2,))/VLOOKUP($U$1,A:B,2,))*100)+100</f>
        <v>87.58223684252799</v>
      </c>
      <c r="I246" s="76">
        <f>(((Table134567891011121314151617343[[#This Row],[FRA]]-VLOOKUP($U$1,A:C,3,))/VLOOKUP($U$1,A:C,3,))*100)+100</f>
        <v>97.20921155347385</v>
      </c>
      <c r="J246" s="76">
        <f>(((Table134567891011121314151617343[[#This Row],[DEU]]-VLOOKUP($U$1,A:D,4,))/VLOOKUP($U$1,A:D,4,))*100)+100</f>
        <v>120.21276595712146</v>
      </c>
      <c r="K246" s="76">
        <f>(((Table134567891011121314151617343[[#This Row],[ESP]]-VLOOKUP($U$1,A:E,5,))/VLOOKUP($U$1,A:E,5,))*100)+100</f>
        <v>89.80168055886125</v>
      </c>
      <c r="L246" s="76">
        <f>(((Table134567891011121314151617343[[#This Row],[EA19]]-VLOOKUP($U$1,A:F,6,))/VLOOKUP($U$1,A:F,6,))*100)+100</f>
        <v>107.82122904998594</v>
      </c>
      <c r="M246" s="76">
        <f>(((Table134567891011121314151617343[[#This Row],[GBR]]-VLOOKUP($U$1,A:G,7,))/VLOOKUP($U$1,A:G,7,))*100)+100</f>
        <v>102.32044198913782</v>
      </c>
      <c r="N246" s="76">
        <f>IF(VLOOKUP(A246,Database!$A:$AU,MATCH($N$1,Database!$A$1:$AU$1,0),FALSE)=0,#N/A,VLOOKUP(A246,Database!$A:$AU,MATCH($N$1,Database!$A$1:$AU$1,0),FALSE))</f>
        <v>90.941296374999993</v>
      </c>
      <c r="O246" s="76">
        <f>(((Table134567891011121314151617343[[#This Row],[USA]]-VLOOKUP($U$1,A:N,14,))/VLOOKUP($U$1,A:N,14,))*100)+100</f>
        <v>104.90464991898172</v>
      </c>
      <c r="P246" s="76">
        <f>IF(VLOOKUP(A246,Database!$A:$AS,MATCH($P$1,Database!$A$1:$AS$1,0),FALSE)=0,#N/A,VLOOKUP(A246,Database!$A:$AS,MATCH($P$1,Database!$A$1:$AS$1,0),FALSE))</f>
        <v>102.537585232</v>
      </c>
      <c r="Q246" s="76">
        <f>(((Table134567891011121314151617343[[#This Row],[JPN]]-VLOOKUP($U$1,A:Q,16,))/VLOOKUP($U$1,A:Q,16,))*100)+100</f>
        <v>102.94563168986623</v>
      </c>
    </row>
    <row r="247" spans="1:17" s="80" customFormat="1" x14ac:dyDescent="0.35">
      <c r="A247" s="21">
        <v>40330</v>
      </c>
      <c r="B247" s="76">
        <f>IF(VLOOKUP(A247,Database!$A:$AS,MATCH($B$1,Database!$A$1:$AS$1,0),FALSE)=0,#N/A,VLOOKUP(A247,Database!$A:$AS,MATCH($B$1,Database!$A$1:$AS$1,0),FALSE))</f>
        <v>109.090909091</v>
      </c>
      <c r="C247" s="76">
        <f>IF(VLOOKUP(A247,Database!$A:$AS,MATCH($C$1,Database!$A$1:$AS$1,0),FALSE)=0,#N/A,VLOOKUP(A247,Database!$A:$AS,MATCH($C$1,Database!$A$1:$AS$1,0),FALSE))</f>
        <v>99.23</v>
      </c>
      <c r="D247" s="76">
        <f>IF(VLOOKUP(A247,Database!$A:$AS,MATCH($D$1,Database!$A$1:$AS$1,0),FALSE)=0,#N/A,VLOOKUP(A247,Database!$A:$AS,MATCH($D$1,Database!$A$1:$AS$1,0),FALSE))</f>
        <v>90.107508959</v>
      </c>
      <c r="E247" s="76">
        <f>IF(VLOOKUP(A247,Database!$A:$AS,MATCH($E$1,Database!$A$1:$AS$1,0),FALSE)=0,#N/A,VLOOKUP(A247,Database!$A:$AS,MATCH($E$1,Database!$A$1:$AS$1,0),FALSE))</f>
        <v>106.319088599</v>
      </c>
      <c r="F247" s="76">
        <f>IF(VLOOKUP(A247,Database!$A:$AS,MATCH($F$1,Database!$A$1:$AS$1,0),FALSE)=0,#N/A,VLOOKUP(A247,Database!$A:$AS,MATCH($F$1,Database!$A$1:$AS$1,0),FALSE))</f>
        <v>96.591950671000006</v>
      </c>
      <c r="G247" s="76">
        <f>IF(VLOOKUP(A247,Database!$A:$AS,MATCH($G$1,Database!$A$1:$AS$1,0),FALSE)=0,#N/A,VLOOKUP(A247,Database!$A:$AS,MATCH($G$1,Database!$A$1:$AS$1,0),FALSE))</f>
        <v>96.674920409999999</v>
      </c>
      <c r="H247" s="76">
        <f>(((Table134567891011121314151617343[[#This Row],[ITA]]-VLOOKUP($U$1,A:B,2,))/VLOOKUP($U$1,A:B,2,))*100)+100</f>
        <v>89.720394736946943</v>
      </c>
      <c r="I247" s="76">
        <f>(((Table134567891011121314151617343[[#This Row],[FRA]]-VLOOKUP($U$1,A:C,3,))/VLOOKUP($U$1,A:C,3,))*100)+100</f>
        <v>96.828649492583921</v>
      </c>
      <c r="J247" s="76">
        <f>(((Table134567891011121314151617343[[#This Row],[DEU]]-VLOOKUP($U$1,A:D,4,))/VLOOKUP($U$1,A:D,4,))*100)+100</f>
        <v>119.8138297870201</v>
      </c>
      <c r="K247" s="76">
        <f>(((Table134567891011121314151617343[[#This Row],[ESP]]-VLOOKUP($U$1,A:E,5,))/VLOOKUP($U$1,A:E,5,))*100)+100</f>
        <v>89.876916834440394</v>
      </c>
      <c r="L247" s="76">
        <f>(((Table134567891011121314151617343[[#This Row],[EA19]]-VLOOKUP($U$1,A:F,6,))/VLOOKUP($U$1,A:F,6,))*100)+100</f>
        <v>107.93296089427551</v>
      </c>
      <c r="M247" s="76">
        <f>(((Table134567891011121314151617343[[#This Row],[GBR]]-VLOOKUP($U$1,A:G,7,))/VLOOKUP($U$1,A:G,7,))*100)+100</f>
        <v>100.66298342517044</v>
      </c>
      <c r="N247" s="76">
        <f>IF(VLOOKUP(A247,Database!$A:$AU,MATCH($N$1,Database!$A$1:$AU$1,0),FALSE)=0,#N/A,VLOOKUP(A247,Database!$A:$AU,MATCH($N$1,Database!$A$1:$AU$1,0),FALSE))</f>
        <v>91.155082011000005</v>
      </c>
      <c r="O247" s="76">
        <f>(((Table134567891011121314151617343[[#This Row],[USA]]-VLOOKUP($U$1,A:N,14,))/VLOOKUP($U$1,A:N,14,))*100)+100</f>
        <v>105.15126073492841</v>
      </c>
      <c r="P247" s="76">
        <f>IF(VLOOKUP(A247,Database!$A:$AS,MATCH($P$1,Database!$A$1:$AS$1,0),FALSE)=0,#N/A,VLOOKUP(A247,Database!$A:$AS,MATCH($P$1,Database!$A$1:$AS$1,0),FALSE))</f>
        <v>101.921743879</v>
      </c>
      <c r="Q247" s="76">
        <f>(((Table134567891011121314151617343[[#This Row],[JPN]]-VLOOKUP($U$1,A:Q,16,))/VLOOKUP($U$1,A:Q,16,))*100)+100</f>
        <v>102.32733960738855</v>
      </c>
    </row>
    <row r="248" spans="1:17" s="80" customFormat="1" x14ac:dyDescent="0.35">
      <c r="A248" s="21">
        <v>40360</v>
      </c>
      <c r="B248" s="76">
        <f>IF(VLOOKUP(A248,Database!$A:$AS,MATCH($B$1,Database!$A$1:$AS$1,0),FALSE)=0,#N/A,VLOOKUP(A248,Database!$A:$AS,MATCH($B$1,Database!$A$1:$AS$1,0),FALSE))</f>
        <v>108.790934089</v>
      </c>
      <c r="C248" s="76">
        <f>IF(VLOOKUP(A248,Database!$A:$AS,MATCH($C$1,Database!$A$1:$AS$1,0),FALSE)=0,#N/A,VLOOKUP(A248,Database!$A:$AS,MATCH($C$1,Database!$A$1:$AS$1,0),FALSE))</f>
        <v>99.94</v>
      </c>
      <c r="D248" s="76">
        <f>IF(VLOOKUP(A248,Database!$A:$AS,MATCH($D$1,Database!$A$1:$AS$1,0),FALSE)=0,#N/A,VLOOKUP(A248,Database!$A:$AS,MATCH($D$1,Database!$A$1:$AS$1,0),FALSE))</f>
        <v>89.507458955000004</v>
      </c>
      <c r="E248" s="76">
        <f>IF(VLOOKUP(A248,Database!$A:$AS,MATCH($E$1,Database!$A$1:$AS$1,0),FALSE)=0,#N/A,VLOOKUP(A248,Database!$A:$AS,MATCH($E$1,Database!$A$1:$AS$1,0),FALSE))</f>
        <v>105.121087601</v>
      </c>
      <c r="F248" s="76">
        <f>IF(VLOOKUP(A248,Database!$A:$AS,MATCH($F$1,Database!$A$1:$AS$1,0),FALSE)=0,#N/A,VLOOKUP(A248,Database!$A:$AS,MATCH($F$1,Database!$A$1:$AS$1,0),FALSE))</f>
        <v>96.191984000999994</v>
      </c>
      <c r="G248" s="76">
        <f>IF(VLOOKUP(A248,Database!$A:$AS,MATCH($G$1,Database!$A$1:$AS$1,0),FALSE)=0,#N/A,VLOOKUP(A248,Database!$A:$AS,MATCH($G$1,Database!$A$1:$AS$1,0),FALSE))</f>
        <v>95.613724797000003</v>
      </c>
      <c r="H248" s="76">
        <f>(((Table134567891011121314151617343[[#This Row],[ITA]]-VLOOKUP($U$1,A:B,2,))/VLOOKUP($U$1,A:B,2,))*100)+100</f>
        <v>89.473684210699474</v>
      </c>
      <c r="I248" s="76">
        <f>(((Table134567891011121314151617343[[#This Row],[FRA]]-VLOOKUP($U$1,A:C,3,))/VLOOKUP($U$1,A:C,3,))*100)+100</f>
        <v>97.521467603434814</v>
      </c>
      <c r="J248" s="76">
        <f>(((Table134567891011121314151617343[[#This Row],[DEU]]-VLOOKUP($U$1,A:D,4,))/VLOOKUP($U$1,A:D,4,))*100)+100</f>
        <v>119.01595744681735</v>
      </c>
      <c r="K248" s="76">
        <f>(((Table134567891011121314151617343[[#This Row],[ESP]]-VLOOKUP($U$1,A:E,5,))/VLOOKUP($U$1,A:E,5,))*100)+100</f>
        <v>88.864185842445835</v>
      </c>
      <c r="L248" s="76">
        <f>(((Table134567891011121314151617343[[#This Row],[EA19]]-VLOOKUP($U$1,A:F,6,))/VLOOKUP($U$1,A:F,6,))*100)+100</f>
        <v>107.48603351935206</v>
      </c>
      <c r="M248" s="76">
        <f>(((Table134567891011121314151617343[[#This Row],[GBR]]-VLOOKUP($U$1,A:G,7,))/VLOOKUP($U$1,A:G,7,))*100)+100</f>
        <v>99.558011050233446</v>
      </c>
      <c r="N248" s="76">
        <f>IF(VLOOKUP(A248,Database!$A:$AU,MATCH($N$1,Database!$A$1:$AU$1,0),FALSE)=0,#N/A,VLOOKUP(A248,Database!$A:$AU,MATCH($N$1,Database!$A$1:$AU$1,0),FALSE))</f>
        <v>91.497178693999999</v>
      </c>
      <c r="O248" s="76">
        <f>(((Table134567891011121314151617343[[#This Row],[USA]]-VLOOKUP($U$1,A:N,14,))/VLOOKUP($U$1,A:N,14,))*100)+100</f>
        <v>105.54588379616756</v>
      </c>
      <c r="P248" s="76">
        <f>IF(VLOOKUP(A248,Database!$A:$AS,MATCH($P$1,Database!$A$1:$AS$1,0),FALSE)=0,#N/A,VLOOKUP(A248,Database!$A:$AS,MATCH($P$1,Database!$A$1:$AS$1,0),FALSE))</f>
        <v>103.15342658500001</v>
      </c>
      <c r="Q248" s="76">
        <f>(((Table134567891011121314151617343[[#This Row],[JPN]]-VLOOKUP($U$1,A:Q,16,))/VLOOKUP($U$1,A:Q,16,))*100)+100</f>
        <v>103.56392377234394</v>
      </c>
    </row>
    <row r="249" spans="1:17" s="80" customFormat="1" x14ac:dyDescent="0.35">
      <c r="A249" s="21">
        <v>40391</v>
      </c>
      <c r="B249" s="76">
        <f>IF(VLOOKUP(A249,Database!$A:$AS,MATCH($B$1,Database!$A$1:$AS$1,0),FALSE)=0,#N/A,VLOOKUP(A249,Database!$A:$AS,MATCH($B$1,Database!$A$1:$AS$1,0),FALSE))</f>
        <v>112.49062578100001</v>
      </c>
      <c r="C249" s="76">
        <f>IF(VLOOKUP(A249,Database!$A:$AS,MATCH($C$1,Database!$A$1:$AS$1,0),FALSE)=0,#N/A,VLOOKUP(A249,Database!$A:$AS,MATCH($C$1,Database!$A$1:$AS$1,0),FALSE))</f>
        <v>98.8</v>
      </c>
      <c r="D249" s="76">
        <f>IF(VLOOKUP(A249,Database!$A:$AS,MATCH($D$1,Database!$A$1:$AS$1,0),FALSE)=0,#N/A,VLOOKUP(A249,Database!$A:$AS,MATCH($D$1,Database!$A$1:$AS$1,0),FALSE))</f>
        <v>91.007583964999995</v>
      </c>
      <c r="E249" s="76">
        <f>IF(VLOOKUP(A249,Database!$A:$AS,MATCH($E$1,Database!$A$1:$AS$1,0),FALSE)=0,#N/A,VLOOKUP(A249,Database!$A:$AS,MATCH($E$1,Database!$A$1:$AS$1,0),FALSE))</f>
        <v>104.221086851</v>
      </c>
      <c r="F249" s="76">
        <f>IF(VLOOKUP(A249,Database!$A:$AS,MATCH($F$1,Database!$A$1:$AS$1,0),FALSE)=0,#N/A,VLOOKUP(A249,Database!$A:$AS,MATCH($F$1,Database!$A$1:$AS$1,0),FALSE))</f>
        <v>96.991917340000001</v>
      </c>
      <c r="G249" s="76">
        <f>IF(VLOOKUP(A249,Database!$A:$AS,MATCH($G$1,Database!$A$1:$AS$1,0),FALSE)=0,#N/A,VLOOKUP(A249,Database!$A:$AS,MATCH($G$1,Database!$A$1:$AS$1,0),FALSE))</f>
        <v>96.038203042000006</v>
      </c>
      <c r="H249" s="76">
        <f>(((Table134567891011121314151617343[[#This Row],[ITA]]-VLOOKUP($U$1,A:B,2,))/VLOOKUP($U$1,A:B,2,))*100)+100</f>
        <v>92.516447368299993</v>
      </c>
      <c r="I249" s="76">
        <f>(((Table134567891011121314151617343[[#This Row],[FRA]]-VLOOKUP($U$1,A:C,3,))/VLOOKUP($U$1,A:C,3,))*100)+100</f>
        <v>96.409055425448855</v>
      </c>
      <c r="J249" s="76">
        <f>(((Table134567891011121314151617343[[#This Row],[DEU]]-VLOOKUP($U$1,A:D,4,))/VLOOKUP($U$1,A:D,4,))*100)+100</f>
        <v>121.01063829732419</v>
      </c>
      <c r="K249" s="76">
        <f>(((Table134567891011121314151617343[[#This Row],[ESP]]-VLOOKUP($U$1,A:E,5,))/VLOOKUP($U$1,A:E,5,))*100)+100</f>
        <v>88.1033695711197</v>
      </c>
      <c r="L249" s="76">
        <f>(((Table134567891011121314151617343[[#This Row],[EA19]]-VLOOKUP($U$1,A:F,6,))/VLOOKUP($U$1,A:F,6,))*100)+100</f>
        <v>108.37988826808152</v>
      </c>
      <c r="M249" s="76">
        <f>(((Table134567891011121314151617343[[#This Row],[GBR]]-VLOOKUP($U$1,A:G,7,))/VLOOKUP($U$1,A:G,7,))*100)+100</f>
        <v>100</v>
      </c>
      <c r="N249" s="76">
        <f>IF(VLOOKUP(A249,Database!$A:$AU,MATCH($N$1,Database!$A$1:$AU$1,0),FALSE)=0,#N/A,VLOOKUP(A249,Database!$A:$AU,MATCH($N$1,Database!$A$1:$AU$1,0),FALSE))</f>
        <v>91.835606513000002</v>
      </c>
      <c r="O249" s="76">
        <f>(((Table134567891011121314151617343[[#This Row],[USA]]-VLOOKUP($U$1,A:N,14,))/VLOOKUP($U$1,A:N,14,))*100)+100</f>
        <v>105.93627466687434</v>
      </c>
      <c r="P249" s="76">
        <f>IF(VLOOKUP(A249,Database!$A:$AS,MATCH($P$1,Database!$A$1:$AS$1,0),FALSE)=0,#N/A,VLOOKUP(A249,Database!$A:$AS,MATCH($P$1,Database!$A$1:$AS$1,0),FALSE))</f>
        <v>103.66662771199999</v>
      </c>
      <c r="Q249" s="76">
        <f>(((Table134567891011121314151617343[[#This Row],[JPN]]-VLOOKUP($U$1,A:Q,16,))/VLOOKUP($U$1,A:Q,16,))*100)+100</f>
        <v>104.07916717390668</v>
      </c>
    </row>
    <row r="250" spans="1:17" s="80" customFormat="1" x14ac:dyDescent="0.35">
      <c r="A250" s="21">
        <v>40422</v>
      </c>
      <c r="B250" s="76">
        <f>IF(VLOOKUP(A250,Database!$A:$AS,MATCH($B$1,Database!$A$1:$AS$1,0),FALSE)=0,#N/A,VLOOKUP(A250,Database!$A:$AS,MATCH($B$1,Database!$A$1:$AS$1,0),FALSE))</f>
        <v>107.99100075</v>
      </c>
      <c r="C250" s="76">
        <f>IF(VLOOKUP(A250,Database!$A:$AS,MATCH($C$1,Database!$A$1:$AS$1,0),FALSE)=0,#N/A,VLOOKUP(A250,Database!$A:$AS,MATCH($C$1,Database!$A$1:$AS$1,0),FALSE))</f>
        <v>100.09</v>
      </c>
      <c r="D250" s="76">
        <f>IF(VLOOKUP(A250,Database!$A:$AS,MATCH($D$1,Database!$A$1:$AS$1,0),FALSE)=0,#N/A,VLOOKUP(A250,Database!$A:$AS,MATCH($D$1,Database!$A$1:$AS$1,0),FALSE))</f>
        <v>92.407700641999995</v>
      </c>
      <c r="E250" s="76">
        <f>IF(VLOOKUP(A250,Database!$A:$AS,MATCH($E$1,Database!$A$1:$AS$1,0),FALSE)=0,#N/A,VLOOKUP(A250,Database!$A:$AS,MATCH($E$1,Database!$A$1:$AS$1,0),FALSE))</f>
        <v>104.85808738199999</v>
      </c>
      <c r="F250" s="76">
        <f>IF(VLOOKUP(A250,Database!$A:$AS,MATCH($F$1,Database!$A$1:$AS$1,0),FALSE)=0,#N/A,VLOOKUP(A250,Database!$A:$AS,MATCH($F$1,Database!$A$1:$AS$1,0),FALSE))</f>
        <v>97.191900674999999</v>
      </c>
      <c r="G250" s="76">
        <f>IF(VLOOKUP(A250,Database!$A:$AS,MATCH($G$1,Database!$A$1:$AS$1,0),FALSE)=0,#N/A,VLOOKUP(A250,Database!$A:$AS,MATCH($G$1,Database!$A$1:$AS$1,0),FALSE))</f>
        <v>95.825963919000003</v>
      </c>
      <c r="H250" s="76">
        <f>(((Table134567891011121314151617343[[#This Row],[ITA]]-VLOOKUP($U$1,A:B,2,))/VLOOKUP($U$1,A:B,2,))*100)+100</f>
        <v>88.815789473765378</v>
      </c>
      <c r="I250" s="76">
        <f>(((Table134567891011121314151617343[[#This Row],[FRA]]-VLOOKUP($U$1,A:C,3,))/VLOOKUP($U$1,A:C,3,))*100)+100</f>
        <v>97.667837626854023</v>
      </c>
      <c r="J250" s="76">
        <f>(((Table134567891011121314151617343[[#This Row],[DEU]]-VLOOKUP($U$1,A:D,4,))/VLOOKUP($U$1,A:D,4,))*100)+100</f>
        <v>122.8723404257936</v>
      </c>
      <c r="K250" s="76">
        <f>(((Table134567891011121314151617343[[#This Row],[ESP]]-VLOOKUP($U$1,A:E,5,))/VLOOKUP($U$1,A:E,5,))*100)+100</f>
        <v>88.641858421076975</v>
      </c>
      <c r="L250" s="76">
        <f>(((Table134567891011121314151617343[[#This Row],[EA19]]-VLOOKUP($U$1,A:F,6,))/VLOOKUP($U$1,A:F,6,))*100)+100</f>
        <v>108.60335195554323</v>
      </c>
      <c r="M250" s="76">
        <f>(((Table134567891011121314151617343[[#This Row],[GBR]]-VLOOKUP($U$1,A:G,7,))/VLOOKUP($U$1,A:G,7,))*100)+100</f>
        <v>99.779005524596101</v>
      </c>
      <c r="N250" s="76">
        <f>IF(VLOOKUP(A250,Database!$A:$AU,MATCH($N$1,Database!$A$1:$AU$1,0),FALSE)=0,#N/A,VLOOKUP(A250,Database!$A:$AU,MATCH($N$1,Database!$A$1:$AU$1,0),FALSE))</f>
        <v>92.085287511999994</v>
      </c>
      <c r="O250" s="76">
        <f>(((Table134567891011121314151617343[[#This Row],[USA]]-VLOOKUP($U$1,A:N,14,))/VLOOKUP($U$1,A:N,14,))*100)+100</f>
        <v>106.22429230941496</v>
      </c>
      <c r="P250" s="76">
        <f>IF(VLOOKUP(A250,Database!$A:$AS,MATCH($P$1,Database!$A$1:$AS$1,0),FALSE)=0,#N/A,VLOOKUP(A250,Database!$A:$AS,MATCH($P$1,Database!$A$1:$AS$1,0),FALSE))</f>
        <v>105.000950643</v>
      </c>
      <c r="Q250" s="76">
        <f>(((Table134567891011121314151617343[[#This Row],[JPN]]-VLOOKUP($U$1,A:Q,16,))/VLOOKUP($U$1,A:Q,16,))*100)+100</f>
        <v>105.41880001877301</v>
      </c>
    </row>
    <row r="251" spans="1:17" s="80" customFormat="1" x14ac:dyDescent="0.35">
      <c r="A251" s="21">
        <v>40452</v>
      </c>
      <c r="B251" s="76">
        <f>IF(VLOOKUP(A251,Database!$A:$AS,MATCH($B$1,Database!$A$1:$AS$1,0),FALSE)=0,#N/A,VLOOKUP(A251,Database!$A:$AS,MATCH($B$1,Database!$A$1:$AS$1,0),FALSE))</f>
        <v>108.39096741900001</v>
      </c>
      <c r="C251" s="76">
        <f>IF(VLOOKUP(A251,Database!$A:$AS,MATCH($C$1,Database!$A$1:$AS$1,0),FALSE)=0,#N/A,VLOOKUP(A251,Database!$A:$AS,MATCH($C$1,Database!$A$1:$AS$1,0),FALSE))</f>
        <v>99.9</v>
      </c>
      <c r="D251" s="76">
        <f>IF(VLOOKUP(A251,Database!$A:$AS,MATCH($D$1,Database!$A$1:$AS$1,0),FALSE)=0,#N/A,VLOOKUP(A251,Database!$A:$AS,MATCH($D$1,Database!$A$1:$AS$1,0),FALSE))</f>
        <v>94.407867322000001</v>
      </c>
      <c r="E251" s="76">
        <f>IF(VLOOKUP(A251,Database!$A:$AS,MATCH($E$1,Database!$A$1:$AS$1,0),FALSE)=0,#N/A,VLOOKUP(A251,Database!$A:$AS,MATCH($E$1,Database!$A$1:$AS$1,0),FALSE))</f>
        <v>105.498087915</v>
      </c>
      <c r="F251" s="76">
        <f>IF(VLOOKUP(A251,Database!$A:$AS,MATCH($F$1,Database!$A$1:$AS$1,0),FALSE)=0,#N/A,VLOOKUP(A251,Database!$A:$AS,MATCH($F$1,Database!$A$1:$AS$1,0),FALSE))</f>
        <v>97.991834014000005</v>
      </c>
      <c r="G251" s="76">
        <f>IF(VLOOKUP(A251,Database!$A:$AS,MATCH($G$1,Database!$A$1:$AS$1,0),FALSE)=0,#N/A,VLOOKUP(A251,Database!$A:$AS,MATCH($G$1,Database!$A$1:$AS$1,0),FALSE))</f>
        <v>96.887159533000002</v>
      </c>
      <c r="H251" s="76">
        <f>(((Table134567891011121314151617343[[#This Row],[ITA]]-VLOOKUP($U$1,A:B,2,))/VLOOKUP($U$1,A:B,2,))*100)+100</f>
        <v>89.144736841821214</v>
      </c>
      <c r="I251" s="76">
        <f>(((Table134567891011121314151617343[[#This Row],[FRA]]-VLOOKUP($U$1,A:C,3,))/VLOOKUP($U$1,A:C,3,))*100)+100</f>
        <v>97.482435597189692</v>
      </c>
      <c r="J251" s="76">
        <f>(((Table134567891011121314151617343[[#This Row],[DEU]]-VLOOKUP($U$1,A:D,4,))/VLOOKUP($U$1,A:D,4,))*100)+100</f>
        <v>125.53191489313608</v>
      </c>
      <c r="K251" s="76">
        <f>(((Table134567891011121314151617343[[#This Row],[ESP]]-VLOOKUP($U$1,A:E,5,))/VLOOKUP($U$1,A:E,5,))*100)+100</f>
        <v>89.182883324849342</v>
      </c>
      <c r="L251" s="76">
        <f>(((Table134567891011121314151617343[[#This Row],[EA19]]-VLOOKUP($U$1,A:F,6,))/VLOOKUP($U$1,A:F,6,))*100)+100</f>
        <v>109.49720670427268</v>
      </c>
      <c r="M251" s="76">
        <f>(((Table134567891011121314151617343[[#This Row],[GBR]]-VLOOKUP($U$1,A:G,7,))/VLOOKUP($U$1,A:G,7,))*100)+100</f>
        <v>100.88397790057434</v>
      </c>
      <c r="N251" s="76">
        <f>IF(VLOOKUP(A251,Database!$A:$AU,MATCH($N$1,Database!$A$1:$AU$1,0),FALSE)=0,#N/A,VLOOKUP(A251,Database!$A:$AU,MATCH($N$1,Database!$A$1:$AU$1,0),FALSE))</f>
        <v>91.834416611999998</v>
      </c>
      <c r="O251" s="76">
        <f>(((Table134567891011121314151617343[[#This Row],[USA]]-VLOOKUP($U$1,A:N,14,))/VLOOKUP($U$1,A:N,14,))*100)+100</f>
        <v>105.93490206550599</v>
      </c>
      <c r="P251" s="76">
        <f>IF(VLOOKUP(A251,Database!$A:$AS,MATCH($P$1,Database!$A$1:$AS$1,0),FALSE)=0,#N/A,VLOOKUP(A251,Database!$A:$AS,MATCH($P$1,Database!$A$1:$AS$1,0),FALSE))</f>
        <v>102.024384105</v>
      </c>
      <c r="Q251" s="76">
        <f>(((Table134567891011121314151617343[[#This Row],[JPN]]-VLOOKUP($U$1,A:Q,16,))/VLOOKUP($U$1,A:Q,16,))*100)+100</f>
        <v>102.43038828830349</v>
      </c>
    </row>
    <row r="252" spans="1:17" s="80" customFormat="1" x14ac:dyDescent="0.35">
      <c r="A252" s="21">
        <v>40483</v>
      </c>
      <c r="B252" s="76">
        <f>IF(VLOOKUP(A252,Database!$A:$AS,MATCH($B$1,Database!$A$1:$AS$1,0),FALSE)=0,#N/A,VLOOKUP(A252,Database!$A:$AS,MATCH($B$1,Database!$A$1:$AS$1,0),FALSE))</f>
        <v>108.990917424</v>
      </c>
      <c r="C252" s="76">
        <f>IF(VLOOKUP(A252,Database!$A:$AS,MATCH($C$1,Database!$A$1:$AS$1,0),FALSE)=0,#N/A,VLOOKUP(A252,Database!$A:$AS,MATCH($C$1,Database!$A$1:$AS$1,0),FALSE))</f>
        <v>101.22</v>
      </c>
      <c r="D252" s="76">
        <f>IF(VLOOKUP(A252,Database!$A:$AS,MATCH($D$1,Database!$A$1:$AS$1,0),FALSE)=0,#N/A,VLOOKUP(A252,Database!$A:$AS,MATCH($D$1,Database!$A$1:$AS$1,0),FALSE))</f>
        <v>93.907825652</v>
      </c>
      <c r="E252" s="76">
        <f>IF(VLOOKUP(A252,Database!$A:$AS,MATCH($E$1,Database!$A$1:$AS$1,0),FALSE)=0,#N/A,VLOOKUP(A252,Database!$A:$AS,MATCH($E$1,Database!$A$1:$AS$1,0),FALSE))</f>
        <v>108.02409002</v>
      </c>
      <c r="F252" s="76">
        <f>IF(VLOOKUP(A252,Database!$A:$AS,MATCH($F$1,Database!$A$1:$AS$1,0),FALSE)=0,#N/A,VLOOKUP(A252,Database!$A:$AS,MATCH($F$1,Database!$A$1:$AS$1,0),FALSE))</f>
        <v>98.891759019999995</v>
      </c>
      <c r="G252" s="76">
        <f>IF(VLOOKUP(A252,Database!$A:$AS,MATCH($G$1,Database!$A$1:$AS$1,0),FALSE)=0,#N/A,VLOOKUP(A252,Database!$A:$AS,MATCH($G$1,Database!$A$1:$AS$1,0),FALSE))</f>
        <v>94.764768305999993</v>
      </c>
      <c r="H252" s="76">
        <f>(((Table134567891011121314151617343[[#This Row],[ITA]]-VLOOKUP($U$1,A:B,2,))/VLOOKUP($U$1,A:B,2,))*100)+100</f>
        <v>89.63815789513859</v>
      </c>
      <c r="I252" s="76">
        <f>(((Table134567891011121314151617343[[#This Row],[FRA]]-VLOOKUP($U$1,A:C,3,))/VLOOKUP($U$1,A:C,3,))*100)+100</f>
        <v>98.770491803278688</v>
      </c>
      <c r="J252" s="76">
        <f>(((Table134567891011121314151617343[[#This Row],[DEU]]-VLOOKUP($U$1,A:D,4,))/VLOOKUP($U$1,A:D,4,))*100)+100</f>
        <v>124.86702127630045</v>
      </c>
      <c r="K252" s="76">
        <f>(((Table134567891011121314151617343[[#This Row],[ESP]]-VLOOKUP($U$1,A:E,5,))/VLOOKUP($U$1,A:E,5,))*100)+100</f>
        <v>91.318240993038017</v>
      </c>
      <c r="L252" s="76">
        <f>(((Table134567891011121314151617343[[#This Row],[EA19]]-VLOOKUP($U$1,A:F,6,))/VLOOKUP($U$1,A:F,6,))*100)+100</f>
        <v>110.50279329617427</v>
      </c>
      <c r="M252" s="76">
        <f>(((Table134567891011121314151617343[[#This Row],[GBR]]-VLOOKUP($U$1,A:G,7,))/VLOOKUP($U$1,A:G,7,))*100)+100</f>
        <v>98.674033149659095</v>
      </c>
      <c r="N252" s="76">
        <f>IF(VLOOKUP(A252,Database!$A:$AU,MATCH($N$1,Database!$A$1:$AU$1,0),FALSE)=0,#N/A,VLOOKUP(A252,Database!$A:$AU,MATCH($N$1,Database!$A$1:$AU$1,0),FALSE))</f>
        <v>91.897283075000004</v>
      </c>
      <c r="O252" s="76">
        <f>(((Table134567891011121314151617343[[#This Row],[USA]]-VLOOKUP($U$1,A:N,14,))/VLOOKUP($U$1,A:N,14,))*100)+100</f>
        <v>106.00742120208686</v>
      </c>
      <c r="P252" s="76">
        <f>IF(VLOOKUP(A252,Database!$A:$AS,MATCH($P$1,Database!$A$1:$AS$1,0),FALSE)=0,#N/A,VLOOKUP(A252,Database!$A:$AS,MATCH($P$1,Database!$A$1:$AS$1,0),FALSE))</f>
        <v>103.769267938</v>
      </c>
      <c r="Q252" s="76">
        <f>(((Table134567891011121314151617343[[#This Row],[JPN]]-VLOOKUP($U$1,A:Q,16,))/VLOOKUP($U$1,A:Q,16,))*100)+100</f>
        <v>104.18221585482162</v>
      </c>
    </row>
    <row r="253" spans="1:17" s="80" customFormat="1" x14ac:dyDescent="0.35">
      <c r="A253" s="21">
        <v>40513</v>
      </c>
      <c r="B253" s="76">
        <f>IF(VLOOKUP(A253,Database!$A:$AS,MATCH($B$1,Database!$A$1:$AS$1,0),FALSE)=0,#N/A,VLOOKUP(A253,Database!$A:$AS,MATCH($B$1,Database!$A$1:$AS$1,0),FALSE))</f>
        <v>109.89084243000001</v>
      </c>
      <c r="C253" s="76">
        <f>IF(VLOOKUP(A253,Database!$A:$AS,MATCH($C$1,Database!$A$1:$AS$1,0),FALSE)=0,#N/A,VLOOKUP(A253,Database!$A:$AS,MATCH($C$1,Database!$A$1:$AS$1,0),FALSE))</f>
        <v>102.51</v>
      </c>
      <c r="D253" s="76">
        <f>IF(VLOOKUP(A253,Database!$A:$AS,MATCH($D$1,Database!$A$1:$AS$1,0),FALSE)=0,#N/A,VLOOKUP(A253,Database!$A:$AS,MATCH($D$1,Database!$A$1:$AS$1,0),FALSE))</f>
        <v>95.407950662999994</v>
      </c>
      <c r="E253" s="76">
        <f>IF(VLOOKUP(A253,Database!$A:$AS,MATCH($E$1,Database!$A$1:$AS$1,0),FALSE)=0,#N/A,VLOOKUP(A253,Database!$A:$AS,MATCH($E$1,Database!$A$1:$AS$1,0),FALSE))</f>
        <v>105.36608780500001</v>
      </c>
      <c r="F253" s="76">
        <f>IF(VLOOKUP(A253,Database!$A:$AS,MATCH($F$1,Database!$A$1:$AS$1,0),FALSE)=0,#N/A,VLOOKUP(A253,Database!$A:$AS,MATCH($F$1,Database!$A$1:$AS$1,0),FALSE))</f>
        <v>99.591700692000003</v>
      </c>
      <c r="G253" s="76">
        <f>IF(VLOOKUP(A253,Database!$A:$AS,MATCH($G$1,Database!$A$1:$AS$1,0),FALSE)=0,#N/A,VLOOKUP(A253,Database!$A:$AS,MATCH($G$1,Database!$A$1:$AS$1,0),FALSE))</f>
        <v>93.172974885000002</v>
      </c>
      <c r="H253" s="76">
        <f>(((Table134567891011121314151617343[[#This Row],[ITA]]-VLOOKUP($U$1,A:B,2,))/VLOOKUP($U$1,A:B,2,))*100)+100</f>
        <v>90.37828947388104</v>
      </c>
      <c r="I253" s="76">
        <f>(((Table134567891011121314151617343[[#This Row],[FRA]]-VLOOKUP($U$1,A:C,3,))/VLOOKUP($U$1,A:C,3,))*100)+100</f>
        <v>100.02927400468384</v>
      </c>
      <c r="J253" s="76">
        <f>(((Table134567891011121314151617343[[#This Row],[DEU]]-VLOOKUP($U$1,A:D,4,))/VLOOKUP($U$1,A:D,4,))*100)+100</f>
        <v>126.86170212813697</v>
      </c>
      <c r="K253" s="76">
        <f>(((Table134567891011121314151617343[[#This Row],[ESP]]-VLOOKUP($U$1,A:E,5,))/VLOOKUP($U$1,A:E,5,))*100)+100</f>
        <v>89.071296938388173</v>
      </c>
      <c r="L253" s="76">
        <f>(((Table134567891011121314151617343[[#This Row],[EA19]]-VLOOKUP($U$1,A:F,6,))/VLOOKUP($U$1,A:F,6,))*100)+100</f>
        <v>111.28491620173159</v>
      </c>
      <c r="M253" s="76">
        <f>(((Table134567891011121314151617343[[#This Row],[GBR]]-VLOOKUP($U$1,A:G,7,))/VLOOKUP($U$1,A:G,7,))*100)+100</f>
        <v>97.016574585691728</v>
      </c>
      <c r="N253" s="76">
        <f>IF(VLOOKUP(A253,Database!$A:$AU,MATCH($N$1,Database!$A$1:$AU$1,0),FALSE)=0,#N/A,VLOOKUP(A253,Database!$A:$AU,MATCH($N$1,Database!$A$1:$AU$1,0),FALSE))</f>
        <v>92.786635290999996</v>
      </c>
      <c r="O253" s="76">
        <f>(((Table134567891011121314151617343[[#This Row],[USA]]-VLOOKUP($U$1,A:N,14,))/VLOOKUP($U$1,A:N,14,))*100)+100</f>
        <v>107.03332677626557</v>
      </c>
      <c r="P253" s="76">
        <f>IF(VLOOKUP(A253,Database!$A:$AS,MATCH($P$1,Database!$A$1:$AS$1,0),FALSE)=0,#N/A,VLOOKUP(A253,Database!$A:$AS,MATCH($P$1,Database!$A$1:$AS$1,0),FALSE))</f>
        <v>104.07718861399999</v>
      </c>
      <c r="Q253" s="76">
        <f>(((Table134567891011121314151617343[[#This Row],[JPN]]-VLOOKUP($U$1,A:Q,16,))/VLOOKUP($U$1,A:Q,16,))*100)+100</f>
        <v>104.49136189555847</v>
      </c>
    </row>
    <row r="254" spans="1:17" s="80" customFormat="1" x14ac:dyDescent="0.35">
      <c r="A254" s="21">
        <v>40544</v>
      </c>
      <c r="B254" s="76">
        <f>IF(VLOOKUP(A254,Database!$A:$AS,MATCH($B$1,Database!$A$1:$AS$1,0),FALSE)=0,#N/A,VLOOKUP(A254,Database!$A:$AS,MATCH($B$1,Database!$A$1:$AS$1,0),FALSE))</f>
        <v>107.791017415</v>
      </c>
      <c r="C254" s="76">
        <f>IF(VLOOKUP(A254,Database!$A:$AS,MATCH($C$1,Database!$A$1:$AS$1,0),FALSE)=0,#N/A,VLOOKUP(A254,Database!$A:$AS,MATCH($C$1,Database!$A$1:$AS$1,0),FALSE))</f>
        <v>103.74</v>
      </c>
      <c r="D254" s="76">
        <f>IF(VLOOKUP(A254,Database!$A:$AS,MATCH($D$1,Database!$A$1:$AS$1,0),FALSE)=0,#N/A,VLOOKUP(A254,Database!$A:$AS,MATCH($D$1,Database!$A$1:$AS$1,0),FALSE))</f>
        <v>95.207933994000001</v>
      </c>
      <c r="E254" s="76">
        <f>IF(VLOOKUP(A254,Database!$A:$AS,MATCH($E$1,Database!$A$1:$AS$1,0),FALSE)=0,#N/A,VLOOKUP(A254,Database!$A:$AS,MATCH($E$1,Database!$A$1:$AS$1,0),FALSE))</f>
        <v>105.853088211</v>
      </c>
      <c r="F254" s="76">
        <f>IF(VLOOKUP(A254,Database!$A:$AS,MATCH($F$1,Database!$A$1:$AS$1,0),FALSE)=0,#N/A,VLOOKUP(A254,Database!$A:$AS,MATCH($F$1,Database!$A$1:$AS$1,0),FALSE))</f>
        <v>99.091742354999994</v>
      </c>
      <c r="G254" s="76">
        <f>IF(VLOOKUP(A254,Database!$A:$AS,MATCH($G$1,Database!$A$1:$AS$1,0),FALSE)=0,#N/A,VLOOKUP(A254,Database!$A:$AS,MATCH($G$1,Database!$A$1:$AS$1,0),FALSE))</f>
        <v>93.066855324000002</v>
      </c>
      <c r="H254" s="76">
        <f>(((Table134567891011121314151617343[[#This Row],[ITA]]-VLOOKUP($U$1,A:B,2,))/VLOOKUP($U$1,A:B,2,))*100)+100</f>
        <v>88.651315789326247</v>
      </c>
      <c r="I254" s="76">
        <f>(((Table134567891011121314151617343[[#This Row],[FRA]]-VLOOKUP($U$1,A:C,3,))/VLOOKUP($U$1,A:C,3,))*100)+100</f>
        <v>101.2295081967213</v>
      </c>
      <c r="J254" s="76">
        <f>(((Table134567891011121314151617343[[#This Row],[DEU]]-VLOOKUP($U$1,A:D,4,))/VLOOKUP($U$1,A:D,4,))*100)+100</f>
        <v>126.59574468007305</v>
      </c>
      <c r="K254" s="76">
        <f>(((Table134567891011121314151617343[[#This Row],[ESP]]-VLOOKUP($U$1,A:E,5,))/VLOOKUP($U$1,A:E,5,))*100)+100</f>
        <v>89.482983076457757</v>
      </c>
      <c r="L254" s="76">
        <f>(((Table134567891011121314151617343[[#This Row],[EA19]]-VLOOKUP($U$1,A:F,6,))/VLOOKUP($U$1,A:F,6,))*100)+100</f>
        <v>110.72625698363601</v>
      </c>
      <c r="M254" s="76">
        <f>(((Table134567891011121314151617343[[#This Row],[GBR]]-VLOOKUP($U$1,A:G,7,))/VLOOKUP($U$1,A:G,7,))*100)+100</f>
        <v>96.906077348510408</v>
      </c>
      <c r="N254" s="76">
        <f>IF(VLOOKUP(A254,Database!$A:$AU,MATCH($N$1,Database!$A$1:$AU$1,0),FALSE)=0,#N/A,VLOOKUP(A254,Database!$A:$AU,MATCH($N$1,Database!$A$1:$AU$1,0),FALSE))</f>
        <v>92.593474612999998</v>
      </c>
      <c r="O254" s="76">
        <f>(((Table134567891011121314151617343[[#This Row],[USA]]-VLOOKUP($U$1,A:N,14,))/VLOOKUP($U$1,A:N,14,))*100)+100</f>
        <v>106.8105077258295</v>
      </c>
      <c r="P254" s="76">
        <f>IF(VLOOKUP(A254,Database!$A:$AS,MATCH($P$1,Database!$A$1:$AS$1,0),FALSE)=0,#N/A,VLOOKUP(A254,Database!$A:$AS,MATCH($P$1,Database!$A$1:$AS$1,0),FALSE))</f>
        <v>104.795670192</v>
      </c>
      <c r="Q254" s="76">
        <f>(((Table134567891011121314151617343[[#This Row],[JPN]]-VLOOKUP($U$1,A:Q,16,))/VLOOKUP($U$1,A:Q,16,))*100)+100</f>
        <v>105.21270265794713</v>
      </c>
    </row>
    <row r="255" spans="1:17" s="80" customFormat="1" x14ac:dyDescent="0.35">
      <c r="A255" s="21">
        <v>40575</v>
      </c>
      <c r="B255" s="76">
        <f>IF(VLOOKUP(A255,Database!$A:$AS,MATCH($B$1,Database!$A$1:$AS$1,0),FALSE)=0,#N/A,VLOOKUP(A255,Database!$A:$AS,MATCH($B$1,Database!$A$1:$AS$1,0),FALSE))</f>
        <v>110.590784101</v>
      </c>
      <c r="C255" s="76">
        <f>IF(VLOOKUP(A255,Database!$A:$AS,MATCH($C$1,Database!$A$1:$AS$1,0),FALSE)=0,#N/A,VLOOKUP(A255,Database!$A:$AS,MATCH($C$1,Database!$A$1:$AS$1,0),FALSE))</f>
        <v>104.09</v>
      </c>
      <c r="D255" s="76">
        <f>IF(VLOOKUP(A255,Database!$A:$AS,MATCH($D$1,Database!$A$1:$AS$1,0),FALSE)=0,#N/A,VLOOKUP(A255,Database!$A:$AS,MATCH($D$1,Database!$A$1:$AS$1,0),FALSE))</f>
        <v>96.308025669000003</v>
      </c>
      <c r="E255" s="76">
        <f>IF(VLOOKUP(A255,Database!$A:$AS,MATCH($E$1,Database!$A$1:$AS$1,0),FALSE)=0,#N/A,VLOOKUP(A255,Database!$A:$AS,MATCH($E$1,Database!$A$1:$AS$1,0),FALSE))</f>
        <v>106.278088565</v>
      </c>
      <c r="F255" s="76">
        <f>IF(VLOOKUP(A255,Database!$A:$AS,MATCH($F$1,Database!$A$1:$AS$1,0),FALSE)=0,#N/A,VLOOKUP(A255,Database!$A:$AS,MATCH($F$1,Database!$A$1:$AS$1,0),FALSE))</f>
        <v>100.091659028</v>
      </c>
      <c r="G255" s="76">
        <f>IF(VLOOKUP(A255,Database!$A:$AS,MATCH($G$1,Database!$A$1:$AS$1,0),FALSE)=0,#N/A,VLOOKUP(A255,Database!$A:$AS,MATCH($G$1,Database!$A$1:$AS$1,0),FALSE))</f>
        <v>91.581181463999997</v>
      </c>
      <c r="H255" s="76">
        <f>(((Table134567891011121314151617343[[#This Row],[ITA]]-VLOOKUP($U$1,A:B,2,))/VLOOKUP($U$1,A:B,2,))*100)+100</f>
        <v>90.95394736818433</v>
      </c>
      <c r="I255" s="76">
        <f>(((Table134567891011121314151617343[[#This Row],[FRA]]-VLOOKUP($U$1,A:C,3,))/VLOOKUP($U$1,A:C,3,))*100)+100</f>
        <v>101.57103825136612</v>
      </c>
      <c r="J255" s="76">
        <f>(((Table134567891011121314151617343[[#This Row],[DEU]]-VLOOKUP($U$1,A:D,4,))/VLOOKUP($U$1,A:D,4,))*100)+100</f>
        <v>128.05851063844111</v>
      </c>
      <c r="K255" s="76">
        <f>(((Table134567891011121314151617343[[#This Row],[ESP]]-VLOOKUP($U$1,A:E,5,))/VLOOKUP($U$1,A:E,5,))*100)+100</f>
        <v>89.842257426665327</v>
      </c>
      <c r="L255" s="76">
        <f>(((Table134567891011121314151617343[[#This Row],[EA19]]-VLOOKUP($U$1,A:F,6,))/VLOOKUP($U$1,A:F,6,))*100)+100</f>
        <v>111.84357541870975</v>
      </c>
      <c r="M255" s="76">
        <f>(((Table134567891011121314151617343[[#This Row],[GBR]]-VLOOKUP($U$1,A:G,7,))/VLOOKUP($U$1,A:G,7,))*100)+100</f>
        <v>95.359116021724361</v>
      </c>
      <c r="N255" s="76">
        <f>IF(VLOOKUP(A255,Database!$A:$AU,MATCH($N$1,Database!$A$1:$AU$1,0),FALSE)=0,#N/A,VLOOKUP(A255,Database!$A:$AU,MATCH($N$1,Database!$A$1:$AU$1,0),FALSE))</f>
        <v>92.222423660999993</v>
      </c>
      <c r="O255" s="76">
        <f>(((Table134567891011121314151617343[[#This Row],[USA]]-VLOOKUP($U$1,A:N,14,))/VLOOKUP($U$1,A:N,14,))*100)+100</f>
        <v>106.38248468488716</v>
      </c>
      <c r="P255" s="76">
        <f>IF(VLOOKUP(A255,Database!$A:$AS,MATCH($P$1,Database!$A$1:$AS$1,0),FALSE)=0,#N/A,VLOOKUP(A255,Database!$A:$AS,MATCH($P$1,Database!$A$1:$AS$1,0),FALSE))</f>
        <v>105.206231094</v>
      </c>
      <c r="Q255" s="76">
        <f>(((Table134567891011121314151617343[[#This Row],[JPN]]-VLOOKUP($U$1,A:Q,16,))/VLOOKUP($U$1,A:Q,16,))*100)+100</f>
        <v>105.62489737959892</v>
      </c>
    </row>
    <row r="256" spans="1:17" s="80" customFormat="1" x14ac:dyDescent="0.35">
      <c r="A256" s="21">
        <v>40603</v>
      </c>
      <c r="B256" s="76">
        <f>IF(VLOOKUP(A256,Database!$A:$AS,MATCH($B$1,Database!$A$1:$AS$1,0),FALSE)=0,#N/A,VLOOKUP(A256,Database!$A:$AS,MATCH($B$1,Database!$A$1:$AS$1,0),FALSE))</f>
        <v>110.790767436</v>
      </c>
      <c r="C256" s="76">
        <f>IF(VLOOKUP(A256,Database!$A:$AS,MATCH($C$1,Database!$A$1:$AS$1,0),FALSE)=0,#N/A,VLOOKUP(A256,Database!$A:$AS,MATCH($C$1,Database!$A$1:$AS$1,0),FALSE))</f>
        <v>102.79</v>
      </c>
      <c r="D256" s="76">
        <f>IF(VLOOKUP(A256,Database!$A:$AS,MATCH($D$1,Database!$A$1:$AS$1,0),FALSE)=0,#N/A,VLOOKUP(A256,Database!$A:$AS,MATCH($D$1,Database!$A$1:$AS$1,0),FALSE))</f>
        <v>96.908075672999999</v>
      </c>
      <c r="E256" s="76">
        <f>IF(VLOOKUP(A256,Database!$A:$AS,MATCH($E$1,Database!$A$1:$AS$1,0),FALSE)=0,#N/A,VLOOKUP(A256,Database!$A:$AS,MATCH($E$1,Database!$A$1:$AS$1,0),FALSE))</f>
        <v>105.414087845</v>
      </c>
      <c r="F256" s="76">
        <f>IF(VLOOKUP(A256,Database!$A:$AS,MATCH($F$1,Database!$A$1:$AS$1,0),FALSE)=0,#N/A,VLOOKUP(A256,Database!$A:$AS,MATCH($F$1,Database!$A$1:$AS$1,0),FALSE))</f>
        <v>100.191650696</v>
      </c>
      <c r="G256" s="76">
        <f>IF(VLOOKUP(A256,Database!$A:$AS,MATCH($G$1,Database!$A$1:$AS$1,0),FALSE)=0,#N/A,VLOOKUP(A256,Database!$A:$AS,MATCH($G$1,Database!$A$1:$AS$1,0),FALSE))</f>
        <v>91.368942341999997</v>
      </c>
      <c r="H256" s="76">
        <f>(((Table134567891011121314151617343[[#This Row],[ITA]]-VLOOKUP($U$1,A:B,2,))/VLOOKUP($U$1,A:B,2,))*100)+100</f>
        <v>91.118421052623461</v>
      </c>
      <c r="I256" s="76">
        <f>(((Table134567891011121314151617343[[#This Row],[FRA]]-VLOOKUP($U$1,A:C,3,))/VLOOKUP($U$1,A:C,3,))*100)+100</f>
        <v>100.30249804839968</v>
      </c>
      <c r="J256" s="76">
        <f>(((Table134567891011121314151617343[[#This Row],[DEU]]-VLOOKUP($U$1,A:D,4,))/VLOOKUP($U$1,A:D,4,))*100)+100</f>
        <v>128.85638297864384</v>
      </c>
      <c r="K256" s="76">
        <f>(((Table134567891011121314151617343[[#This Row],[ESP]]-VLOOKUP($U$1,A:E,5,))/VLOOKUP($U$1,A:E,5,))*100)+100</f>
        <v>89.111873806192222</v>
      </c>
      <c r="L256" s="76">
        <f>(((Table134567891011121314151617343[[#This Row],[EA19]]-VLOOKUP($U$1,A:F,6,))/VLOOKUP($U$1,A:F,6,))*100)+100</f>
        <v>111.95530726299933</v>
      </c>
      <c r="M256" s="76">
        <f>(((Table134567891011121314151617343[[#This Row],[GBR]]-VLOOKUP($U$1,A:G,7,))/VLOOKUP($U$1,A:G,7,))*100)+100</f>
        <v>95.138121547361706</v>
      </c>
      <c r="N256" s="76">
        <f>IF(VLOOKUP(A256,Database!$A:$AU,MATCH($N$1,Database!$A$1:$AU$1,0),FALSE)=0,#N/A,VLOOKUP(A256,Database!$A:$AU,MATCH($N$1,Database!$A$1:$AU$1,0),FALSE))</f>
        <v>93.187136304999996</v>
      </c>
      <c r="O256" s="76">
        <f>(((Table134567891011121314151617343[[#This Row],[USA]]-VLOOKUP($U$1,A:N,14,))/VLOOKUP($U$1,A:N,14,))*100)+100</f>
        <v>107.49532171520529</v>
      </c>
      <c r="P256" s="76">
        <f>IF(VLOOKUP(A256,Database!$A:$AS,MATCH($P$1,Database!$A$1:$AS$1,0),FALSE)=0,#N/A,VLOOKUP(A256,Database!$A:$AS,MATCH($P$1,Database!$A$1:$AS$1,0),FALSE))</f>
        <v>88.578514569999996</v>
      </c>
      <c r="Q256" s="76">
        <f>(((Table134567891011121314151617343[[#This Row],[JPN]]-VLOOKUP($U$1,A:Q,16,))/VLOOKUP($U$1,A:Q,16,))*100)+100</f>
        <v>88.931011159729138</v>
      </c>
    </row>
    <row r="257" spans="1:17" s="80" customFormat="1" x14ac:dyDescent="0.35">
      <c r="A257" s="21">
        <v>40634</v>
      </c>
      <c r="B257" s="76">
        <f>IF(VLOOKUP(A257,Database!$A:$AS,MATCH($B$1,Database!$A$1:$AS$1,0),FALSE)=0,#N/A,VLOOKUP(A257,Database!$A:$AS,MATCH($B$1,Database!$A$1:$AS$1,0),FALSE))</f>
        <v>111.890675777</v>
      </c>
      <c r="C257" s="76">
        <f>IF(VLOOKUP(A257,Database!$A:$AS,MATCH($C$1,Database!$A$1:$AS$1,0),FALSE)=0,#N/A,VLOOKUP(A257,Database!$A:$AS,MATCH($C$1,Database!$A$1:$AS$1,0),FALSE))</f>
        <v>101.05</v>
      </c>
      <c r="D257" s="76">
        <f>IF(VLOOKUP(A257,Database!$A:$AS,MATCH($D$1,Database!$A$1:$AS$1,0),FALSE)=0,#N/A,VLOOKUP(A257,Database!$A:$AS,MATCH($D$1,Database!$A$1:$AS$1,0),FALSE))</f>
        <v>97.508125676999995</v>
      </c>
      <c r="E257" s="76">
        <f>IF(VLOOKUP(A257,Database!$A:$AS,MATCH($E$1,Database!$A$1:$AS$1,0),FALSE)=0,#N/A,VLOOKUP(A257,Database!$A:$AS,MATCH($E$1,Database!$A$1:$AS$1,0),FALSE))</f>
        <v>104.91808743199999</v>
      </c>
      <c r="F257" s="76">
        <f>IF(VLOOKUP(A257,Database!$A:$AS,MATCH($F$1,Database!$A$1:$AS$1,0),FALSE)=0,#N/A,VLOOKUP(A257,Database!$A:$AS,MATCH($F$1,Database!$A$1:$AS$1,0),FALSE))</f>
        <v>99.791684025999999</v>
      </c>
      <c r="G257" s="76">
        <f>IF(VLOOKUP(A257,Database!$A:$AS,MATCH($G$1,Database!$A$1:$AS$1,0),FALSE)=0,#N/A,VLOOKUP(A257,Database!$A:$AS,MATCH($G$1,Database!$A$1:$AS$1,0),FALSE))</f>
        <v>90.519985851000001</v>
      </c>
      <c r="H257" s="76">
        <f>(((Table134567891011121314151617343[[#This Row],[ITA]]-VLOOKUP($U$1,A:B,2,))/VLOOKUP($U$1,A:B,2,))*100)+100</f>
        <v>92.023026315805026</v>
      </c>
      <c r="I257" s="76">
        <f>(((Table134567891011121314151617343[[#This Row],[FRA]]-VLOOKUP($U$1,A:C,3,))/VLOOKUP($U$1,A:C,3,))*100)+100</f>
        <v>98.604605776736918</v>
      </c>
      <c r="J257" s="76">
        <f>(((Table134567891011121314151617343[[#This Row],[DEU]]-VLOOKUP($U$1,A:D,4,))/VLOOKUP($U$1,A:D,4,))*100)+100</f>
        <v>129.65425531884657</v>
      </c>
      <c r="K257" s="76">
        <f>(((Table134567891011121314151617343[[#This Row],[ESP]]-VLOOKUP($U$1,A:E,5,))/VLOOKUP($U$1,A:E,5,))*100)+100</f>
        <v>88.692579505832043</v>
      </c>
      <c r="L257" s="76">
        <f>(((Table134567891011121314151617343[[#This Row],[EA19]]-VLOOKUP($U$1,A:F,6,))/VLOOKUP($U$1,A:F,6,))*100)+100</f>
        <v>111.50837988807589</v>
      </c>
      <c r="M257" s="76">
        <f>(((Table134567891011121314151617343[[#This Row],[GBR]]-VLOOKUP($U$1,A:G,7,))/VLOOKUP($U$1,A:G,7,))*100)+100</f>
        <v>94.254143646787369</v>
      </c>
      <c r="N257" s="76">
        <f>IF(VLOOKUP(A257,Database!$A:$AU,MATCH($N$1,Database!$A$1:$AU$1,0),FALSE)=0,#N/A,VLOOKUP(A257,Database!$A:$AU,MATCH($N$1,Database!$A$1:$AU$1,0),FALSE))</f>
        <v>92.864375522000003</v>
      </c>
      <c r="O257" s="76">
        <f>(((Table134567891011121314151617343[[#This Row],[USA]]-VLOOKUP($U$1,A:N,14,))/VLOOKUP($U$1,A:N,14,))*100)+100</f>
        <v>107.12300343629522</v>
      </c>
      <c r="P257" s="76">
        <f>IF(VLOOKUP(A257,Database!$A:$AS,MATCH($P$1,Database!$A$1:$AS$1,0),FALSE)=0,#N/A,VLOOKUP(A257,Database!$A:$AS,MATCH($P$1,Database!$A$1:$AS$1,0),FALSE))</f>
        <v>90.220758176999993</v>
      </c>
      <c r="Q257" s="76">
        <f>(((Table134567891011121314151617343[[#This Row],[JPN]]-VLOOKUP($U$1,A:Q,16,))/VLOOKUP($U$1,A:Q,16,))*100)+100</f>
        <v>90.579790045332331</v>
      </c>
    </row>
    <row r="258" spans="1:17" s="80" customFormat="1" x14ac:dyDescent="0.35">
      <c r="A258" s="21">
        <v>40664</v>
      </c>
      <c r="B258" s="76">
        <f>IF(VLOOKUP(A258,Database!$A:$AS,MATCH($B$1,Database!$A$1:$AS$1,0),FALSE)=0,#N/A,VLOOKUP(A258,Database!$A:$AS,MATCH($B$1,Database!$A$1:$AS$1,0),FALSE))</f>
        <v>109.69085909499999</v>
      </c>
      <c r="C258" s="76">
        <f>IF(VLOOKUP(A258,Database!$A:$AS,MATCH($C$1,Database!$A$1:$AS$1,0),FALSE)=0,#N/A,VLOOKUP(A258,Database!$A:$AS,MATCH($C$1,Database!$A$1:$AS$1,0),FALSE))</f>
        <v>104.36</v>
      </c>
      <c r="D258" s="76">
        <f>IF(VLOOKUP(A258,Database!$A:$AS,MATCH($D$1,Database!$A$1:$AS$1,0),FALSE)=0,#N/A,VLOOKUP(A258,Database!$A:$AS,MATCH($D$1,Database!$A$1:$AS$1,0),FALSE))</f>
        <v>98.708225685000002</v>
      </c>
      <c r="E258" s="76">
        <f>IF(VLOOKUP(A258,Database!$A:$AS,MATCH($E$1,Database!$A$1:$AS$1,0),FALSE)=0,#N/A,VLOOKUP(A258,Database!$A:$AS,MATCH($E$1,Database!$A$1:$AS$1,0),FALSE))</f>
        <v>104.056086713</v>
      </c>
      <c r="F258" s="76">
        <f>IF(VLOOKUP(A258,Database!$A:$AS,MATCH($F$1,Database!$A$1:$AS$1,0),FALSE)=0,#N/A,VLOOKUP(A258,Database!$A:$AS,MATCH($F$1,Database!$A$1:$AS$1,0),FALSE))</f>
        <v>100.39163403000001</v>
      </c>
      <c r="G258" s="76">
        <f>IF(VLOOKUP(A258,Database!$A:$AS,MATCH($G$1,Database!$A$1:$AS$1,0),FALSE)=0,#N/A,VLOOKUP(A258,Database!$A:$AS,MATCH($G$1,Database!$A$1:$AS$1,0),FALSE))</f>
        <v>91.793420587</v>
      </c>
      <c r="H258" s="76">
        <f>(((Table134567891011121314151617343[[#This Row],[ITA]]-VLOOKUP($U$1,A:B,2,))/VLOOKUP($U$1,A:B,2,))*100)+100</f>
        <v>90.213815789441895</v>
      </c>
      <c r="I258" s="76">
        <f>(((Table134567891011121314151617343[[#This Row],[FRA]]-VLOOKUP($U$1,A:C,3,))/VLOOKUP($U$1,A:C,3,))*100)+100</f>
        <v>101.83450429352068</v>
      </c>
      <c r="J258" s="76">
        <f>(((Table134567891011121314151617343[[#This Row],[DEU]]-VLOOKUP($U$1,A:D,4,))/VLOOKUP($U$1,A:D,4,))*100)+100</f>
        <v>131.24999999925205</v>
      </c>
      <c r="K258" s="76">
        <f>(((Table134567891011121314151617343[[#This Row],[ESP]]-VLOOKUP($U$1,A:E,5,))/VLOOKUP($U$1,A:E,5,))*100)+100</f>
        <v>87.963886587620564</v>
      </c>
      <c r="L258" s="76">
        <f>(((Table134567891011121314151617343[[#This Row],[EA19]]-VLOOKUP($U$1,A:F,6,))/VLOOKUP($U$1,A:F,6,))*100)+100</f>
        <v>112.17877094934363</v>
      </c>
      <c r="M258" s="76">
        <f>(((Table134567891011121314151617343[[#This Row],[GBR]]-VLOOKUP($U$1,A:G,7,))/VLOOKUP($U$1,A:G,7,))*100)+100</f>
        <v>95.58011049712826</v>
      </c>
      <c r="N258" s="76">
        <f>IF(VLOOKUP(A258,Database!$A:$AU,MATCH($N$1,Database!$A$1:$AU$1,0),FALSE)=0,#N/A,VLOOKUP(A258,Database!$A:$AU,MATCH($N$1,Database!$A$1:$AU$1,0),FALSE))</f>
        <v>92.998536916999996</v>
      </c>
      <c r="O258" s="76">
        <f>(((Table134567891011121314151617343[[#This Row],[USA]]-VLOOKUP($U$1,A:N,14,))/VLOOKUP($U$1,A:N,14,))*100)+100</f>
        <v>107.27776430661623</v>
      </c>
      <c r="P258" s="76">
        <f>IF(VLOOKUP(A258,Database!$A:$AS,MATCH($P$1,Database!$A$1:$AS$1,0),FALSE)=0,#N/A,VLOOKUP(A258,Database!$A:$AS,MATCH($P$1,Database!$A$1:$AS$1,0),FALSE))</f>
        <v>96.173891253999997</v>
      </c>
      <c r="Q258" s="76">
        <f>(((Table134567891011121314151617343[[#This Row],[JPN]]-VLOOKUP($U$1,A:Q,16,))/VLOOKUP($U$1,A:Q,16,))*100)+100</f>
        <v>96.556613507275387</v>
      </c>
    </row>
    <row r="259" spans="1:17" s="80" customFormat="1" x14ac:dyDescent="0.35">
      <c r="A259" s="21">
        <v>40695</v>
      </c>
      <c r="B259" s="76">
        <f>IF(VLOOKUP(A259,Database!$A:$AS,MATCH($B$1,Database!$A$1:$AS$1,0),FALSE)=0,#N/A,VLOOKUP(A259,Database!$A:$AS,MATCH($B$1,Database!$A$1:$AS$1,0),FALSE))</f>
        <v>108.890925756</v>
      </c>
      <c r="C259" s="76">
        <f>IF(VLOOKUP(A259,Database!$A:$AS,MATCH($C$1,Database!$A$1:$AS$1,0),FALSE)=0,#N/A,VLOOKUP(A259,Database!$A:$AS,MATCH($C$1,Database!$A$1:$AS$1,0),FALSE))</f>
        <v>101.53</v>
      </c>
      <c r="D259" s="76">
        <f>IF(VLOOKUP(A259,Database!$A:$AS,MATCH($D$1,Database!$A$1:$AS$1,0),FALSE)=0,#N/A,VLOOKUP(A259,Database!$A:$AS,MATCH($D$1,Database!$A$1:$AS$1,0),FALSE))</f>
        <v>97.108092341000003</v>
      </c>
      <c r="E259" s="76">
        <f>IF(VLOOKUP(A259,Database!$A:$AS,MATCH($E$1,Database!$A$1:$AS$1,0),FALSE)=0,#N/A,VLOOKUP(A259,Database!$A:$AS,MATCH($E$1,Database!$A$1:$AS$1,0),FALSE))</f>
        <v>104.45408704499999</v>
      </c>
      <c r="F259" s="76">
        <f>IF(VLOOKUP(A259,Database!$A:$AS,MATCH($F$1,Database!$A$1:$AS$1,0),FALSE)=0,#N/A,VLOOKUP(A259,Database!$A:$AS,MATCH($F$1,Database!$A$1:$AS$1,0),FALSE))</f>
        <v>98.991750687000007</v>
      </c>
      <c r="G259" s="76">
        <f>IF(VLOOKUP(A259,Database!$A:$AS,MATCH($G$1,Database!$A$1:$AS$1,0),FALSE)=0,#N/A,VLOOKUP(A259,Database!$A:$AS,MATCH($G$1,Database!$A$1:$AS$1,0),FALSE))</f>
        <v>92.217898833000007</v>
      </c>
      <c r="H259" s="76">
        <f>(((Table134567891011121314151617343[[#This Row],[ITA]]-VLOOKUP($U$1,A:B,2,))/VLOOKUP($U$1,A:B,2,))*100)+100</f>
        <v>89.555921052507813</v>
      </c>
      <c r="I259" s="76">
        <f>(((Table134567891011121314151617343[[#This Row],[FRA]]-VLOOKUP($U$1,A:C,3,))/VLOOKUP($U$1,A:C,3,))*100)+100</f>
        <v>99.072989851678372</v>
      </c>
      <c r="J259" s="76">
        <f>(((Table134567891011121314151617343[[#This Row],[DEU]]-VLOOKUP($U$1,A:D,4,))/VLOOKUP($U$1,A:D,4,))*100)+100</f>
        <v>129.12234042537807</v>
      </c>
      <c r="K259" s="76">
        <f>(((Table134567891011121314151617343[[#This Row],[ESP]]-VLOOKUP($U$1,A:E,5,))/VLOOKUP($U$1,A:E,5,))*100)+100</f>
        <v>88.300336450111018</v>
      </c>
      <c r="L259" s="76">
        <f>(((Table134567891011121314151617343[[#This Row],[EA19]]-VLOOKUP($U$1,A:F,6,))/VLOOKUP($U$1,A:F,6,))*100)+100</f>
        <v>110.61452513934645</v>
      </c>
      <c r="M259" s="76">
        <f>(((Table134567891011121314151617343[[#This Row],[GBR]]-VLOOKUP($U$1,A:G,7,))/VLOOKUP($U$1,A:G,7,))*100)+100</f>
        <v>96.022099447936071</v>
      </c>
      <c r="N259" s="76">
        <f>IF(VLOOKUP(A259,Database!$A:$AU,MATCH($N$1,Database!$A$1:$AU$1,0),FALSE)=0,#N/A,VLOOKUP(A259,Database!$A:$AU,MATCH($N$1,Database!$A$1:$AU$1,0),FALSE))</f>
        <v>93.246433064000001</v>
      </c>
      <c r="O259" s="76">
        <f>(((Table134567891011121314151617343[[#This Row],[USA]]-VLOOKUP($U$1,A:N,14,))/VLOOKUP($U$1,A:N,14,))*100)+100</f>
        <v>107.56372304652758</v>
      </c>
      <c r="P259" s="76">
        <f>IF(VLOOKUP(A259,Database!$A:$AS,MATCH($P$1,Database!$A$1:$AS$1,0),FALSE)=0,#N/A,VLOOKUP(A259,Database!$A:$AS,MATCH($P$1,Database!$A$1:$AS$1,0),FALSE))</f>
        <v>100.074219821</v>
      </c>
      <c r="Q259" s="76">
        <f>(((Table134567891011121314151617343[[#This Row],[JPN]]-VLOOKUP($U$1,A:Q,16,))/VLOOKUP($U$1,A:Q,16,))*100)+100</f>
        <v>100.47246336095947</v>
      </c>
    </row>
    <row r="260" spans="1:17" s="80" customFormat="1" x14ac:dyDescent="0.35">
      <c r="A260" s="21">
        <v>40725</v>
      </c>
      <c r="B260" s="76">
        <f>IF(VLOOKUP(A260,Database!$A:$AS,MATCH($B$1,Database!$A$1:$AS$1,0),FALSE)=0,#N/A,VLOOKUP(A260,Database!$A:$AS,MATCH($B$1,Database!$A$1:$AS$1,0),FALSE))</f>
        <v>108.49095908699999</v>
      </c>
      <c r="C260" s="76">
        <f>IF(VLOOKUP(A260,Database!$A:$AS,MATCH($C$1,Database!$A$1:$AS$1,0),FALSE)=0,#N/A,VLOOKUP(A260,Database!$A:$AS,MATCH($C$1,Database!$A$1:$AS$1,0),FALSE))</f>
        <v>102.61</v>
      </c>
      <c r="D260" s="76">
        <f>IF(VLOOKUP(A260,Database!$A:$AS,MATCH($D$1,Database!$A$1:$AS$1,0),FALSE)=0,#N/A,VLOOKUP(A260,Database!$A:$AS,MATCH($D$1,Database!$A$1:$AS$1,0),FALSE))</f>
        <v>100.108342362</v>
      </c>
      <c r="E260" s="76">
        <f>IF(VLOOKUP(A260,Database!$A:$AS,MATCH($E$1,Database!$A$1:$AS$1,0),FALSE)=0,#N/A,VLOOKUP(A260,Database!$A:$AS,MATCH($E$1,Database!$A$1:$AS$1,0),FALSE))</f>
        <v>104.675087229</v>
      </c>
      <c r="F260" s="76">
        <f>IF(VLOOKUP(A260,Database!$A:$AS,MATCH($F$1,Database!$A$1:$AS$1,0),FALSE)=0,#N/A,VLOOKUP(A260,Database!$A:$AS,MATCH($F$1,Database!$A$1:$AS$1,0),FALSE))</f>
        <v>99.991667360999998</v>
      </c>
      <c r="G260" s="76">
        <f>IF(VLOOKUP(A260,Database!$A:$AS,MATCH($G$1,Database!$A$1:$AS$1,0),FALSE)=0,#N/A,VLOOKUP(A260,Database!$A:$AS,MATCH($G$1,Database!$A$1:$AS$1,0),FALSE))</f>
        <v>91.899540149000003</v>
      </c>
      <c r="H260" s="76">
        <f>(((Table134567891011121314151617343[[#This Row],[ITA]]-VLOOKUP($U$1,A:B,2,))/VLOOKUP($U$1,A:B,2,))*100)+100</f>
        <v>89.226973684451977</v>
      </c>
      <c r="I260" s="76">
        <f>(((Table134567891011121314151617343[[#This Row],[FRA]]-VLOOKUP($U$1,A:C,3,))/VLOOKUP($U$1,A:C,3,))*100)+100</f>
        <v>100.12685402029663</v>
      </c>
      <c r="J260" s="76">
        <f>(((Table134567891011121314151617343[[#This Row],[DEU]]-VLOOKUP($U$1,A:D,4,))/VLOOKUP($U$1,A:D,4,))*100)+100</f>
        <v>133.11170212772146</v>
      </c>
      <c r="K260" s="76">
        <f>(((Table134567891011121314151617343[[#This Row],[ESP]]-VLOOKUP($U$1,A:E,5,))/VLOOKUP($U$1,A:E,5,))*100)+100</f>
        <v>88.487159112151318</v>
      </c>
      <c r="L260" s="76">
        <f>(((Table134567891011121314151617343[[#This Row],[EA19]]-VLOOKUP($U$1,A:F,6,))/VLOOKUP($U$1,A:F,6,))*100)+100</f>
        <v>111.73184357553761</v>
      </c>
      <c r="M260" s="76">
        <f>(((Table134567891011121314151617343[[#This Row],[GBR]]-VLOOKUP($U$1,A:G,7,))/VLOOKUP($U$1,A:G,7,))*100)+100</f>
        <v>95.690607735350838</v>
      </c>
      <c r="N260" s="76">
        <f>IF(VLOOKUP(A260,Database!$A:$AU,MATCH($N$1,Database!$A$1:$AU$1,0),FALSE)=0,#N/A,VLOOKUP(A260,Database!$A:$AU,MATCH($N$1,Database!$A$1:$AU$1,0),FALSE))</f>
        <v>93.719220594999996</v>
      </c>
      <c r="O260" s="76">
        <f>(((Table134567891011121314151617343[[#This Row],[USA]]-VLOOKUP($U$1,A:N,14,))/VLOOKUP($U$1,A:N,14,))*100)+100</f>
        <v>108.10910355464236</v>
      </c>
      <c r="P260" s="76">
        <f>IF(VLOOKUP(A260,Database!$A:$AS,MATCH($P$1,Database!$A$1:$AS$1,0),FALSE)=0,#N/A,VLOOKUP(A260,Database!$A:$AS,MATCH($P$1,Database!$A$1:$AS$1,0),FALSE))</f>
        <v>100.99798185</v>
      </c>
      <c r="Q260" s="76">
        <f>(((Table134567891011121314151617343[[#This Row],[JPN]]-VLOOKUP($U$1,A:Q,16,))/VLOOKUP($U$1,A:Q,16,))*100)+100</f>
        <v>101.39990148417401</v>
      </c>
    </row>
    <row r="261" spans="1:17" s="80" customFormat="1" x14ac:dyDescent="0.35">
      <c r="A261" s="21">
        <v>40756</v>
      </c>
      <c r="B261" s="76">
        <f>IF(VLOOKUP(A261,Database!$A:$AS,MATCH($B$1,Database!$A$1:$AS$1,0),FALSE)=0,#N/A,VLOOKUP(A261,Database!$A:$AS,MATCH($B$1,Database!$A$1:$AS$1,0),FALSE))</f>
        <v>107.791017415</v>
      </c>
      <c r="C261" s="76">
        <f>IF(VLOOKUP(A261,Database!$A:$AS,MATCH($C$1,Database!$A$1:$AS$1,0),FALSE)=0,#N/A,VLOOKUP(A261,Database!$A:$AS,MATCH($C$1,Database!$A$1:$AS$1,0),FALSE))</f>
        <v>101.78</v>
      </c>
      <c r="D261" s="76">
        <f>IF(VLOOKUP(A261,Database!$A:$AS,MATCH($D$1,Database!$A$1:$AS$1,0),FALSE)=0,#N/A,VLOOKUP(A261,Database!$A:$AS,MATCH($D$1,Database!$A$1:$AS$1,0),FALSE))</f>
        <v>99.308275690000002</v>
      </c>
      <c r="E261" s="76">
        <f>IF(VLOOKUP(A261,Database!$A:$AS,MATCH($E$1,Database!$A$1:$AS$1,0),FALSE)=0,#N/A,VLOOKUP(A261,Database!$A:$AS,MATCH($E$1,Database!$A$1:$AS$1,0),FALSE))</f>
        <v>104.579087149</v>
      </c>
      <c r="F261" s="76">
        <f>IF(VLOOKUP(A261,Database!$A:$AS,MATCH($F$1,Database!$A$1:$AS$1,0),FALSE)=0,#N/A,VLOOKUP(A261,Database!$A:$AS,MATCH($F$1,Database!$A$1:$AS$1,0),FALSE))</f>
        <v>100.091659028</v>
      </c>
      <c r="G261" s="76">
        <f>IF(VLOOKUP(A261,Database!$A:$AS,MATCH($G$1,Database!$A$1:$AS$1,0),FALSE)=0,#N/A,VLOOKUP(A261,Database!$A:$AS,MATCH($G$1,Database!$A$1:$AS$1,0),FALSE))</f>
        <v>91.368942341999997</v>
      </c>
      <c r="H261" s="76">
        <f>(((Table134567891011121314151617343[[#This Row],[ITA]]-VLOOKUP($U$1,A:B,2,))/VLOOKUP($U$1,A:B,2,))*100)+100</f>
        <v>88.651315789326247</v>
      </c>
      <c r="I261" s="76">
        <f>(((Table134567891011121314151617343[[#This Row],[FRA]]-VLOOKUP($U$1,A:C,3,))/VLOOKUP($U$1,A:C,3,))*100)+100</f>
        <v>99.316939890710387</v>
      </c>
      <c r="J261" s="76">
        <f>(((Table134567891011121314151617343[[#This Row],[DEU]]-VLOOKUP($U$1,A:D,4,))/VLOOKUP($U$1,A:D,4,))*100)+100</f>
        <v>132.04787234078447</v>
      </c>
      <c r="K261" s="76">
        <f>(((Table134567891011121314151617343[[#This Row],[ESP]]-VLOOKUP($U$1,A:E,5,))/VLOOKUP($U$1,A:E,5,))*100)+100</f>
        <v>88.406005376543206</v>
      </c>
      <c r="L261" s="76">
        <f>(((Table134567891011121314151617343[[#This Row],[EA19]]-VLOOKUP($U$1,A:F,6,))/VLOOKUP($U$1,A:F,6,))*100)+100</f>
        <v>111.84357541870975</v>
      </c>
      <c r="M261" s="76">
        <f>(((Table134567891011121314151617343[[#This Row],[GBR]]-VLOOKUP($U$1,A:G,7,))/VLOOKUP($U$1,A:G,7,))*100)+100</f>
        <v>95.138121547361706</v>
      </c>
      <c r="N261" s="76">
        <f>IF(VLOOKUP(A261,Database!$A:$AU,MATCH($N$1,Database!$A$1:$AU$1,0),FALSE)=0,#N/A,VLOOKUP(A261,Database!$A:$AU,MATCH($N$1,Database!$A$1:$AU$1,0),FALSE))</f>
        <v>94.325772885999996</v>
      </c>
      <c r="O261" s="76">
        <f>(((Table134567891011121314151617343[[#This Row],[USA]]-VLOOKUP($U$1,A:N,14,))/VLOOKUP($U$1,A:N,14,))*100)+100</f>
        <v>108.80878739775068</v>
      </c>
      <c r="P261" s="76">
        <f>IF(VLOOKUP(A261,Database!$A:$AS,MATCH($P$1,Database!$A$1:$AS$1,0),FALSE)=0,#N/A,VLOOKUP(A261,Database!$A:$AS,MATCH($P$1,Database!$A$1:$AS$1,0),FALSE))</f>
        <v>102.537585232</v>
      </c>
      <c r="Q261" s="76">
        <f>(((Table134567891011121314151617343[[#This Row],[JPN]]-VLOOKUP($U$1,A:Q,16,))/VLOOKUP($U$1,A:Q,16,))*100)+100</f>
        <v>102.94563168986623</v>
      </c>
    </row>
    <row r="262" spans="1:17" s="80" customFormat="1" x14ac:dyDescent="0.35">
      <c r="A262" s="21">
        <v>40787</v>
      </c>
      <c r="B262" s="76">
        <f>IF(VLOOKUP(A262,Database!$A:$AS,MATCH($B$1,Database!$A$1:$AS$1,0),FALSE)=0,#N/A,VLOOKUP(A262,Database!$A:$AS,MATCH($B$1,Database!$A$1:$AS$1,0),FALSE))</f>
        <v>107.291059078</v>
      </c>
      <c r="C262" s="76">
        <f>IF(VLOOKUP(A262,Database!$A:$AS,MATCH($C$1,Database!$A$1:$AS$1,0),FALSE)=0,#N/A,VLOOKUP(A262,Database!$A:$AS,MATCH($C$1,Database!$A$1:$AS$1,0),FALSE))</f>
        <v>101.05</v>
      </c>
      <c r="D262" s="76">
        <f>IF(VLOOKUP(A262,Database!$A:$AS,MATCH($D$1,Database!$A$1:$AS$1,0),FALSE)=0,#N/A,VLOOKUP(A262,Database!$A:$AS,MATCH($D$1,Database!$A$1:$AS$1,0),FALSE))</f>
        <v>97.808150678999993</v>
      </c>
      <c r="E262" s="76">
        <f>IF(VLOOKUP(A262,Database!$A:$AS,MATCH($E$1,Database!$A$1:$AS$1,0),FALSE)=0,#N/A,VLOOKUP(A262,Database!$A:$AS,MATCH($E$1,Database!$A$1:$AS$1,0),FALSE))</f>
        <v>103.156085963</v>
      </c>
      <c r="F262" s="76">
        <f>IF(VLOOKUP(A262,Database!$A:$AS,MATCH($F$1,Database!$A$1:$AS$1,0),FALSE)=0,#N/A,VLOOKUP(A262,Database!$A:$AS,MATCH($F$1,Database!$A$1:$AS$1,0),FALSE))</f>
        <v>99.091742354999994</v>
      </c>
      <c r="G262" s="76">
        <f>IF(VLOOKUP(A262,Database!$A:$AS,MATCH($G$1,Database!$A$1:$AS$1,0),FALSE)=0,#N/A,VLOOKUP(A262,Database!$A:$AS,MATCH($G$1,Database!$A$1:$AS$1,0),FALSE))</f>
        <v>91.262822779999993</v>
      </c>
      <c r="H262" s="76">
        <f>(((Table134567891011121314151617343[[#This Row],[ITA]]-VLOOKUP($U$1,A:B,2,))/VLOOKUP($U$1,A:B,2,))*100)+100</f>
        <v>88.240131578639634</v>
      </c>
      <c r="I262" s="76">
        <f>(((Table134567891011121314151617343[[#This Row],[FRA]]-VLOOKUP($U$1,A:C,3,))/VLOOKUP($U$1,A:C,3,))*100)+100</f>
        <v>98.604605776736918</v>
      </c>
      <c r="J262" s="76">
        <f>(((Table134567891011121314151617343[[#This Row],[DEU]]-VLOOKUP($U$1,A:D,4,))/VLOOKUP($U$1,A:D,4,))*100)+100</f>
        <v>130.05319148894793</v>
      </c>
      <c r="K262" s="76">
        <f>(((Table134567891011121314151617343[[#This Row],[ESP]]-VLOOKUP($U$1,A:E,5,))/VLOOKUP($U$1,A:E,5,))*100)+100</f>
        <v>87.203070316294429</v>
      </c>
      <c r="L262" s="76">
        <f>(((Table134567891011121314151617343[[#This Row],[EA19]]-VLOOKUP($U$1,A:F,6,))/VLOOKUP($U$1,A:F,6,))*100)+100</f>
        <v>110.72625698363601</v>
      </c>
      <c r="M262" s="76">
        <f>(((Table134567891011121314151617343[[#This Row],[GBR]]-VLOOKUP($U$1,A:G,7,))/VLOOKUP($U$1,A:G,7,))*100)+100</f>
        <v>95.027624309139128</v>
      </c>
      <c r="N262" s="76">
        <f>IF(VLOOKUP(A262,Database!$A:$AU,MATCH($N$1,Database!$A$1:$AU$1,0),FALSE)=0,#N/A,VLOOKUP(A262,Database!$A:$AU,MATCH($N$1,Database!$A$1:$AU$1,0),FALSE))</f>
        <v>94.273119745000002</v>
      </c>
      <c r="O262" s="76">
        <f>(((Table134567891011121314151617343[[#This Row],[USA]]-VLOOKUP($U$1,A:N,14,))/VLOOKUP($U$1,A:N,14,))*100)+100</f>
        <v>108.74804976211193</v>
      </c>
      <c r="P262" s="76">
        <f>IF(VLOOKUP(A262,Database!$A:$AS,MATCH($P$1,Database!$A$1:$AS$1,0),FALSE)=0,#N/A,VLOOKUP(A262,Database!$A:$AS,MATCH($P$1,Database!$A$1:$AS$1,0),FALSE))</f>
        <v>101.921743879</v>
      </c>
      <c r="Q262" s="76">
        <f>(((Table134567891011121314151617343[[#This Row],[JPN]]-VLOOKUP($U$1,A:Q,16,))/VLOOKUP($U$1,A:Q,16,))*100)+100</f>
        <v>102.32733960738855</v>
      </c>
    </row>
    <row r="263" spans="1:17" s="80" customFormat="1" x14ac:dyDescent="0.35">
      <c r="A263" s="21">
        <v>40817</v>
      </c>
      <c r="B263" s="76">
        <f>IF(VLOOKUP(A263,Database!$A:$AS,MATCH($B$1,Database!$A$1:$AS$1,0),FALSE)=0,#N/A,VLOOKUP(A263,Database!$A:$AS,MATCH($B$1,Database!$A$1:$AS$1,0),FALSE))</f>
        <v>105.99116740300001</v>
      </c>
      <c r="C263" s="76">
        <f>IF(VLOOKUP(A263,Database!$A:$AS,MATCH($C$1,Database!$A$1:$AS$1,0),FALSE)=0,#N/A,VLOOKUP(A263,Database!$A:$AS,MATCH($C$1,Database!$A$1:$AS$1,0),FALSE))</f>
        <v>101.26</v>
      </c>
      <c r="D263" s="76">
        <f>IF(VLOOKUP(A263,Database!$A:$AS,MATCH($D$1,Database!$A$1:$AS$1,0),FALSE)=0,#N/A,VLOOKUP(A263,Database!$A:$AS,MATCH($D$1,Database!$A$1:$AS$1,0),FALSE))</f>
        <v>98.908242353999995</v>
      </c>
      <c r="E263" s="76">
        <f>IF(VLOOKUP(A263,Database!$A:$AS,MATCH($E$1,Database!$A$1:$AS$1,0),FALSE)=0,#N/A,VLOOKUP(A263,Database!$A:$AS,MATCH($E$1,Database!$A$1:$AS$1,0),FALSE))</f>
        <v>101.65708471400001</v>
      </c>
      <c r="F263" s="76">
        <f>IF(VLOOKUP(A263,Database!$A:$AS,MATCH($F$1,Database!$A$1:$AS$1,0),FALSE)=0,#N/A,VLOOKUP(A263,Database!$A:$AS,MATCH($F$1,Database!$A$1:$AS$1,0),FALSE))</f>
        <v>98.791767352999997</v>
      </c>
      <c r="G263" s="76">
        <f>IF(VLOOKUP(A263,Database!$A:$AS,MATCH($G$1,Database!$A$1:$AS$1,0),FALSE)=0,#N/A,VLOOKUP(A263,Database!$A:$AS,MATCH($G$1,Database!$A$1:$AS$1,0),FALSE))</f>
        <v>90.944464096000004</v>
      </c>
      <c r="H263" s="76">
        <f>(((Table134567891011121314151617343[[#This Row],[ITA]]-VLOOKUP($U$1,A:B,2,))/VLOOKUP($U$1,A:B,2,))*100)+100</f>
        <v>87.171052631841377</v>
      </c>
      <c r="I263" s="76">
        <f>(((Table134567891011121314151617343[[#This Row],[FRA]]-VLOOKUP($U$1,A:C,3,))/VLOOKUP($U$1,A:C,3,))*100)+100</f>
        <v>98.80952380952381</v>
      </c>
      <c r="J263" s="76">
        <f>(((Table134567891011121314151617343[[#This Row],[DEU]]-VLOOKUP($U$1,A:D,4,))/VLOOKUP($U$1,A:D,4,))*100)+100</f>
        <v>131.51595744731597</v>
      </c>
      <c r="K263" s="76">
        <f>(((Table134567891011121314151617343[[#This Row],[ESP]]-VLOOKUP($U$1,A:E,5,))/VLOOKUP($U$1,A:E,5,))*100)+100</f>
        <v>85.935888548971036</v>
      </c>
      <c r="L263" s="76">
        <f>(((Table134567891011121314151617343[[#This Row],[EA19]]-VLOOKUP($U$1,A:F,6,))/VLOOKUP($U$1,A:F,6,))*100)+100</f>
        <v>110.39106145300214</v>
      </c>
      <c r="M263" s="76">
        <f>(((Table134567891011121314151617343[[#This Row],[GBR]]-VLOOKUP($U$1,A:G,7,))/VLOOKUP($U$1,A:G,7,))*100)+100</f>
        <v>94.696132596553923</v>
      </c>
      <c r="N263" s="76">
        <f>IF(VLOOKUP(A263,Database!$A:$AU,MATCH($N$1,Database!$A$1:$AU$1,0),FALSE)=0,#N/A,VLOOKUP(A263,Database!$A:$AU,MATCH($N$1,Database!$A$1:$AU$1,0),FALSE))</f>
        <v>94.923500075000007</v>
      </c>
      <c r="O263" s="76">
        <f>(((Table134567891011121314151617343[[#This Row],[USA]]-VLOOKUP($U$1,A:N,14,))/VLOOKUP($U$1,A:N,14,))*100)+100</f>
        <v>109.49829111067928</v>
      </c>
      <c r="P263" s="76">
        <f>IF(VLOOKUP(A263,Database!$A:$AS,MATCH($P$1,Database!$A$1:$AS$1,0),FALSE)=0,#N/A,VLOOKUP(A263,Database!$A:$AS,MATCH($P$1,Database!$A$1:$AS$1,0),FALSE))</f>
        <v>103.56398748700001</v>
      </c>
      <c r="Q263" s="76">
        <f>(((Table134567891011121314151617343[[#This Row],[JPN]]-VLOOKUP($U$1,A:Q,16,))/VLOOKUP($U$1,A:Q,16,))*100)+100</f>
        <v>103.97611849399573</v>
      </c>
    </row>
    <row r="264" spans="1:17" s="80" customFormat="1" x14ac:dyDescent="0.35">
      <c r="A264" s="21">
        <v>40848</v>
      </c>
      <c r="B264" s="76">
        <f>IF(VLOOKUP(A264,Database!$A:$AS,MATCH($B$1,Database!$A$1:$AS$1,0),FALSE)=0,#N/A,VLOOKUP(A264,Database!$A:$AS,MATCH($B$1,Database!$A$1:$AS$1,0),FALSE))</f>
        <v>106.791100742</v>
      </c>
      <c r="C264" s="76">
        <f>IF(VLOOKUP(A264,Database!$A:$AS,MATCH($C$1,Database!$A$1:$AS$1,0),FALSE)=0,#N/A,VLOOKUP(A264,Database!$A:$AS,MATCH($C$1,Database!$A$1:$AS$1,0),FALSE))</f>
        <v>103.29</v>
      </c>
      <c r="D264" s="76">
        <f>IF(VLOOKUP(A264,Database!$A:$AS,MATCH($D$1,Database!$A$1:$AS$1,0),FALSE)=0,#N/A,VLOOKUP(A264,Database!$A:$AS,MATCH($D$1,Database!$A$1:$AS$1,0),FALSE))</f>
        <v>98.208184015</v>
      </c>
      <c r="E264" s="76">
        <f>IF(VLOOKUP(A264,Database!$A:$AS,MATCH($E$1,Database!$A$1:$AS$1,0),FALSE)=0,#N/A,VLOOKUP(A264,Database!$A:$AS,MATCH($E$1,Database!$A$1:$AS$1,0),FALSE))</f>
        <v>101.11108425899999</v>
      </c>
      <c r="F264" s="76">
        <f>IF(VLOOKUP(A264,Database!$A:$AS,MATCH($F$1,Database!$A$1:$AS$1,0),FALSE)=0,#N/A,VLOOKUP(A264,Database!$A:$AS,MATCH($F$1,Database!$A$1:$AS$1,0),FALSE))</f>
        <v>99.091742354999994</v>
      </c>
      <c r="G264" s="76">
        <f>IF(VLOOKUP(A264,Database!$A:$AS,MATCH($G$1,Database!$A$1:$AS$1,0),FALSE)=0,#N/A,VLOOKUP(A264,Database!$A:$AS,MATCH($G$1,Database!$A$1:$AS$1,0),FALSE))</f>
        <v>90.519985851000001</v>
      </c>
      <c r="H264" s="76">
        <f>(((Table134567891011121314151617343[[#This Row],[ITA]]-VLOOKUP($U$1,A:B,2,))/VLOOKUP($U$1,A:B,2,))*100)+100</f>
        <v>87.828947368775459</v>
      </c>
      <c r="I264" s="76">
        <f>(((Table134567891011121314151617343[[#This Row],[FRA]]-VLOOKUP($U$1,A:C,3,))/VLOOKUP($U$1,A:C,3,))*100)+100</f>
        <v>100.7903981264637</v>
      </c>
      <c r="J264" s="76">
        <f>(((Table134567891011121314151617343[[#This Row],[DEU]]-VLOOKUP($U$1,A:D,4,))/VLOOKUP($U$1,A:D,4,))*100)+100</f>
        <v>130.58510638241643</v>
      </c>
      <c r="K264" s="76">
        <f>(((Table134567891011121314151617343[[#This Row],[ESP]]-VLOOKUP($U$1,A:E,5,))/VLOOKUP($U$1,A:E,5,))*100)+100</f>
        <v>85.474326677699835</v>
      </c>
      <c r="L264" s="76">
        <f>(((Table134567891011121314151617343[[#This Row],[EA19]]-VLOOKUP($U$1,A:F,6,))/VLOOKUP($U$1,A:F,6,))*100)+100</f>
        <v>110.72625698363601</v>
      </c>
      <c r="M264" s="76">
        <f>(((Table134567891011121314151617343[[#This Row],[GBR]]-VLOOKUP($U$1,A:G,7,))/VLOOKUP($U$1,A:G,7,))*100)+100</f>
        <v>94.254143646787369</v>
      </c>
      <c r="N264" s="76">
        <f>IF(VLOOKUP(A264,Database!$A:$AU,MATCH($N$1,Database!$A$1:$AU$1,0),FALSE)=0,#N/A,VLOOKUP(A264,Database!$A:$AU,MATCH($N$1,Database!$A$1:$AU$1,0),FALSE))</f>
        <v>94.939762063000003</v>
      </c>
      <c r="O264" s="76">
        <f>(((Table134567891011121314151617343[[#This Row],[USA]]-VLOOKUP($U$1,A:N,14,))/VLOOKUP($U$1,A:N,14,))*100)+100</f>
        <v>109.51705000489045</v>
      </c>
      <c r="P264" s="76">
        <f>IF(VLOOKUP(A264,Database!$A:$AS,MATCH($P$1,Database!$A$1:$AS$1,0),FALSE)=0,#N/A,VLOOKUP(A264,Database!$A:$AS,MATCH($P$1,Database!$A$1:$AS$1,0),FALSE))</f>
        <v>101.51118297799999</v>
      </c>
      <c r="Q264" s="76">
        <f>(((Table134567891011121314151617343[[#This Row],[JPN]]-VLOOKUP($U$1,A:Q,16,))/VLOOKUP($U$1,A:Q,16,))*100)+100</f>
        <v>101.91514488674073</v>
      </c>
    </row>
    <row r="265" spans="1:17" s="80" customFormat="1" x14ac:dyDescent="0.35">
      <c r="A265" s="21">
        <v>40878</v>
      </c>
      <c r="B265" s="76">
        <f>IF(VLOOKUP(A265,Database!$A:$AS,MATCH($B$1,Database!$A$1:$AS$1,0),FALSE)=0,#N/A,VLOOKUP(A265,Database!$A:$AS,MATCH($B$1,Database!$A$1:$AS$1,0),FALSE))</f>
        <v>107.691025748</v>
      </c>
      <c r="C265" s="76">
        <f>IF(VLOOKUP(A265,Database!$A:$AS,MATCH($C$1,Database!$A$1:$AS$1,0),FALSE)=0,#N/A,VLOOKUP(A265,Database!$A:$AS,MATCH($C$1,Database!$A$1:$AS$1,0),FALSE))</f>
        <v>101.25</v>
      </c>
      <c r="D265" s="76">
        <f>IF(VLOOKUP(A265,Database!$A:$AS,MATCH($D$1,Database!$A$1:$AS$1,0),FALSE)=0,#N/A,VLOOKUP(A265,Database!$A:$AS,MATCH($D$1,Database!$A$1:$AS$1,0),FALSE))</f>
        <v>96.808067339000004</v>
      </c>
      <c r="E265" s="76">
        <f>IF(VLOOKUP(A265,Database!$A:$AS,MATCH($E$1,Database!$A$1:$AS$1,0),FALSE)=0,#N/A,VLOOKUP(A265,Database!$A:$AS,MATCH($E$1,Database!$A$1:$AS$1,0),FALSE))</f>
        <v>102.30708525599999</v>
      </c>
      <c r="F265" s="76">
        <f>IF(VLOOKUP(A265,Database!$A:$AS,MATCH($F$1,Database!$A$1:$AS$1,0),FALSE)=0,#N/A,VLOOKUP(A265,Database!$A:$AS,MATCH($F$1,Database!$A$1:$AS$1,0),FALSE))</f>
        <v>98.491792351000001</v>
      </c>
      <c r="G265" s="76">
        <f>IF(VLOOKUP(A265,Database!$A:$AS,MATCH($G$1,Database!$A$1:$AS$1,0),FALSE)=0,#N/A,VLOOKUP(A265,Database!$A:$AS,MATCH($G$1,Database!$A$1:$AS$1,0),FALSE))</f>
        <v>91.050583657999994</v>
      </c>
      <c r="H265" s="76">
        <f>(((Table134567891011121314151617343[[#This Row],[ITA]]-VLOOKUP($U$1,A:B,2,))/VLOOKUP($U$1,A:B,2,))*100)+100</f>
        <v>88.569078947517895</v>
      </c>
      <c r="I265" s="76">
        <f>(((Table134567891011121314151617343[[#This Row],[FRA]]-VLOOKUP($U$1,A:C,3,))/VLOOKUP($U$1,A:C,3,))*100)+100</f>
        <v>98.79976580796253</v>
      </c>
      <c r="J265" s="76">
        <f>(((Table134567891011121314151617343[[#This Row],[DEU]]-VLOOKUP($U$1,A:D,4,))/VLOOKUP($U$1,A:D,4,))*100)+100</f>
        <v>128.72340425527671</v>
      </c>
      <c r="K265" s="76">
        <f>(((Table134567891011121314151617343[[#This Row],[ESP]]-VLOOKUP($U$1,A:E,5,))/VLOOKUP($U$1,A:E,5,))*100)+100</f>
        <v>86.485366967432782</v>
      </c>
      <c r="L265" s="76">
        <f>(((Table134567891011121314151617343[[#This Row],[EA19]]-VLOOKUP($U$1,A:F,6,))/VLOOKUP($U$1,A:F,6,))*100)+100</f>
        <v>110.05586592236827</v>
      </c>
      <c r="M265" s="76">
        <f>(((Table134567891011121314151617343[[#This Row],[GBR]]-VLOOKUP($U$1,A:G,7,))/VLOOKUP($U$1,A:G,7,))*100)+100</f>
        <v>94.806629834776487</v>
      </c>
      <c r="N265" s="76">
        <f>IF(VLOOKUP(A265,Database!$A:$AU,MATCH($N$1,Database!$A$1:$AU$1,0),FALSE)=0,#N/A,VLOOKUP(A265,Database!$A:$AU,MATCH($N$1,Database!$A$1:$AU$1,0),FALSE))</f>
        <v>95.405013550999996</v>
      </c>
      <c r="O265" s="76">
        <f>(((Table134567891011121314151617343[[#This Row],[USA]]-VLOOKUP($U$1,A:N,14,))/VLOOKUP($U$1,A:N,14,))*100)+100</f>
        <v>110.05373736716058</v>
      </c>
      <c r="P265" s="76">
        <f>IF(VLOOKUP(A265,Database!$A:$AS,MATCH($P$1,Database!$A$1:$AS$1,0),FALSE)=0,#N/A,VLOOKUP(A265,Database!$A:$AS,MATCH($P$1,Database!$A$1:$AS$1,0),FALSE))</f>
        <v>103.56398748700001</v>
      </c>
      <c r="Q265" s="76">
        <f>(((Table134567891011121314151617343[[#This Row],[JPN]]-VLOOKUP($U$1,A:Q,16,))/VLOOKUP($U$1,A:Q,16,))*100)+100</f>
        <v>103.97611849399573</v>
      </c>
    </row>
    <row r="266" spans="1:17" s="80" customFormat="1" x14ac:dyDescent="0.35">
      <c r="A266" s="21">
        <v>40909</v>
      </c>
      <c r="B266" s="76">
        <f>IF(VLOOKUP(A266,Database!$A:$AS,MATCH($B$1,Database!$A$1:$AS$1,0),FALSE)=0,#N/A,VLOOKUP(A266,Database!$A:$AS,MATCH($B$1,Database!$A$1:$AS$1,0),FALSE))</f>
        <v>103.591367386</v>
      </c>
      <c r="C266" s="76">
        <f>IF(VLOOKUP(A266,Database!$A:$AS,MATCH($C$1,Database!$A$1:$AS$1,0),FALSE)=0,#N/A,VLOOKUP(A266,Database!$A:$AS,MATCH($C$1,Database!$A$1:$AS$1,0),FALSE))</f>
        <v>100.87</v>
      </c>
      <c r="D266" s="76">
        <f>IF(VLOOKUP(A266,Database!$A:$AS,MATCH($D$1,Database!$A$1:$AS$1,0),FALSE)=0,#N/A,VLOOKUP(A266,Database!$A:$AS,MATCH($D$1,Database!$A$1:$AS$1,0),FALSE))</f>
        <v>97.308109009000006</v>
      </c>
      <c r="E266" s="76">
        <f>IF(VLOOKUP(A266,Database!$A:$AS,MATCH($E$1,Database!$A$1:$AS$1,0),FALSE)=0,#N/A,VLOOKUP(A266,Database!$A:$AS,MATCH($E$1,Database!$A$1:$AS$1,0),FALSE))</f>
        <v>100.689083908</v>
      </c>
      <c r="F266" s="76">
        <f>IF(VLOOKUP(A266,Database!$A:$AS,MATCH($F$1,Database!$A$1:$AS$1,0),FALSE)=0,#N/A,VLOOKUP(A266,Database!$A:$AS,MATCH($F$1,Database!$A$1:$AS$1,0),FALSE))</f>
        <v>97.691859011999995</v>
      </c>
      <c r="G266" s="76">
        <f>IF(VLOOKUP(A266,Database!$A:$AS,MATCH($G$1,Database!$A$1:$AS$1,0),FALSE)=0,#N/A,VLOOKUP(A266,Database!$A:$AS,MATCH($G$1,Database!$A$1:$AS$1,0),FALSE))</f>
        <v>90.413866288999998</v>
      </c>
      <c r="H266" s="76">
        <f>(((Table134567891011121314151617343[[#This Row],[ITA]]-VLOOKUP($U$1,A:B,2,))/VLOOKUP($U$1,A:B,2,))*100)+100</f>
        <v>85.197368421039116</v>
      </c>
      <c r="I266" s="76">
        <f>(((Table134567891011121314151617343[[#This Row],[FRA]]-VLOOKUP($U$1,A:C,3,))/VLOOKUP($U$1,A:C,3,))*100)+100</f>
        <v>98.428961748633881</v>
      </c>
      <c r="J266" s="76">
        <f>(((Table134567891011121314151617343[[#This Row],[DEU]]-VLOOKUP($U$1,A:D,4,))/VLOOKUP($U$1,A:D,4,))*100)+100</f>
        <v>129.38829787211233</v>
      </c>
      <c r="K266" s="76">
        <f>(((Table134567891011121314151617343[[#This Row],[ESP]]-VLOOKUP($U$1,A:E,5,))/VLOOKUP($U$1,A:E,5,))*100)+100</f>
        <v>85.117588382152704</v>
      </c>
      <c r="L266" s="76">
        <f>(((Table134567891011121314151617343[[#This Row],[EA19]]-VLOOKUP($U$1,A:F,6,))/VLOOKUP($U$1,A:F,6,))*100)+100</f>
        <v>109.16201117363882</v>
      </c>
      <c r="M266" s="76">
        <f>(((Table134567891011121314151617343[[#This Row],[GBR]]-VLOOKUP($U$1,A:G,7,))/VLOOKUP($U$1,A:G,7,))*100)+100</f>
        <v>94.143646408564791</v>
      </c>
      <c r="N266" s="76">
        <f>IF(VLOOKUP(A266,Database!$A:$AU,MATCH($N$1,Database!$A$1:$AU$1,0),FALSE)=0,#N/A,VLOOKUP(A266,Database!$A:$AU,MATCH($N$1,Database!$A$1:$AU$1,0),FALSE))</f>
        <v>95.990445090999998</v>
      </c>
      <c r="O266" s="76">
        <f>(((Table134567891011121314151617343[[#This Row],[USA]]-VLOOKUP($U$1,A:N,14,))/VLOOKUP($U$1,A:N,14,))*100)+100</f>
        <v>110.72905752646406</v>
      </c>
      <c r="P266" s="76">
        <f>IF(VLOOKUP(A266,Database!$A:$AS,MATCH($P$1,Database!$A$1:$AS$1,0),FALSE)=0,#N/A,VLOOKUP(A266,Database!$A:$AS,MATCH($P$1,Database!$A$1:$AS$1,0),FALSE))</f>
        <v>103.871908163</v>
      </c>
      <c r="Q266" s="76">
        <f>(((Table134567891011121314151617343[[#This Row],[JPN]]-VLOOKUP($U$1,A:Q,16,))/VLOOKUP($U$1,A:Q,16,))*100)+100</f>
        <v>104.28526453473258</v>
      </c>
    </row>
    <row r="267" spans="1:17" s="80" customFormat="1" x14ac:dyDescent="0.35">
      <c r="A267" s="21">
        <v>40940</v>
      </c>
      <c r="B267" s="76">
        <f>IF(VLOOKUP(A267,Database!$A:$AS,MATCH($B$1,Database!$A$1:$AS$1,0),FALSE)=0,#N/A,VLOOKUP(A267,Database!$A:$AS,MATCH($B$1,Database!$A$1:$AS$1,0),FALSE))</f>
        <v>103.891342388</v>
      </c>
      <c r="C267" s="76">
        <f>IF(VLOOKUP(A267,Database!$A:$AS,MATCH($C$1,Database!$A$1:$AS$1,0),FALSE)=0,#N/A,VLOOKUP(A267,Database!$A:$AS,MATCH($C$1,Database!$A$1:$AS$1,0),FALSE))</f>
        <v>101.79</v>
      </c>
      <c r="D267" s="76">
        <f>IF(VLOOKUP(A267,Database!$A:$AS,MATCH($D$1,Database!$A$1:$AS$1,0),FALSE)=0,#N/A,VLOOKUP(A267,Database!$A:$AS,MATCH($D$1,Database!$A$1:$AS$1,0),FALSE))</f>
        <v>97.208100674999997</v>
      </c>
      <c r="E267" s="76">
        <f>IF(VLOOKUP(A267,Database!$A:$AS,MATCH($E$1,Database!$A$1:$AS$1,0),FALSE)=0,#N/A,VLOOKUP(A267,Database!$A:$AS,MATCH($E$1,Database!$A$1:$AS$1,0),FALSE))</f>
        <v>99.468082890000005</v>
      </c>
      <c r="F267" s="76">
        <f>IF(VLOOKUP(A267,Database!$A:$AS,MATCH($F$1,Database!$A$1:$AS$1,0),FALSE)=0,#N/A,VLOOKUP(A267,Database!$A:$AS,MATCH($F$1,Database!$A$1:$AS$1,0),FALSE))</f>
        <v>98.391800683</v>
      </c>
      <c r="G267" s="76">
        <f>IF(VLOOKUP(A267,Database!$A:$AS,MATCH($G$1,Database!$A$1:$AS$1,0),FALSE)=0,#N/A,VLOOKUP(A267,Database!$A:$AS,MATCH($G$1,Database!$A$1:$AS$1,0),FALSE))</f>
        <v>90.519985851000001</v>
      </c>
      <c r="H267" s="76">
        <f>(((Table134567891011121314151617343[[#This Row],[ITA]]-VLOOKUP($U$1,A:B,2,))/VLOOKUP($U$1,A:B,2,))*100)+100</f>
        <v>85.444078947286584</v>
      </c>
      <c r="I267" s="76">
        <f>(((Table134567891011121314151617343[[#This Row],[FRA]]-VLOOKUP($U$1,A:C,3,))/VLOOKUP($U$1,A:C,3,))*100)+100</f>
        <v>99.326697892271667</v>
      </c>
      <c r="J267" s="76">
        <f>(((Table134567891011121314151617343[[#This Row],[DEU]]-VLOOKUP($U$1,A:D,4,))/VLOOKUP($U$1,A:D,4,))*100)+100</f>
        <v>129.2553191487452</v>
      </c>
      <c r="K267" s="76">
        <f>(((Table134567891011121314151617343[[#This Row],[ESP]]-VLOOKUP($U$1,A:E,5,))/VLOOKUP($U$1,A:E,5,))*100)+100</f>
        <v>84.085414306964253</v>
      </c>
      <c r="L267" s="76">
        <f>(((Table134567891011121314151617343[[#This Row],[EA19]]-VLOOKUP($U$1,A:F,6,))/VLOOKUP($U$1,A:F,6,))*100)+100</f>
        <v>109.9441340780787</v>
      </c>
      <c r="M267" s="76">
        <f>(((Table134567891011121314151617343[[#This Row],[GBR]]-VLOOKUP($U$1,A:G,7,))/VLOOKUP($U$1,A:G,7,))*100)+100</f>
        <v>94.254143646787369</v>
      </c>
      <c r="N267" s="76">
        <f>IF(VLOOKUP(A267,Database!$A:$AU,MATCH($N$1,Database!$A$1:$AU$1,0),FALSE)=0,#N/A,VLOOKUP(A267,Database!$A:$AU,MATCH($N$1,Database!$A$1:$AU$1,0),FALSE))</f>
        <v>96.286135615000006</v>
      </c>
      <c r="O267" s="76">
        <f>(((Table134567891011121314151617343[[#This Row],[USA]]-VLOOKUP($U$1,A:N,14,))/VLOOKUP($U$1,A:N,14,))*100)+100</f>
        <v>111.070149111267</v>
      </c>
      <c r="P267" s="76">
        <f>IF(VLOOKUP(A267,Database!$A:$AS,MATCH($P$1,Database!$A$1:$AS$1,0),FALSE)=0,#N/A,VLOOKUP(A267,Database!$A:$AS,MATCH($P$1,Database!$A$1:$AS$1,0),FALSE))</f>
        <v>103.66662771199999</v>
      </c>
      <c r="Q267" s="76">
        <f>(((Table134567891011121314151617343[[#This Row],[JPN]]-VLOOKUP($U$1,A:Q,16,))/VLOOKUP($U$1,A:Q,16,))*100)+100</f>
        <v>104.07916717390668</v>
      </c>
    </row>
    <row r="268" spans="1:17" s="80" customFormat="1" x14ac:dyDescent="0.35">
      <c r="A268" s="21">
        <v>40969</v>
      </c>
      <c r="B268" s="76">
        <f>IF(VLOOKUP(A268,Database!$A:$AS,MATCH($B$1,Database!$A$1:$AS$1,0),FALSE)=0,#N/A,VLOOKUP(A268,Database!$A:$AS,MATCH($B$1,Database!$A$1:$AS$1,0),FALSE))</f>
        <v>104.291309058</v>
      </c>
      <c r="C268" s="76">
        <f>IF(VLOOKUP(A268,Database!$A:$AS,MATCH($C$1,Database!$A$1:$AS$1,0),FALSE)=0,#N/A,VLOOKUP(A268,Database!$A:$AS,MATCH($C$1,Database!$A$1:$AS$1,0),FALSE))</f>
        <v>100.65</v>
      </c>
      <c r="D268" s="76">
        <f>IF(VLOOKUP(A268,Database!$A:$AS,MATCH($D$1,Database!$A$1:$AS$1,0),FALSE)=0,#N/A,VLOOKUP(A268,Database!$A:$AS,MATCH($D$1,Database!$A$1:$AS$1,0),FALSE))</f>
        <v>98.408200683000004</v>
      </c>
      <c r="E268" s="76">
        <f>IF(VLOOKUP(A268,Database!$A:$AS,MATCH($E$1,Database!$A$1:$AS$1,0),FALSE)=0,#N/A,VLOOKUP(A268,Database!$A:$AS,MATCH($E$1,Database!$A$1:$AS$1,0),FALSE))</f>
        <v>97.916081597000002</v>
      </c>
      <c r="F268" s="76">
        <f>IF(VLOOKUP(A268,Database!$A:$AS,MATCH($F$1,Database!$A$1:$AS$1,0),FALSE)=0,#N/A,VLOOKUP(A268,Database!$A:$AS,MATCH($F$1,Database!$A$1:$AS$1,0),FALSE))</f>
        <v>98.191817349000004</v>
      </c>
      <c r="G268" s="76">
        <f>IF(VLOOKUP(A268,Database!$A:$AS,MATCH($G$1,Database!$A$1:$AS$1,0),FALSE)=0,#N/A,VLOOKUP(A268,Database!$A:$AS,MATCH($G$1,Database!$A$1:$AS$1,0),FALSE))</f>
        <v>91.050583657999994</v>
      </c>
      <c r="H268" s="76">
        <f>(((Table134567891011121314151617343[[#This Row],[ITA]]-VLOOKUP($U$1,A:B,2,))/VLOOKUP($U$1,A:B,2,))*100)+100</f>
        <v>85.773026316164845</v>
      </c>
      <c r="I268" s="76">
        <f>(((Table134567891011121314151617343[[#This Row],[FRA]]-VLOOKUP($U$1,A:C,3,))/VLOOKUP($U$1,A:C,3,))*100)+100</f>
        <v>98.214285714285722</v>
      </c>
      <c r="J268" s="76">
        <f>(((Table134567891011121314151617343[[#This Row],[DEU]]-VLOOKUP($U$1,A:D,4,))/VLOOKUP($U$1,A:D,4,))*100)+100</f>
        <v>130.85106382915069</v>
      </c>
      <c r="K268" s="76">
        <f>(((Table134567891011121314151617343[[#This Row],[ESP]]-VLOOKUP($U$1,A:E,5,))/VLOOKUP($U$1,A:E,5,))*100)+100</f>
        <v>82.773428914914746</v>
      </c>
      <c r="L268" s="76">
        <f>(((Table134567891011121314151617343[[#This Row],[EA19]]-VLOOKUP($U$1,A:F,6,))/VLOOKUP($U$1,A:F,6,))*100)+100</f>
        <v>109.7206703917344</v>
      </c>
      <c r="M268" s="76">
        <f>(((Table134567891011121314151617343[[#This Row],[GBR]]-VLOOKUP($U$1,A:G,7,))/VLOOKUP($U$1,A:G,7,))*100)+100</f>
        <v>94.806629834776487</v>
      </c>
      <c r="N268" s="76">
        <f>IF(VLOOKUP(A268,Database!$A:$AU,MATCH($N$1,Database!$A$1:$AU$1,0),FALSE)=0,#N/A,VLOOKUP(A268,Database!$A:$AU,MATCH($N$1,Database!$A$1:$AU$1,0),FALSE))</f>
        <v>95.784393813999998</v>
      </c>
      <c r="O268" s="76">
        <f>(((Table134567891011121314151617343[[#This Row],[USA]]-VLOOKUP($U$1,A:N,14,))/VLOOKUP($U$1,A:N,14,))*100)+100</f>
        <v>110.49136862229548</v>
      </c>
      <c r="P268" s="76">
        <f>IF(VLOOKUP(A268,Database!$A:$AS,MATCH($P$1,Database!$A$1:$AS$1,0),FALSE)=0,#N/A,VLOOKUP(A268,Database!$A:$AS,MATCH($P$1,Database!$A$1:$AS$1,0),FALSE))</f>
        <v>103.461347261</v>
      </c>
      <c r="Q268" s="76">
        <f>(((Table134567891011121314151617343[[#This Row],[JPN]]-VLOOKUP($U$1,A:Q,16,))/VLOOKUP($U$1,A:Q,16,))*100)+100</f>
        <v>103.87306981308079</v>
      </c>
    </row>
    <row r="269" spans="1:17" s="80" customFormat="1" x14ac:dyDescent="0.35">
      <c r="A269" s="21">
        <v>41000</v>
      </c>
      <c r="B269" s="76">
        <f>IF(VLOOKUP(A269,Database!$A:$AS,MATCH($B$1,Database!$A$1:$AS$1,0),FALSE)=0,#N/A,VLOOKUP(A269,Database!$A:$AS,MATCH($B$1,Database!$A$1:$AS$1,0),FALSE))</f>
        <v>102.791434047</v>
      </c>
      <c r="C269" s="76">
        <f>IF(VLOOKUP(A269,Database!$A:$AS,MATCH($C$1,Database!$A$1:$AS$1,0),FALSE)=0,#N/A,VLOOKUP(A269,Database!$A:$AS,MATCH($C$1,Database!$A$1:$AS$1,0),FALSE))</f>
        <v>100.98</v>
      </c>
      <c r="D269" s="76">
        <f>IF(VLOOKUP(A269,Database!$A:$AS,MATCH($D$1,Database!$A$1:$AS$1,0),FALSE)=0,#N/A,VLOOKUP(A269,Database!$A:$AS,MATCH($D$1,Database!$A$1:$AS$1,0),FALSE))</f>
        <v>96.608050671000001</v>
      </c>
      <c r="E269" s="76">
        <f>IF(VLOOKUP(A269,Database!$A:$AS,MATCH($E$1,Database!$A$1:$AS$1,0),FALSE)=0,#N/A,VLOOKUP(A269,Database!$A:$AS,MATCH($E$1,Database!$A$1:$AS$1,0),FALSE))</f>
        <v>97.134080944999994</v>
      </c>
      <c r="F269" s="76">
        <f>IF(VLOOKUP(A269,Database!$A:$AS,MATCH($F$1,Database!$A$1:$AS$1,0),FALSE)=0,#N/A,VLOOKUP(A269,Database!$A:$AS,MATCH($F$1,Database!$A$1:$AS$1,0),FALSE))</f>
        <v>97.391884009999998</v>
      </c>
      <c r="G269" s="76">
        <f>IF(VLOOKUP(A269,Database!$A:$AS,MATCH($G$1,Database!$A$1:$AS$1,0),FALSE)=0,#N/A,VLOOKUP(A269,Database!$A:$AS,MATCH($G$1,Database!$A$1:$AS$1,0),FALSE))</f>
        <v>91.475061902999997</v>
      </c>
      <c r="H269" s="76">
        <f>(((Table134567891011121314151617343[[#This Row],[ITA]]-VLOOKUP($U$1,A:B,2,))/VLOOKUP($U$1,A:B,2,))*100)+100</f>
        <v>84.539473684105019</v>
      </c>
      <c r="I269" s="76">
        <f>(((Table134567891011121314151617343[[#This Row],[FRA]]-VLOOKUP($U$1,A:C,3,))/VLOOKUP($U$1,A:C,3,))*100)+100</f>
        <v>98.536299765807968</v>
      </c>
      <c r="J269" s="76">
        <f>(((Table134567891011121314151617343[[#This Row],[DEU]]-VLOOKUP($U$1,A:D,4,))/VLOOKUP($U$1,A:D,4,))*100)+100</f>
        <v>128.45744680854247</v>
      </c>
      <c r="K269" s="76">
        <f>(((Table134567891011121314151617343[[#This Row],[ESP]]-VLOOKUP($U$1,A:E,5,))/VLOOKUP($U$1,A:E,5,))*100)+100</f>
        <v>82.112364109991802</v>
      </c>
      <c r="L269" s="76">
        <f>(((Table134567891011121314151617343[[#This Row],[EA19]]-VLOOKUP($U$1,A:F,6,))/VLOOKUP($U$1,A:F,6,))*100)+100</f>
        <v>108.82681564300495</v>
      </c>
      <c r="M269" s="76">
        <f>(((Table134567891011121314151617343[[#This Row],[GBR]]-VLOOKUP($U$1,A:G,7,))/VLOOKUP($U$1,A:G,7,))*100)+100</f>
        <v>95.248618784543027</v>
      </c>
      <c r="N269" s="76">
        <f>IF(VLOOKUP(A269,Database!$A:$AU,MATCH($N$1,Database!$A$1:$AU$1,0),FALSE)=0,#N/A,VLOOKUP(A269,Database!$A:$AU,MATCH($N$1,Database!$A$1:$AU$1,0),FALSE))</f>
        <v>96.481775253999999</v>
      </c>
      <c r="O269" s="76">
        <f>(((Table134567891011121314151617343[[#This Row],[USA]]-VLOOKUP($U$1,A:N,14,))/VLOOKUP($U$1,A:N,14,))*100)+100</f>
        <v>111.29582774856001</v>
      </c>
      <c r="P269" s="76">
        <f>IF(VLOOKUP(A269,Database!$A:$AS,MATCH($P$1,Database!$A$1:$AS$1,0),FALSE)=0,#N/A,VLOOKUP(A269,Database!$A:$AS,MATCH($P$1,Database!$A$1:$AS$1,0),FALSE))</f>
        <v>102.948146134</v>
      </c>
      <c r="Q269" s="76">
        <f>(((Table134567891011121314151617343[[#This Row],[JPN]]-VLOOKUP($U$1,A:Q,16,))/VLOOKUP($U$1,A:Q,16,))*100)+100</f>
        <v>103.35782641151803</v>
      </c>
    </row>
    <row r="270" spans="1:17" s="80" customFormat="1" x14ac:dyDescent="0.35">
      <c r="A270" s="21">
        <v>41030</v>
      </c>
      <c r="B270" s="76">
        <f>IF(VLOOKUP(A270,Database!$A:$AS,MATCH($B$1,Database!$A$1:$AS$1,0),FALSE)=0,#N/A,VLOOKUP(A270,Database!$A:$AS,MATCH($B$1,Database!$A$1:$AS$1,0),FALSE))</f>
        <v>104.291309058</v>
      </c>
      <c r="C270" s="76">
        <f>IF(VLOOKUP(A270,Database!$A:$AS,MATCH($C$1,Database!$A$1:$AS$1,0),FALSE)=0,#N/A,VLOOKUP(A270,Database!$A:$AS,MATCH($C$1,Database!$A$1:$AS$1,0),FALSE))</f>
        <v>99.65</v>
      </c>
      <c r="D270" s="76">
        <f>IF(VLOOKUP(A270,Database!$A:$AS,MATCH($D$1,Database!$A$1:$AS$1,0),FALSE)=0,#N/A,VLOOKUP(A270,Database!$A:$AS,MATCH($D$1,Database!$A$1:$AS$1,0),FALSE))</f>
        <v>98.508209016999999</v>
      </c>
      <c r="E270" s="76">
        <f>IF(VLOOKUP(A270,Database!$A:$AS,MATCH($E$1,Database!$A$1:$AS$1,0),FALSE)=0,#N/A,VLOOKUP(A270,Database!$A:$AS,MATCH($E$1,Database!$A$1:$AS$1,0),FALSE))</f>
        <v>97.623081353000003</v>
      </c>
      <c r="F270" s="76">
        <f>IF(VLOOKUP(A270,Database!$A:$AS,MATCH($F$1,Database!$A$1:$AS$1,0),FALSE)=0,#N/A,VLOOKUP(A270,Database!$A:$AS,MATCH($F$1,Database!$A$1:$AS$1,0),FALSE))</f>
        <v>98.291809016000002</v>
      </c>
      <c r="G270" s="76">
        <f>IF(VLOOKUP(A270,Database!$A:$AS,MATCH($G$1,Database!$A$1:$AS$1,0),FALSE)=0,#N/A,VLOOKUP(A270,Database!$A:$AS,MATCH($G$1,Database!$A$1:$AS$1,0),FALSE))</f>
        <v>92.005659710000003</v>
      </c>
      <c r="H270" s="76">
        <f>(((Table134567891011121314151617343[[#This Row],[ITA]]-VLOOKUP($U$1,A:B,2,))/VLOOKUP($U$1,A:B,2,))*100)+100</f>
        <v>85.773026316164845</v>
      </c>
      <c r="I270" s="76">
        <f>(((Table134567891011121314151617343[[#This Row],[FRA]]-VLOOKUP($U$1,A:C,3,))/VLOOKUP($U$1,A:C,3,))*100)+100</f>
        <v>97.238485558157691</v>
      </c>
      <c r="J270" s="76">
        <f>(((Table134567891011121314151617343[[#This Row],[DEU]]-VLOOKUP($U$1,A:D,4,))/VLOOKUP($U$1,A:D,4,))*100)+100</f>
        <v>130.98404255251779</v>
      </c>
      <c r="K270" s="76">
        <f>(((Table134567891011121314151617343[[#This Row],[ESP]]-VLOOKUP($U$1,A:E,5,))/VLOOKUP($U$1,A:E,5,))*100)+100</f>
        <v>82.525740951168345</v>
      </c>
      <c r="L270" s="76">
        <f>(((Table134567891011121314151617343[[#This Row],[EA19]]-VLOOKUP($U$1,A:F,6,))/VLOOKUP($U$1,A:F,6,))*100)+100</f>
        <v>109.83240223490655</v>
      </c>
      <c r="M270" s="76">
        <f>(((Table134567891011121314151617343[[#This Row],[GBR]]-VLOOKUP($U$1,A:G,7,))/VLOOKUP($U$1,A:G,7,))*100)+100</f>
        <v>95.801104972532158</v>
      </c>
      <c r="N270" s="76">
        <f>IF(VLOOKUP(A270,Database!$A:$AU,MATCH($N$1,Database!$A$1:$AU$1,0),FALSE)=0,#N/A,VLOOKUP(A270,Database!$A:$AU,MATCH($N$1,Database!$A$1:$AU$1,0),FALSE))</f>
        <v>96.684058508999996</v>
      </c>
      <c r="O270" s="76">
        <f>(((Table134567891011121314151617343[[#This Row],[USA]]-VLOOKUP($U$1,A:N,14,))/VLOOKUP($U$1,A:N,14,))*100)+100</f>
        <v>111.52917007922949</v>
      </c>
      <c r="P270" s="76">
        <f>IF(VLOOKUP(A270,Database!$A:$AS,MATCH($P$1,Database!$A$1:$AS$1,0),FALSE)=0,#N/A,VLOOKUP(A270,Database!$A:$AS,MATCH($P$1,Database!$A$1:$AS$1,0),FALSE))</f>
        <v>101.10062207599999</v>
      </c>
      <c r="Q270" s="76">
        <f>(((Table134567891011121314151617343[[#This Row],[JPN]]-VLOOKUP($U$1,A:Q,16,))/VLOOKUP($U$1,A:Q,16,))*100)+100</f>
        <v>101.50295016508893</v>
      </c>
    </row>
    <row r="271" spans="1:17" s="80" customFormat="1" x14ac:dyDescent="0.35">
      <c r="A271" s="21">
        <v>41061</v>
      </c>
      <c r="B271" s="76">
        <f>IF(VLOOKUP(A271,Database!$A:$AS,MATCH($B$1,Database!$A$1:$AS$1,0),FALSE)=0,#N/A,VLOOKUP(A271,Database!$A:$AS,MATCH($B$1,Database!$A$1:$AS$1,0),FALSE))</f>
        <v>102.191484043</v>
      </c>
      <c r="C271" s="76">
        <f>IF(VLOOKUP(A271,Database!$A:$AS,MATCH($C$1,Database!$A$1:$AS$1,0),FALSE)=0,#N/A,VLOOKUP(A271,Database!$A:$AS,MATCH($C$1,Database!$A$1:$AS$1,0),FALSE))</f>
        <v>98.83</v>
      </c>
      <c r="D271" s="76">
        <f>IF(VLOOKUP(A271,Database!$A:$AS,MATCH($D$1,Database!$A$1:$AS$1,0),FALSE)=0,#N/A,VLOOKUP(A271,Database!$A:$AS,MATCH($D$1,Database!$A$1:$AS$1,0),FALSE))</f>
        <v>97.308109009000006</v>
      </c>
      <c r="E271" s="76">
        <f>IF(VLOOKUP(A271,Database!$A:$AS,MATCH($E$1,Database!$A$1:$AS$1,0),FALSE)=0,#N/A,VLOOKUP(A271,Database!$A:$AS,MATCH($E$1,Database!$A$1:$AS$1,0),FALSE))</f>
        <v>97.689081408000007</v>
      </c>
      <c r="F271" s="76">
        <f>IF(VLOOKUP(A271,Database!$A:$AS,MATCH($F$1,Database!$A$1:$AS$1,0),FALSE)=0,#N/A,VLOOKUP(A271,Database!$A:$AS,MATCH($F$1,Database!$A$1:$AS$1,0),FALSE))</f>
        <v>97.391884009999998</v>
      </c>
      <c r="G271" s="76">
        <f>IF(VLOOKUP(A271,Database!$A:$AS,MATCH($G$1,Database!$A$1:$AS$1,0),FALSE)=0,#N/A,VLOOKUP(A271,Database!$A:$AS,MATCH($G$1,Database!$A$1:$AS$1,0),FALSE))</f>
        <v>90.732224973000001</v>
      </c>
      <c r="H271" s="76">
        <f>(((Table134567891011121314151617343[[#This Row],[ITA]]-VLOOKUP($U$1,A:B,2,))/VLOOKUP($U$1,A:B,2,))*100)+100</f>
        <v>84.046052631610067</v>
      </c>
      <c r="I271" s="76">
        <f>(((Table134567891011121314151617343[[#This Row],[FRA]]-VLOOKUP($U$1,A:C,3,))/VLOOKUP($U$1,A:C,3,))*100)+100</f>
        <v>96.438329430132697</v>
      </c>
      <c r="J271" s="76">
        <f>(((Table134567891011121314151617343[[#This Row],[DEU]]-VLOOKUP($U$1,A:D,4,))/VLOOKUP($U$1,A:D,4,))*100)+100</f>
        <v>129.38829787211233</v>
      </c>
      <c r="K271" s="76">
        <f>(((Table134567891011121314151617343[[#This Row],[ESP]]-VLOOKUP($U$1,A:E,5,))/VLOOKUP($U$1,A:E,5,))*100)+100</f>
        <v>82.581534144398944</v>
      </c>
      <c r="L271" s="76">
        <f>(((Table134567891011121314151617343[[#This Row],[EA19]]-VLOOKUP($U$1,A:F,6,))/VLOOKUP($U$1,A:F,6,))*100)+100</f>
        <v>108.82681564300495</v>
      </c>
      <c r="M271" s="76">
        <f>(((Table134567891011121314151617343[[#This Row],[GBR]]-VLOOKUP($U$1,A:G,7,))/VLOOKUP($U$1,A:G,7,))*100)+100</f>
        <v>94.47513812115001</v>
      </c>
      <c r="N271" s="76">
        <f>IF(VLOOKUP(A271,Database!$A:$AU,MATCH($N$1,Database!$A$1:$AU$1,0),FALSE)=0,#N/A,VLOOKUP(A271,Database!$A:$AU,MATCH($N$1,Database!$A$1:$AU$1,0),FALSE))</f>
        <v>96.669878850000003</v>
      </c>
      <c r="O271" s="76">
        <f>(((Table134567891011121314151617343[[#This Row],[USA]]-VLOOKUP($U$1,A:N,14,))/VLOOKUP($U$1,A:N,14,))*100)+100</f>
        <v>111.51281324000838</v>
      </c>
      <c r="P271" s="76">
        <f>IF(VLOOKUP(A271,Database!$A:$AS,MATCH($P$1,Database!$A$1:$AS$1,0),FALSE)=0,#N/A,VLOOKUP(A271,Database!$A:$AS,MATCH($P$1,Database!$A$1:$AS$1,0),FALSE))</f>
        <v>100.382140498</v>
      </c>
      <c r="Q271" s="76">
        <f>(((Table134567891011121314151617343[[#This Row],[JPN]]-VLOOKUP($U$1,A:Q,16,))/VLOOKUP($U$1,A:Q,16,))*100)+100</f>
        <v>100.7816094027003</v>
      </c>
    </row>
    <row r="272" spans="1:17" s="80" customFormat="1" x14ac:dyDescent="0.35">
      <c r="A272" s="21">
        <v>41091</v>
      </c>
      <c r="B272" s="76">
        <f>IF(VLOOKUP(A272,Database!$A:$AS,MATCH($B$1,Database!$A$1:$AS$1,0),FALSE)=0,#N/A,VLOOKUP(A272,Database!$A:$AS,MATCH($B$1,Database!$A$1:$AS$1,0),FALSE))</f>
        <v>103.29139238400001</v>
      </c>
      <c r="C272" s="76">
        <f>IF(VLOOKUP(A272,Database!$A:$AS,MATCH($C$1,Database!$A$1:$AS$1,0),FALSE)=0,#N/A,VLOOKUP(A272,Database!$A:$AS,MATCH($C$1,Database!$A$1:$AS$1,0),FALSE))</f>
        <v>99.5</v>
      </c>
      <c r="D272" s="76">
        <f>IF(VLOOKUP(A272,Database!$A:$AS,MATCH($D$1,Database!$A$1:$AS$1,0),FALSE)=0,#N/A,VLOOKUP(A272,Database!$A:$AS,MATCH($D$1,Database!$A$1:$AS$1,0),FALSE))</f>
        <v>98.408200683000004</v>
      </c>
      <c r="E272" s="76">
        <f>IF(VLOOKUP(A272,Database!$A:$AS,MATCH($E$1,Database!$A$1:$AS$1,0),FALSE)=0,#N/A,VLOOKUP(A272,Database!$A:$AS,MATCH($E$1,Database!$A$1:$AS$1,0),FALSE))</f>
        <v>96.953080794000002</v>
      </c>
      <c r="F272" s="76">
        <f>IF(VLOOKUP(A272,Database!$A:$AS,MATCH($F$1,Database!$A$1:$AS$1,0),FALSE)=0,#N/A,VLOOKUP(A272,Database!$A:$AS,MATCH($F$1,Database!$A$1:$AS$1,0),FALSE))</f>
        <v>97.691859011999995</v>
      </c>
      <c r="G272" s="76">
        <f>IF(VLOOKUP(A272,Database!$A:$AS,MATCH($G$1,Database!$A$1:$AS$1,0),FALSE)=0,#N/A,VLOOKUP(A272,Database!$A:$AS,MATCH($G$1,Database!$A$1:$AS$1,0),FALSE))</f>
        <v>93.809692252999994</v>
      </c>
      <c r="H272" s="76">
        <f>(((Table134567891011121314151617343[[#This Row],[ITA]]-VLOOKUP($U$1,A:B,2,))/VLOOKUP($U$1,A:B,2,))*100)+100</f>
        <v>84.950657894791632</v>
      </c>
      <c r="I272" s="76">
        <f>(((Table134567891011121314151617343[[#This Row],[FRA]]-VLOOKUP($U$1,A:C,3,))/VLOOKUP($U$1,A:C,3,))*100)+100</f>
        <v>97.092115534738483</v>
      </c>
      <c r="J272" s="76">
        <f>(((Table134567891011121314151617343[[#This Row],[DEU]]-VLOOKUP($U$1,A:D,4,))/VLOOKUP($U$1,A:D,4,))*100)+100</f>
        <v>130.85106382915069</v>
      </c>
      <c r="K272" s="76">
        <f>(((Table134567891011121314151617343[[#This Row],[ESP]]-VLOOKUP($U$1,A:E,5,))/VLOOKUP($U$1,A:E,5,))*100)+100</f>
        <v>81.959355504173104</v>
      </c>
      <c r="L272" s="76">
        <f>(((Table134567891011121314151617343[[#This Row],[EA19]]-VLOOKUP($U$1,A:F,6,))/VLOOKUP($U$1,A:F,6,))*100)+100</f>
        <v>109.16201117363882</v>
      </c>
      <c r="M272" s="76">
        <f>(((Table134567891011121314151617343[[#This Row],[GBR]]-VLOOKUP($U$1,A:G,7,))/VLOOKUP($U$1,A:G,7,))*100)+100</f>
        <v>97.679558010862166</v>
      </c>
      <c r="N272" s="76">
        <f>IF(VLOOKUP(A272,Database!$A:$AU,MATCH($N$1,Database!$A$1:$AU$1,0),FALSE)=0,#N/A,VLOOKUP(A272,Database!$A:$AU,MATCH($N$1,Database!$A$1:$AU$1,0),FALSE))</f>
        <v>96.901017217000003</v>
      </c>
      <c r="O272" s="76">
        <f>(((Table134567891011121314151617343[[#This Row],[USA]]-VLOOKUP($U$1,A:N,14,))/VLOOKUP($U$1,A:N,14,))*100)+100</f>
        <v>111.77944116856787</v>
      </c>
      <c r="P272" s="76">
        <f>IF(VLOOKUP(A272,Database!$A:$AS,MATCH($P$1,Database!$A$1:$AS$1,0),FALSE)=0,#N/A,VLOOKUP(A272,Database!$A:$AS,MATCH($P$1,Database!$A$1:$AS$1,0),FALSE))</f>
        <v>99.868939370000007</v>
      </c>
      <c r="Q272" s="76">
        <f>(((Table134567891011121314151617343[[#This Row],[JPN]]-VLOOKUP($U$1,A:Q,16,))/VLOOKUP($U$1,A:Q,16,))*100)+100</f>
        <v>100.26636600013357</v>
      </c>
    </row>
    <row r="273" spans="1:17" s="80" customFormat="1" x14ac:dyDescent="0.35">
      <c r="A273" s="21">
        <v>41122</v>
      </c>
      <c r="B273" s="76">
        <f>IF(VLOOKUP(A273,Database!$A:$AS,MATCH($B$1,Database!$A$1:$AS$1,0),FALSE)=0,#N/A,VLOOKUP(A273,Database!$A:$AS,MATCH($B$1,Database!$A$1:$AS$1,0),FALSE))</f>
        <v>102.591450712</v>
      </c>
      <c r="C273" s="76">
        <f>IF(VLOOKUP(A273,Database!$A:$AS,MATCH($C$1,Database!$A$1:$AS$1,0),FALSE)=0,#N/A,VLOOKUP(A273,Database!$A:$AS,MATCH($C$1,Database!$A$1:$AS$1,0),FALSE))</f>
        <v>101.72</v>
      </c>
      <c r="D273" s="76">
        <f>IF(VLOOKUP(A273,Database!$A:$AS,MATCH($D$1,Database!$A$1:$AS$1,0),FALSE)=0,#N/A,VLOOKUP(A273,Database!$A:$AS,MATCH($D$1,Database!$A$1:$AS$1,0),FALSE))</f>
        <v>98.408200683000004</v>
      </c>
      <c r="E273" s="76">
        <f>IF(VLOOKUP(A273,Database!$A:$AS,MATCH($E$1,Database!$A$1:$AS$1,0),FALSE)=0,#N/A,VLOOKUP(A273,Database!$A:$AS,MATCH($E$1,Database!$A$1:$AS$1,0),FALSE))</f>
        <v>98.873082393999994</v>
      </c>
      <c r="F273" s="76">
        <f>IF(VLOOKUP(A273,Database!$A:$AS,MATCH($F$1,Database!$A$1:$AS$1,0),FALSE)=0,#N/A,VLOOKUP(A273,Database!$A:$AS,MATCH($F$1,Database!$A$1:$AS$1,0),FALSE))</f>
        <v>98.391800683</v>
      </c>
      <c r="G273" s="76">
        <f>IF(VLOOKUP(A273,Database!$A:$AS,MATCH($G$1,Database!$A$1:$AS$1,0),FALSE)=0,#N/A,VLOOKUP(A273,Database!$A:$AS,MATCH($G$1,Database!$A$1:$AS$1,0),FALSE))</f>
        <v>92.960735761999999</v>
      </c>
      <c r="H273" s="76">
        <f>(((Table134567891011121314151617343[[#This Row],[ITA]]-VLOOKUP($U$1,A:B,2,))/VLOOKUP($U$1,A:B,2,))*100)+100</f>
        <v>84.374999999665889</v>
      </c>
      <c r="I273" s="76">
        <f>(((Table134567891011121314151617343[[#This Row],[FRA]]-VLOOKUP($U$1,A:C,3,))/VLOOKUP($U$1,A:C,3,))*100)+100</f>
        <v>99.258391881342689</v>
      </c>
      <c r="J273" s="76">
        <f>(((Table134567891011121314151617343[[#This Row],[DEU]]-VLOOKUP($U$1,A:D,4,))/VLOOKUP($U$1,A:D,4,))*100)+100</f>
        <v>130.85106382915069</v>
      </c>
      <c r="K273" s="76">
        <f>(((Table134567891011121314151617343[[#This Row],[ESP]]-VLOOKUP($U$1,A:E,5,))/VLOOKUP($U$1,A:E,5,))*100)+100</f>
        <v>83.58243021633551</v>
      </c>
      <c r="L273" s="76">
        <f>(((Table134567891011121314151617343[[#This Row],[EA19]]-VLOOKUP($U$1,A:F,6,))/VLOOKUP($U$1,A:F,6,))*100)+100</f>
        <v>109.9441340780787</v>
      </c>
      <c r="M273" s="76">
        <f>(((Table134567891011121314151617343[[#This Row],[GBR]]-VLOOKUP($U$1,A:G,7,))/VLOOKUP($U$1,A:G,7,))*100)+100</f>
        <v>96.79558011028783</v>
      </c>
      <c r="N273" s="76">
        <f>IF(VLOOKUP(A273,Database!$A:$AU,MATCH($N$1,Database!$A$1:$AU$1,0),FALSE)=0,#N/A,VLOOKUP(A273,Database!$A:$AU,MATCH($N$1,Database!$A$1:$AU$1,0),FALSE))</f>
        <v>96.494070902999994</v>
      </c>
      <c r="O273" s="76">
        <f>(((Table134567891011121314151617343[[#This Row],[USA]]-VLOOKUP($U$1,A:N,14,))/VLOOKUP($U$1,A:N,14,))*100)+100</f>
        <v>111.3100113021851</v>
      </c>
      <c r="P273" s="76">
        <f>IF(VLOOKUP(A273,Database!$A:$AS,MATCH($P$1,Database!$A$1:$AS$1,0),FALSE)=0,#N/A,VLOOKUP(A273,Database!$A:$AS,MATCH($P$1,Database!$A$1:$AS$1,0),FALSE))</f>
        <v>98.637256664999995</v>
      </c>
      <c r="Q273" s="76">
        <f>(((Table134567891011121314151617343[[#This Row],[JPN]]-VLOOKUP($U$1,A:Q,16,))/VLOOKUP($U$1,A:Q,16,))*100)+100</f>
        <v>99.029781836182153</v>
      </c>
    </row>
    <row r="274" spans="1:17" s="80" customFormat="1" x14ac:dyDescent="0.35">
      <c r="A274" s="21">
        <v>41153</v>
      </c>
      <c r="B274" s="76">
        <f>IF(VLOOKUP(A274,Database!$A:$AS,MATCH($B$1,Database!$A$1:$AS$1,0),FALSE)=0,#N/A,VLOOKUP(A274,Database!$A:$AS,MATCH($B$1,Database!$A$1:$AS$1,0),FALSE))</f>
        <v>102.391467378</v>
      </c>
      <c r="C274" s="76">
        <f>IF(VLOOKUP(A274,Database!$A:$AS,MATCH($C$1,Database!$A$1:$AS$1,0),FALSE)=0,#N/A,VLOOKUP(A274,Database!$A:$AS,MATCH($C$1,Database!$A$1:$AS$1,0),FALSE))</f>
        <v>99.44</v>
      </c>
      <c r="D274" s="76">
        <f>IF(VLOOKUP(A274,Database!$A:$AS,MATCH($D$1,Database!$A$1:$AS$1,0),FALSE)=0,#N/A,VLOOKUP(A274,Database!$A:$AS,MATCH($D$1,Database!$A$1:$AS$1,0),FALSE))</f>
        <v>97.108092341000003</v>
      </c>
      <c r="E274" s="76">
        <f>IF(VLOOKUP(A274,Database!$A:$AS,MATCH($E$1,Database!$A$1:$AS$1,0),FALSE)=0,#N/A,VLOOKUP(A274,Database!$A:$AS,MATCH($E$1,Database!$A$1:$AS$1,0),FALSE))</f>
        <v>95.759079799000006</v>
      </c>
      <c r="F274" s="76">
        <f>IF(VLOOKUP(A274,Database!$A:$AS,MATCH($F$1,Database!$A$1:$AS$1,0),FALSE)=0,#N/A,VLOOKUP(A274,Database!$A:$AS,MATCH($F$1,Database!$A$1:$AS$1,0),FALSE))</f>
        <v>96.491959003000005</v>
      </c>
      <c r="G274" s="76">
        <f>IF(VLOOKUP(A274,Database!$A:$AS,MATCH($G$1,Database!$A$1:$AS$1,0),FALSE)=0,#N/A,VLOOKUP(A274,Database!$A:$AS,MATCH($G$1,Database!$A$1:$AS$1,0),FALSE))</f>
        <v>90.732224973000001</v>
      </c>
      <c r="H274" s="76">
        <f>(((Table134567891011121314151617343[[#This Row],[ITA]]-VLOOKUP($U$1,A:B,2,))/VLOOKUP($U$1,A:B,2,))*100)+100</f>
        <v>84.210526316049197</v>
      </c>
      <c r="I274" s="76">
        <f>(((Table134567891011121314151617343[[#This Row],[FRA]]-VLOOKUP($U$1,A:C,3,))/VLOOKUP($U$1,A:C,3,))*100)+100</f>
        <v>97.033567525370799</v>
      </c>
      <c r="J274" s="76">
        <f>(((Table134567891011121314151617343[[#This Row],[DEU]]-VLOOKUP($U$1,A:D,4,))/VLOOKUP($U$1,A:D,4,))*100)+100</f>
        <v>129.12234042537807</v>
      </c>
      <c r="K274" s="76">
        <f>(((Table134567891011121314151617343[[#This Row],[ESP]]-VLOOKUP($U$1,A:E,5,))/VLOOKUP($U$1,A:E,5,))*100)+100</f>
        <v>80.950005917547102</v>
      </c>
      <c r="L274" s="76">
        <f>(((Table134567891011121314151617343[[#This Row],[EA19]]-VLOOKUP($U$1,A:F,6,))/VLOOKUP($U$1,A:F,6,))*100)+100</f>
        <v>107.82122904998594</v>
      </c>
      <c r="M274" s="76">
        <f>(((Table134567891011121314151617343[[#This Row],[GBR]]-VLOOKUP($U$1,A:G,7,))/VLOOKUP($U$1,A:G,7,))*100)+100</f>
        <v>94.47513812115001</v>
      </c>
      <c r="N274" s="76">
        <f>IF(VLOOKUP(A274,Database!$A:$AU,MATCH($N$1,Database!$A$1:$AU$1,0),FALSE)=0,#N/A,VLOOKUP(A274,Database!$A:$AU,MATCH($N$1,Database!$A$1:$AU$1,0),FALSE))</f>
        <v>96.422181019999996</v>
      </c>
      <c r="O274" s="76">
        <f>(((Table134567891011121314151617343[[#This Row],[USA]]-VLOOKUP($U$1,A:N,14,))/VLOOKUP($U$1,A:N,14,))*100)+100</f>
        <v>111.22708326718401</v>
      </c>
      <c r="P274" s="76">
        <f>IF(VLOOKUP(A274,Database!$A:$AS,MATCH($P$1,Database!$A$1:$AS$1,0),FALSE)=0,#N/A,VLOOKUP(A274,Database!$A:$AS,MATCH($P$1,Database!$A$1:$AS$1,0),FALSE))</f>
        <v>96.481811930000006</v>
      </c>
      <c r="Q274" s="76">
        <f>(((Table134567891011121314151617343[[#This Row],[JPN]]-VLOOKUP($U$1,A:Q,16,))/VLOOKUP($U$1,A:Q,16,))*100)+100</f>
        <v>96.86575954801225</v>
      </c>
    </row>
    <row r="275" spans="1:17" s="80" customFormat="1" x14ac:dyDescent="0.35">
      <c r="A275" s="21">
        <v>41183</v>
      </c>
      <c r="B275" s="76">
        <f>IF(VLOOKUP(A275,Database!$A:$AS,MATCH($B$1,Database!$A$1:$AS$1,0),FALSE)=0,#N/A,VLOOKUP(A275,Database!$A:$AS,MATCH($B$1,Database!$A$1:$AS$1,0),FALSE))</f>
        <v>100.49162569800001</v>
      </c>
      <c r="C275" s="76">
        <f>IF(VLOOKUP(A275,Database!$A:$AS,MATCH($C$1,Database!$A$1:$AS$1,0),FALSE)=0,#N/A,VLOOKUP(A275,Database!$A:$AS,MATCH($C$1,Database!$A$1:$AS$1,0),FALSE))</f>
        <v>97.97</v>
      </c>
      <c r="D275" s="76">
        <f>IF(VLOOKUP(A275,Database!$A:$AS,MATCH($D$1,Database!$A$1:$AS$1,0),FALSE)=0,#N/A,VLOOKUP(A275,Database!$A:$AS,MATCH($D$1,Database!$A$1:$AS$1,0),FALSE))</f>
        <v>95.807983999000001</v>
      </c>
      <c r="E275" s="76">
        <f>IF(VLOOKUP(A275,Database!$A:$AS,MATCH($E$1,Database!$A$1:$AS$1,0),FALSE)=0,#N/A,VLOOKUP(A275,Database!$A:$AS,MATCH($E$1,Database!$A$1:$AS$1,0),FALSE))</f>
        <v>96.244080202999996</v>
      </c>
      <c r="F275" s="76">
        <f>IF(VLOOKUP(A275,Database!$A:$AS,MATCH($F$1,Database!$A$1:$AS$1,0),FALSE)=0,#N/A,VLOOKUP(A275,Database!$A:$AS,MATCH($F$1,Database!$A$1:$AS$1,0),FALSE))</f>
        <v>95.792017332</v>
      </c>
      <c r="G275" s="76">
        <f>IF(VLOOKUP(A275,Database!$A:$AS,MATCH($G$1,Database!$A$1:$AS$1,0),FALSE)=0,#N/A,VLOOKUP(A275,Database!$A:$AS,MATCH($G$1,Database!$A$1:$AS$1,0),FALSE))</f>
        <v>90.838344535000004</v>
      </c>
      <c r="H275" s="76">
        <f>(((Table134567891011121314151617343[[#This Row],[ITA]]-VLOOKUP($U$1,A:B,2,))/VLOOKUP($U$1,A:B,2,))*100)+100</f>
        <v>82.648026315933549</v>
      </c>
      <c r="I275" s="76">
        <f>(((Table134567891011121314151617343[[#This Row],[FRA]]-VLOOKUP($U$1,A:C,3,))/VLOOKUP($U$1,A:C,3,))*100)+100</f>
        <v>95.599141295862609</v>
      </c>
      <c r="J275" s="76">
        <f>(((Table134567891011121314151617343[[#This Row],[DEU]]-VLOOKUP($U$1,A:D,4,))/VLOOKUP($U$1,A:D,4,))*100)+100</f>
        <v>127.39361702160548</v>
      </c>
      <c r="K275" s="76">
        <f>(((Table134567891011121314151617343[[#This Row],[ESP]]-VLOOKUP($U$1,A:E,5,))/VLOOKUP($U$1,A:E,5,))*100)+100</f>
        <v>81.360001352509727</v>
      </c>
      <c r="L275" s="76">
        <f>(((Table134567891011121314151617343[[#This Row],[EA19]]-VLOOKUP($U$1,A:F,6,))/VLOOKUP($U$1,A:F,6,))*100)+100</f>
        <v>107.03910614554604</v>
      </c>
      <c r="M275" s="76">
        <f>(((Table134567891011121314151617343[[#This Row],[GBR]]-VLOOKUP($U$1,A:G,7,))/VLOOKUP($U$1,A:G,7,))*100)+100</f>
        <v>94.585635359372588</v>
      </c>
      <c r="N275" s="76">
        <f>IF(VLOOKUP(A275,Database!$A:$AU,MATCH($N$1,Database!$A$1:$AU$1,0),FALSE)=0,#N/A,VLOOKUP(A275,Database!$A:$AU,MATCH($N$1,Database!$A$1:$AU$1,0),FALSE))</f>
        <v>96.739983879999997</v>
      </c>
      <c r="O275" s="76">
        <f>(((Table134567891011121314151617343[[#This Row],[USA]]-VLOOKUP($U$1,A:N,14,))/VLOOKUP($U$1,A:N,14,))*100)+100</f>
        <v>111.59368237122665</v>
      </c>
      <c r="P275" s="76">
        <f>IF(VLOOKUP(A275,Database!$A:$AS,MATCH($P$1,Database!$A$1:$AS$1,0),FALSE)=0,#N/A,VLOOKUP(A275,Database!$A:$AS,MATCH($P$1,Database!$A$1:$AS$1,0),FALSE))</f>
        <v>96.789732607000005</v>
      </c>
      <c r="Q275" s="76">
        <f>(((Table134567891011121314151617343[[#This Row],[JPN]]-VLOOKUP($U$1,A:Q,16,))/VLOOKUP($U$1,A:Q,16,))*100)+100</f>
        <v>97.174905589753081</v>
      </c>
    </row>
    <row r="276" spans="1:17" s="80" customFormat="1" x14ac:dyDescent="0.35">
      <c r="A276" s="21">
        <v>41214</v>
      </c>
      <c r="B276" s="76">
        <f>IF(VLOOKUP(A276,Database!$A:$AS,MATCH($B$1,Database!$A$1:$AS$1,0),FALSE)=0,#N/A,VLOOKUP(A276,Database!$A:$AS,MATCH($B$1,Database!$A$1:$AS$1,0),FALSE))</f>
        <v>99.091742354999994</v>
      </c>
      <c r="C276" s="76">
        <f>IF(VLOOKUP(A276,Database!$A:$AS,MATCH($C$1,Database!$A$1:$AS$1,0),FALSE)=0,#N/A,VLOOKUP(A276,Database!$A:$AS,MATCH($C$1,Database!$A$1:$AS$1,0),FALSE))</f>
        <v>97.96</v>
      </c>
      <c r="D276" s="76">
        <f>IF(VLOOKUP(A276,Database!$A:$AS,MATCH($D$1,Database!$A$1:$AS$1,0),FALSE)=0,#N/A,VLOOKUP(A276,Database!$A:$AS,MATCH($D$1,Database!$A$1:$AS$1,0),FALSE))</f>
        <v>95.107925660000006</v>
      </c>
      <c r="E276" s="76">
        <f>IF(VLOOKUP(A276,Database!$A:$AS,MATCH($E$1,Database!$A$1:$AS$1,0),FALSE)=0,#N/A,VLOOKUP(A276,Database!$A:$AS,MATCH($E$1,Database!$A$1:$AS$1,0),FALSE))</f>
        <v>93.968078306999999</v>
      </c>
      <c r="F276" s="76">
        <f>IF(VLOOKUP(A276,Database!$A:$AS,MATCH($F$1,Database!$A$1:$AS$1,0),FALSE)=0,#N/A,VLOOKUP(A276,Database!$A:$AS,MATCH($F$1,Database!$A$1:$AS$1,0),FALSE))</f>
        <v>95.092075660000006</v>
      </c>
      <c r="G276" s="76">
        <f>IF(VLOOKUP(A276,Database!$A:$AS,MATCH($G$1,Database!$A$1:$AS$1,0),FALSE)=0,#N/A,VLOOKUP(A276,Database!$A:$AS,MATCH($G$1,Database!$A$1:$AS$1,0),FALSE))</f>
        <v>91.156703218999994</v>
      </c>
      <c r="H276" s="76">
        <f>(((Table134567891011121314151617343[[#This Row],[ITA]]-VLOOKUP($U$1,A:B,2,))/VLOOKUP($U$1,A:B,2,))*100)+100</f>
        <v>81.496710526504486</v>
      </c>
      <c r="I276" s="76">
        <f>(((Table134567891011121314151617343[[#This Row],[FRA]]-VLOOKUP($U$1,A:C,3,))/VLOOKUP($U$1,A:C,3,))*100)+100</f>
        <v>95.589383294301314</v>
      </c>
      <c r="J276" s="76">
        <f>(((Table134567891011121314151617343[[#This Row],[DEU]]-VLOOKUP($U$1,A:D,4,))/VLOOKUP($U$1,A:D,4,))*100)+100</f>
        <v>126.46276595670594</v>
      </c>
      <c r="K276" s="76">
        <f>(((Table134567891011121314151617343[[#This Row],[ESP]]-VLOOKUP($U$1,A:E,5,))/VLOOKUP($U$1,A:E,5,))*100)+100</f>
        <v>79.435981538030774</v>
      </c>
      <c r="L276" s="76">
        <f>(((Table134567891011121314151617343[[#This Row],[EA19]]-VLOOKUP($U$1,A:F,6,))/VLOOKUP($U$1,A:F,6,))*100)+100</f>
        <v>106.25698323998876</v>
      </c>
      <c r="M276" s="76">
        <f>(((Table134567891011121314151617343[[#This Row],[GBR]]-VLOOKUP($U$1,A:G,7,))/VLOOKUP($U$1,A:G,7,))*100)+100</f>
        <v>94.917127071957808</v>
      </c>
      <c r="N276" s="76">
        <f>IF(VLOOKUP(A276,Database!$A:$AU,MATCH($N$1,Database!$A$1:$AU$1,0),FALSE)=0,#N/A,VLOOKUP(A276,Database!$A:$AU,MATCH($N$1,Database!$A$1:$AU$1,0),FALSE))</f>
        <v>97.134535387</v>
      </c>
      <c r="O276" s="76">
        <f>(((Table134567891011121314151617343[[#This Row],[USA]]-VLOOKUP($U$1,A:N,14,))/VLOOKUP($U$1,A:N,14,))*100)+100</f>
        <v>112.04881430101757</v>
      </c>
      <c r="P276" s="76">
        <f>IF(VLOOKUP(A276,Database!$A:$AS,MATCH($P$1,Database!$A$1:$AS$1,0),FALSE)=0,#N/A,VLOOKUP(A276,Database!$A:$AS,MATCH($P$1,Database!$A$1:$AS$1,0),FALSE))</f>
        <v>96.071251028000006</v>
      </c>
      <c r="Q276" s="76">
        <f>(((Table134567891011121314151617343[[#This Row],[JPN]]-VLOOKUP($U$1,A:Q,16,))/VLOOKUP($U$1,A:Q,16,))*100)+100</f>
        <v>96.453564826360449</v>
      </c>
    </row>
    <row r="277" spans="1:17" s="80" customFormat="1" x14ac:dyDescent="0.35">
      <c r="A277" s="21">
        <v>41244</v>
      </c>
      <c r="B277" s="76">
        <f>IF(VLOOKUP(A277,Database!$A:$AS,MATCH($B$1,Database!$A$1:$AS$1,0),FALSE)=0,#N/A,VLOOKUP(A277,Database!$A:$AS,MATCH($B$1,Database!$A$1:$AS$1,0),FALSE))</f>
        <v>99.891675694</v>
      </c>
      <c r="C277" s="76">
        <f>IF(VLOOKUP(A277,Database!$A:$AS,MATCH($C$1,Database!$A$1:$AS$1,0),FALSE)=0,#N/A,VLOOKUP(A277,Database!$A:$AS,MATCH($C$1,Database!$A$1:$AS$1,0),FALSE))</f>
        <v>98.84</v>
      </c>
      <c r="D277" s="76">
        <f>IF(VLOOKUP(A277,Database!$A:$AS,MATCH($D$1,Database!$A$1:$AS$1,0),FALSE)=0,#N/A,VLOOKUP(A277,Database!$A:$AS,MATCH($D$1,Database!$A$1:$AS$1,0),FALSE))</f>
        <v>95.907992332999996</v>
      </c>
      <c r="E277" s="76">
        <f>IF(VLOOKUP(A277,Database!$A:$AS,MATCH($E$1,Database!$A$1:$AS$1,0),FALSE)=0,#N/A,VLOOKUP(A277,Database!$A:$AS,MATCH($E$1,Database!$A$1:$AS$1,0),FALSE))</f>
        <v>94.364078637000006</v>
      </c>
      <c r="F277" s="76">
        <f>IF(VLOOKUP(A277,Database!$A:$AS,MATCH($F$1,Database!$A$1:$AS$1,0),FALSE)=0,#N/A,VLOOKUP(A277,Database!$A:$AS,MATCH($F$1,Database!$A$1:$AS$1,0),FALSE))</f>
        <v>95.592033997000001</v>
      </c>
      <c r="G277" s="76">
        <f>IF(VLOOKUP(A277,Database!$A:$AS,MATCH($G$1,Database!$A$1:$AS$1,0),FALSE)=0,#N/A,VLOOKUP(A277,Database!$A:$AS,MATCH($G$1,Database!$A$1:$AS$1,0),FALSE))</f>
        <v>92.217898833000007</v>
      </c>
      <c r="H277" s="76">
        <f>(((Table134567891011121314151617343[[#This Row],[ITA]]-VLOOKUP($U$1,A:B,2,))/VLOOKUP($U$1,A:B,2,))*100)+100</f>
        <v>82.154605263438583</v>
      </c>
      <c r="I277" s="76">
        <f>(((Table134567891011121314151617343[[#This Row],[FRA]]-VLOOKUP($U$1,A:C,3,))/VLOOKUP($U$1,A:C,3,))*100)+100</f>
        <v>96.448087431693992</v>
      </c>
      <c r="J277" s="76">
        <f>(((Table134567891011121314151617343[[#This Row],[DEU]]-VLOOKUP($U$1,A:D,4,))/VLOOKUP($U$1,A:D,4,))*100)+100</f>
        <v>127.5265957449726</v>
      </c>
      <c r="K277" s="76">
        <f>(((Table134567891011121314151617343[[#This Row],[ESP]]-VLOOKUP($U$1,A:E,5,))/VLOOKUP($U$1,A:E,5,))*100)+100</f>
        <v>79.770740697414269</v>
      </c>
      <c r="L277" s="76">
        <f>(((Table134567891011121314151617343[[#This Row],[EA19]]-VLOOKUP($U$1,A:F,6,))/VLOOKUP($U$1,A:F,6,))*100)+100</f>
        <v>106.81564245808434</v>
      </c>
      <c r="M277" s="76">
        <f>(((Table134567891011121314151617343[[#This Row],[GBR]]-VLOOKUP($U$1,A:G,7,))/VLOOKUP($U$1,A:G,7,))*100)+100</f>
        <v>96.022099447936071</v>
      </c>
      <c r="N277" s="76">
        <f>IF(VLOOKUP(A277,Database!$A:$AU,MATCH($N$1,Database!$A$1:$AU$1,0),FALSE)=0,#N/A,VLOOKUP(A277,Database!$A:$AU,MATCH($N$1,Database!$A$1:$AU$1,0),FALSE))</f>
        <v>97.379655096999997</v>
      </c>
      <c r="O277" s="76">
        <f>(((Table134567891011121314151617343[[#This Row],[USA]]-VLOOKUP($U$1,A:N,14,))/VLOOKUP($U$1,A:N,14,))*100)+100</f>
        <v>112.33157030286473</v>
      </c>
      <c r="P277" s="76">
        <f>IF(VLOOKUP(A277,Database!$A:$AS,MATCH($P$1,Database!$A$1:$AS$1,0),FALSE)=0,#N/A,VLOOKUP(A277,Database!$A:$AS,MATCH($P$1,Database!$A$1:$AS$1,0),FALSE))</f>
        <v>97.405573958999994</v>
      </c>
      <c r="Q277" s="76">
        <f>(((Table134567891011121314151617343[[#This Row],[JPN]]-VLOOKUP($U$1,A:Q,16,))/VLOOKUP($U$1,A:Q,16,))*100)+100</f>
        <v>97.793197671226778</v>
      </c>
    </row>
    <row r="278" spans="1:17" s="80" customFormat="1" x14ac:dyDescent="0.35">
      <c r="A278" s="21">
        <v>41275</v>
      </c>
      <c r="B278" s="76">
        <f>IF(VLOOKUP(A278,Database!$A:$AS,MATCH($B$1,Database!$A$1:$AS$1,0),FALSE)=0,#N/A,VLOOKUP(A278,Database!$A:$AS,MATCH($B$1,Database!$A$1:$AS$1,0),FALSE))</f>
        <v>99.891675694</v>
      </c>
      <c r="C278" s="76">
        <f>IF(VLOOKUP(A278,Database!$A:$AS,MATCH($C$1,Database!$A$1:$AS$1,0),FALSE)=0,#N/A,VLOOKUP(A278,Database!$A:$AS,MATCH($C$1,Database!$A$1:$AS$1,0),FALSE))</f>
        <v>98.7</v>
      </c>
      <c r="D278" s="76">
        <f>IF(VLOOKUP(A278,Database!$A:$AS,MATCH($D$1,Database!$A$1:$AS$1,0),FALSE)=0,#N/A,VLOOKUP(A278,Database!$A:$AS,MATCH($D$1,Database!$A$1:$AS$1,0),FALSE))</f>
        <v>94.707892323999999</v>
      </c>
      <c r="E278" s="76">
        <f>IF(VLOOKUP(A278,Database!$A:$AS,MATCH($E$1,Database!$A$1:$AS$1,0),FALSE)=0,#N/A,VLOOKUP(A278,Database!$A:$AS,MATCH($E$1,Database!$A$1:$AS$1,0),FALSE))</f>
        <v>95.140079283000006</v>
      </c>
      <c r="F278" s="76">
        <f>IF(VLOOKUP(A278,Database!$A:$AS,MATCH($F$1,Database!$A$1:$AS$1,0),FALSE)=0,#N/A,VLOOKUP(A278,Database!$A:$AS,MATCH($F$1,Database!$A$1:$AS$1,0),FALSE))</f>
        <v>95.192067327999993</v>
      </c>
      <c r="G278" s="76">
        <f>IF(VLOOKUP(A278,Database!$A:$AS,MATCH($G$1,Database!$A$1:$AS$1,0),FALSE)=0,#N/A,VLOOKUP(A278,Database!$A:$AS,MATCH($G$1,Database!$A$1:$AS$1,0),FALSE))</f>
        <v>90.838344535000004</v>
      </c>
      <c r="H278" s="76">
        <f>(((Table134567891011121314151617343[[#This Row],[ITA]]-VLOOKUP($U$1,A:B,2,))/VLOOKUP($U$1,A:B,2,))*100)+100</f>
        <v>82.154605263438583</v>
      </c>
      <c r="I278" s="76">
        <f>(((Table134567891011121314151617343[[#This Row],[FRA]]-VLOOKUP($U$1,A:C,3,))/VLOOKUP($U$1,A:C,3,))*100)+100</f>
        <v>96.311475409836063</v>
      </c>
      <c r="J278" s="76">
        <f>(((Table134567891011121314151617343[[#This Row],[DEU]]-VLOOKUP($U$1,A:D,4,))/VLOOKUP($U$1,A:D,4,))*100)+100</f>
        <v>125.93085106323744</v>
      </c>
      <c r="K278" s="76">
        <f>(((Table134567891011121314151617343[[#This Row],[ESP]]-VLOOKUP($U$1,A:E,5,))/VLOOKUP($U$1,A:E,5,))*100)+100</f>
        <v>80.426733393016349</v>
      </c>
      <c r="L278" s="76">
        <f>(((Table134567891011121314151617343[[#This Row],[EA19]]-VLOOKUP($U$1,A:F,6,))/VLOOKUP($U$1,A:F,6,))*100)+100</f>
        <v>106.36871508427831</v>
      </c>
      <c r="M278" s="76">
        <f>(((Table134567891011121314151617343[[#This Row],[GBR]]-VLOOKUP($U$1,A:G,7,))/VLOOKUP($U$1,A:G,7,))*100)+100</f>
        <v>94.585635359372588</v>
      </c>
      <c r="N278" s="76">
        <f>IF(VLOOKUP(A278,Database!$A:$AU,MATCH($N$1,Database!$A$1:$AU$1,0),FALSE)=0,#N/A,VLOOKUP(A278,Database!$A:$AU,MATCH($N$1,Database!$A$1:$AU$1,0),FALSE))</f>
        <v>97.372614846999994</v>
      </c>
      <c r="O278" s="76">
        <f>(((Table134567891011121314151617343[[#This Row],[USA]]-VLOOKUP($U$1,A:N,14,))/VLOOKUP($U$1,A:N,14,))*100)+100</f>
        <v>112.3234490753143</v>
      </c>
      <c r="P278" s="76">
        <f>IF(VLOOKUP(A278,Database!$A:$AS,MATCH($P$1,Database!$A$1:$AS$1,0),FALSE)=0,#N/A,VLOOKUP(A278,Database!$A:$AS,MATCH($P$1,Database!$A$1:$AS$1,0),FALSE))</f>
        <v>95.392050662000003</v>
      </c>
      <c r="Q278" s="76">
        <f>(((Table134567891011121314151617343[[#This Row],[JPN]]-VLOOKUP($U$1,A:Q,16,))/VLOOKUP($U$1,A:Q,16,))*100)+100</f>
        <v>95.771661594841419</v>
      </c>
    </row>
    <row r="279" spans="1:17" s="80" customFormat="1" x14ac:dyDescent="0.35">
      <c r="A279" s="21">
        <v>41306</v>
      </c>
      <c r="B279" s="76">
        <f>IF(VLOOKUP(A279,Database!$A:$AS,MATCH($B$1,Database!$A$1:$AS$1,0),FALSE)=0,#N/A,VLOOKUP(A279,Database!$A:$AS,MATCH($B$1,Database!$A$1:$AS$1,0),FALSE))</f>
        <v>99.291725690000007</v>
      </c>
      <c r="C279" s="76">
        <f>IF(VLOOKUP(A279,Database!$A:$AS,MATCH($C$1,Database!$A$1:$AS$1,0),FALSE)=0,#N/A,VLOOKUP(A279,Database!$A:$AS,MATCH($C$1,Database!$A$1:$AS$1,0),FALSE))</f>
        <v>99.64</v>
      </c>
      <c r="D279" s="76">
        <f>IF(VLOOKUP(A279,Database!$A:$AS,MATCH($D$1,Database!$A$1:$AS$1,0),FALSE)=0,#N/A,VLOOKUP(A279,Database!$A:$AS,MATCH($D$1,Database!$A$1:$AS$1,0),FALSE))</f>
        <v>95.507958997000003</v>
      </c>
      <c r="E279" s="76">
        <f>IF(VLOOKUP(A279,Database!$A:$AS,MATCH($E$1,Database!$A$1:$AS$1,0),FALSE)=0,#N/A,VLOOKUP(A279,Database!$A:$AS,MATCH($E$1,Database!$A$1:$AS$1,0),FALSE))</f>
        <v>94.609078840999999</v>
      </c>
      <c r="F279" s="76">
        <f>IF(VLOOKUP(A279,Database!$A:$AS,MATCH($F$1,Database!$A$1:$AS$1,0),FALSE)=0,#N/A,VLOOKUP(A279,Database!$A:$AS,MATCH($F$1,Database!$A$1:$AS$1,0),FALSE))</f>
        <v>95.292058995000005</v>
      </c>
      <c r="G279" s="76">
        <f>IF(VLOOKUP(A279,Database!$A:$AS,MATCH($G$1,Database!$A$1:$AS$1,0),FALSE)=0,#N/A,VLOOKUP(A279,Database!$A:$AS,MATCH($G$1,Database!$A$1:$AS$1,0),FALSE))</f>
        <v>91.581181463999997</v>
      </c>
      <c r="H279" s="76">
        <f>(((Table134567891011121314151617343[[#This Row],[ITA]]-VLOOKUP($U$1,A:B,2,))/VLOOKUP($U$1,A:B,2,))*100)+100</f>
        <v>81.661184210943631</v>
      </c>
      <c r="I279" s="76">
        <f>(((Table134567891011121314151617343[[#This Row],[FRA]]-VLOOKUP($U$1,A:C,3,))/VLOOKUP($U$1,A:C,3,))*100)+100</f>
        <v>97.228727556596411</v>
      </c>
      <c r="J279" s="76">
        <f>(((Table134567891011121314151617343[[#This Row],[DEU]]-VLOOKUP($U$1,A:D,4,))/VLOOKUP($U$1,A:D,4,))*100)+100</f>
        <v>126.99468085150411</v>
      </c>
      <c r="K279" s="76">
        <f>(((Table134567891011121314151617343[[#This Row],[ESP]]-VLOOKUP($U$1,A:E,5,))/VLOOKUP($U$1,A:E,5,))*100)+100</f>
        <v>79.977851793356592</v>
      </c>
      <c r="L279" s="76">
        <f>(((Table134567891011121314151617343[[#This Row],[EA19]]-VLOOKUP($U$1,A:F,6,))/VLOOKUP($U$1,A:F,6,))*100)+100</f>
        <v>106.48044692745047</v>
      </c>
      <c r="M279" s="76">
        <f>(((Table134567891011121314151617343[[#This Row],[GBR]]-VLOOKUP($U$1,A:G,7,))/VLOOKUP($U$1,A:G,7,))*100)+100</f>
        <v>95.359116021724361</v>
      </c>
      <c r="N279" s="76">
        <f>IF(VLOOKUP(A279,Database!$A:$AU,MATCH($N$1,Database!$A$1:$AU$1,0),FALSE)=0,#N/A,VLOOKUP(A279,Database!$A:$AU,MATCH($N$1,Database!$A$1:$AU$1,0),FALSE))</f>
        <v>97.853037579000002</v>
      </c>
      <c r="O279" s="76">
        <f>(((Table134567891011121314151617343[[#This Row],[USA]]-VLOOKUP($U$1,A:N,14,))/VLOOKUP($U$1,A:N,14,))*100)+100</f>
        <v>112.87763711224046</v>
      </c>
      <c r="P279" s="76">
        <f>IF(VLOOKUP(A279,Database!$A:$AS,MATCH($P$1,Database!$A$1:$AS$1,0),FALSE)=0,#N/A,VLOOKUP(A279,Database!$A:$AS,MATCH($P$1,Database!$A$1:$AS$1,0),FALSE))</f>
        <v>96.991917340000001</v>
      </c>
      <c r="Q279" s="76">
        <f>(((Table134567891011121314151617343[[#This Row],[JPN]]-VLOOKUP($U$1,A:Q,16,))/VLOOKUP($U$1,A:Q,16,))*100)+100</f>
        <v>97.377894913225418</v>
      </c>
    </row>
    <row r="280" spans="1:17" s="80" customFormat="1" x14ac:dyDescent="0.35">
      <c r="A280" s="21">
        <v>41334</v>
      </c>
      <c r="B280" s="76">
        <f>IF(VLOOKUP(A280,Database!$A:$AS,MATCH($B$1,Database!$A$1:$AS$1,0),FALSE)=0,#N/A,VLOOKUP(A280,Database!$A:$AS,MATCH($B$1,Database!$A$1:$AS$1,0),FALSE))</f>
        <v>98.791767352999997</v>
      </c>
      <c r="C280" s="76">
        <f>IF(VLOOKUP(A280,Database!$A:$AS,MATCH($C$1,Database!$A$1:$AS$1,0),FALSE)=0,#N/A,VLOOKUP(A280,Database!$A:$AS,MATCH($C$1,Database!$A$1:$AS$1,0),FALSE))</f>
        <v>99.91</v>
      </c>
      <c r="D280" s="76">
        <f>IF(VLOOKUP(A280,Database!$A:$AS,MATCH($D$1,Database!$A$1:$AS$1,0),FALSE)=0,#N/A,VLOOKUP(A280,Database!$A:$AS,MATCH($D$1,Database!$A$1:$AS$1,0),FALSE))</f>
        <v>96.808067339000004</v>
      </c>
      <c r="E280" s="76">
        <f>IF(VLOOKUP(A280,Database!$A:$AS,MATCH($E$1,Database!$A$1:$AS$1,0),FALSE)=0,#N/A,VLOOKUP(A280,Database!$A:$AS,MATCH($E$1,Database!$A$1:$AS$1,0),FALSE))</f>
        <v>95.406079504999994</v>
      </c>
      <c r="F280" s="76">
        <f>IF(VLOOKUP(A280,Database!$A:$AS,MATCH($F$1,Database!$A$1:$AS$1,0),FALSE)=0,#N/A,VLOOKUP(A280,Database!$A:$AS,MATCH($F$1,Database!$A$1:$AS$1,0),FALSE))</f>
        <v>96.391967335999993</v>
      </c>
      <c r="G280" s="76">
        <f>IF(VLOOKUP(A280,Database!$A:$AS,MATCH($G$1,Database!$A$1:$AS$1,0),FALSE)=0,#N/A,VLOOKUP(A280,Database!$A:$AS,MATCH($G$1,Database!$A$1:$AS$1,0),FALSE))</f>
        <v>92.960735761999999</v>
      </c>
      <c r="H280" s="76">
        <f>(((Table134567891011121314151617343[[#This Row],[ITA]]-VLOOKUP($U$1,A:B,2,))/VLOOKUP($U$1,A:B,2,))*100)+100</f>
        <v>81.250000000257018</v>
      </c>
      <c r="I280" s="76">
        <f>(((Table134567891011121314151617343[[#This Row],[FRA]]-VLOOKUP($U$1,A:C,3,))/VLOOKUP($U$1,A:C,3,))*100)+100</f>
        <v>97.492193598750973</v>
      </c>
      <c r="J280" s="76">
        <f>(((Table134567891011121314151617343[[#This Row],[DEU]]-VLOOKUP($U$1,A:D,4,))/VLOOKUP($U$1,A:D,4,))*100)+100</f>
        <v>128.72340425527671</v>
      </c>
      <c r="K280" s="76">
        <f>(((Table134567891011121314151617343[[#This Row],[ESP]]-VLOOKUP($U$1,A:E,5,))/VLOOKUP($U$1,A:E,5,))*100)+100</f>
        <v>80.651596869045619</v>
      </c>
      <c r="L280" s="76">
        <f>(((Table134567891011121314151617343[[#This Row],[EA19]]-VLOOKUP($U$1,A:F,6,))/VLOOKUP($U$1,A:F,6,))*100)+100</f>
        <v>107.70949720681378</v>
      </c>
      <c r="M280" s="76">
        <f>(((Table134567891011121314151617343[[#This Row],[GBR]]-VLOOKUP($U$1,A:G,7,))/VLOOKUP($U$1,A:G,7,))*100)+100</f>
        <v>96.79558011028783</v>
      </c>
      <c r="N280" s="76">
        <f>IF(VLOOKUP(A280,Database!$A:$AU,MATCH($N$1,Database!$A$1:$AU$1,0),FALSE)=0,#N/A,VLOOKUP(A280,Database!$A:$AU,MATCH($N$1,Database!$A$1:$AU$1,0),FALSE))</f>
        <v>98.265437609000003</v>
      </c>
      <c r="O280" s="76">
        <f>(((Table134567891011121314151617343[[#This Row],[USA]]-VLOOKUP($U$1,A:N,14,))/VLOOKUP($U$1,A:N,14,))*100)+100</f>
        <v>113.35335807178487</v>
      </c>
      <c r="P280" s="76">
        <f>IF(VLOOKUP(A280,Database!$A:$AS,MATCH($P$1,Database!$A$1:$AS$1,0),FALSE)=0,#N/A,VLOOKUP(A280,Database!$A:$AS,MATCH($P$1,Database!$A$1:$AS$1,0),FALSE))</f>
        <v>97.891842346000004</v>
      </c>
      <c r="Q280" s="76">
        <f>(((Table134567891011121314151617343[[#This Row],[JPN]]-VLOOKUP($U$1,A:Q,16,))/VLOOKUP($U$1,A:Q,16,))*100)+100</f>
        <v>98.281401154439934</v>
      </c>
    </row>
    <row r="281" spans="1:17" s="80" customFormat="1" x14ac:dyDescent="0.35">
      <c r="A281" s="21">
        <v>41365</v>
      </c>
      <c r="B281" s="76">
        <f>IF(VLOOKUP(A281,Database!$A:$AS,MATCH($B$1,Database!$A$1:$AS$1,0),FALSE)=0,#N/A,VLOOKUP(A281,Database!$A:$AS,MATCH($B$1,Database!$A$1:$AS$1,0),FALSE))</f>
        <v>97.991834014000005</v>
      </c>
      <c r="C281" s="76">
        <f>IF(VLOOKUP(A281,Database!$A:$AS,MATCH($C$1,Database!$A$1:$AS$1,0),FALSE)=0,#N/A,VLOOKUP(A281,Database!$A:$AS,MATCH($C$1,Database!$A$1:$AS$1,0),FALSE))</f>
        <v>101.4</v>
      </c>
      <c r="D281" s="76">
        <f>IF(VLOOKUP(A281,Database!$A:$AS,MATCH($D$1,Database!$A$1:$AS$1,0),FALSE)=0,#N/A,VLOOKUP(A281,Database!$A:$AS,MATCH($D$1,Database!$A$1:$AS$1,0),FALSE))</f>
        <v>97.108092341000003</v>
      </c>
      <c r="E281" s="76">
        <f>IF(VLOOKUP(A281,Database!$A:$AS,MATCH($E$1,Database!$A$1:$AS$1,0),FALSE)=0,#N/A,VLOOKUP(A281,Database!$A:$AS,MATCH($E$1,Database!$A$1:$AS$1,0),FALSE))</f>
        <v>94.380078650000002</v>
      </c>
      <c r="F281" s="76">
        <f>IF(VLOOKUP(A281,Database!$A:$AS,MATCH($F$1,Database!$A$1:$AS$1,0),FALSE)=0,#N/A,VLOOKUP(A281,Database!$A:$AS,MATCH($F$1,Database!$A$1:$AS$1,0),FALSE))</f>
        <v>96.591950671000006</v>
      </c>
      <c r="G281" s="76">
        <f>IF(VLOOKUP(A281,Database!$A:$AS,MATCH($G$1,Database!$A$1:$AS$1,0),FALSE)=0,#N/A,VLOOKUP(A281,Database!$A:$AS,MATCH($G$1,Database!$A$1:$AS$1,0),FALSE))</f>
        <v>92.430137955000006</v>
      </c>
      <c r="H281" s="76">
        <f>(((Table134567891011121314151617343[[#This Row],[ITA]]-VLOOKUP($U$1,A:B,2,))/VLOOKUP($U$1,A:B,2,))*100)+100</f>
        <v>80.592105263322935</v>
      </c>
      <c r="I281" s="76">
        <f>(((Table134567891011121314151617343[[#This Row],[FRA]]-VLOOKUP($U$1,A:C,3,))/VLOOKUP($U$1,A:C,3,))*100)+100</f>
        <v>98.946135831381739</v>
      </c>
      <c r="J281" s="76">
        <f>(((Table134567891011121314151617343[[#This Row],[DEU]]-VLOOKUP($U$1,A:D,4,))/VLOOKUP($U$1,A:D,4,))*100)+100</f>
        <v>129.12234042537807</v>
      </c>
      <c r="K281" s="76">
        <f>(((Table134567891011121314151617343[[#This Row],[ESP]]-VLOOKUP($U$1,A:E,5,))/VLOOKUP($U$1,A:E,5,))*100)+100</f>
        <v>79.784266319733831</v>
      </c>
      <c r="L281" s="76">
        <f>(((Table134567891011121314151617343[[#This Row],[EA19]]-VLOOKUP($U$1,A:F,6,))/VLOOKUP($U$1,A:F,6,))*100)+100</f>
        <v>107.93296089427551</v>
      </c>
      <c r="M281" s="76">
        <f>(((Table134567891011121314151617343[[#This Row],[GBR]]-VLOOKUP($U$1,A:G,7,))/VLOOKUP($U$1,A:G,7,))*100)+100</f>
        <v>96.243093922298712</v>
      </c>
      <c r="N281" s="76">
        <f>IF(VLOOKUP(A281,Database!$A:$AU,MATCH($N$1,Database!$A$1:$AU$1,0),FALSE)=0,#N/A,VLOOKUP(A281,Database!$A:$AU,MATCH($N$1,Database!$A$1:$AU$1,0),FALSE))</f>
        <v>98.156759937999993</v>
      </c>
      <c r="O281" s="76">
        <f>(((Table134567891011121314151617343[[#This Row],[USA]]-VLOOKUP($U$1,A:N,14,))/VLOOKUP($U$1,A:N,14,))*100)+100</f>
        <v>113.2279937600287</v>
      </c>
      <c r="P281" s="76">
        <f>IF(VLOOKUP(A281,Database!$A:$AS,MATCH($P$1,Database!$A$1:$AS$1,0),FALSE)=0,#N/A,VLOOKUP(A281,Database!$A:$AS,MATCH($P$1,Database!$A$1:$AS$1,0),FALSE))</f>
        <v>98.091825681000003</v>
      </c>
      <c r="Q281" s="76">
        <f>(((Table134567891011121314151617343[[#This Row],[JPN]]-VLOOKUP($U$1,A:Q,16,))/VLOOKUP($U$1,A:Q,16,))*100)+100</f>
        <v>98.482180319488933</v>
      </c>
    </row>
    <row r="282" spans="1:17" s="80" customFormat="1" x14ac:dyDescent="0.35">
      <c r="A282" s="21">
        <v>41395</v>
      </c>
      <c r="B282" s="76">
        <f>IF(VLOOKUP(A282,Database!$A:$AS,MATCH($B$1,Database!$A$1:$AS$1,0),FALSE)=0,#N/A,VLOOKUP(A282,Database!$A:$AS,MATCH($B$1,Database!$A$1:$AS$1,0),FALSE))</f>
        <v>99.891675694</v>
      </c>
      <c r="C282" s="76">
        <f>IF(VLOOKUP(A282,Database!$A:$AS,MATCH($C$1,Database!$A$1:$AS$1,0),FALSE)=0,#N/A,VLOOKUP(A282,Database!$A:$AS,MATCH($C$1,Database!$A$1:$AS$1,0),FALSE))</f>
        <v>101.12</v>
      </c>
      <c r="D282" s="76">
        <f>IF(VLOOKUP(A282,Database!$A:$AS,MATCH($D$1,Database!$A$1:$AS$1,0),FALSE)=0,#N/A,VLOOKUP(A282,Database!$A:$AS,MATCH($D$1,Database!$A$1:$AS$1,0),FALSE))</f>
        <v>96.508042337000006</v>
      </c>
      <c r="E282" s="76">
        <f>IF(VLOOKUP(A282,Database!$A:$AS,MATCH($E$1,Database!$A$1:$AS$1,0),FALSE)=0,#N/A,VLOOKUP(A282,Database!$A:$AS,MATCH($E$1,Database!$A$1:$AS$1,0),FALSE))</f>
        <v>94.942079117999995</v>
      </c>
      <c r="F282" s="76">
        <f>IF(VLOOKUP(A282,Database!$A:$AS,MATCH($F$1,Database!$A$1:$AS$1,0),FALSE)=0,#N/A,VLOOKUP(A282,Database!$A:$AS,MATCH($F$1,Database!$A$1:$AS$1,0),FALSE))</f>
        <v>96.791934005000002</v>
      </c>
      <c r="G282" s="76">
        <f>IF(VLOOKUP(A282,Database!$A:$AS,MATCH($G$1,Database!$A$1:$AS$1,0),FALSE)=0,#N/A,VLOOKUP(A282,Database!$A:$AS,MATCH($G$1,Database!$A$1:$AS$1,0),FALSE))</f>
        <v>92.854616200999999</v>
      </c>
      <c r="H282" s="76">
        <f>(((Table134567891011121314151617343[[#This Row],[ITA]]-VLOOKUP($U$1,A:B,2,))/VLOOKUP($U$1,A:B,2,))*100)+100</f>
        <v>82.154605263438583</v>
      </c>
      <c r="I282" s="76">
        <f>(((Table134567891011121314151617343[[#This Row],[FRA]]-VLOOKUP($U$1,A:C,3,))/VLOOKUP($U$1,A:C,3,))*100)+100</f>
        <v>98.672911787665882</v>
      </c>
      <c r="J282" s="76">
        <f>(((Table134567891011121314151617343[[#This Row],[DEU]]-VLOOKUP($U$1,A:D,4,))/VLOOKUP($U$1,A:D,4,))*100)+100</f>
        <v>128.32446808517534</v>
      </c>
      <c r="K282" s="76">
        <f>(((Table134567891011121314151617343[[#This Row],[ESP]]-VLOOKUP($U$1,A:E,5,))/VLOOKUP($U$1,A:E,5,))*100)+100</f>
        <v>80.259353813324594</v>
      </c>
      <c r="L282" s="76">
        <f>(((Table134567891011121314151617343[[#This Row],[EA19]]-VLOOKUP($U$1,A:F,6,))/VLOOKUP($U$1,A:F,6,))*100)+100</f>
        <v>108.15642458061981</v>
      </c>
      <c r="M282" s="76">
        <f>(((Table134567891011121314151617343[[#This Row],[GBR]]-VLOOKUP($U$1,A:G,7,))/VLOOKUP($U$1,A:G,7,))*100)+100</f>
        <v>96.685082873106509</v>
      </c>
      <c r="N282" s="76">
        <f>IF(VLOOKUP(A282,Database!$A:$AU,MATCH($N$1,Database!$A$1:$AU$1,0),FALSE)=0,#N/A,VLOOKUP(A282,Database!$A:$AU,MATCH($N$1,Database!$A$1:$AU$1,0),FALSE))</f>
        <v>98.244416014999999</v>
      </c>
      <c r="O282" s="76">
        <f>(((Table134567891011121314151617343[[#This Row],[USA]]-VLOOKUP($U$1,A:N,14,))/VLOOKUP($U$1,A:N,14,))*100)+100</f>
        <v>113.32910876979322</v>
      </c>
      <c r="P282" s="76">
        <f>IF(VLOOKUP(A282,Database!$A:$AS,MATCH($P$1,Database!$A$1:$AS$1,0),FALSE)=0,#N/A,VLOOKUP(A282,Database!$A:$AS,MATCH($P$1,Database!$A$1:$AS$1,0),FALSE))</f>
        <v>99.591700692000003</v>
      </c>
      <c r="Q282" s="76">
        <f>(((Table134567891011121314151617343[[#This Row],[JPN]]-VLOOKUP($U$1,A:Q,16,))/VLOOKUP($U$1,A:Q,16,))*100)+100</f>
        <v>99.988024055850431</v>
      </c>
    </row>
    <row r="283" spans="1:17" s="80" customFormat="1" x14ac:dyDescent="0.35">
      <c r="A283" s="21">
        <v>41426</v>
      </c>
      <c r="B283" s="76">
        <f>IF(VLOOKUP(A283,Database!$A:$AS,MATCH($B$1,Database!$A$1:$AS$1,0),FALSE)=0,#N/A,VLOOKUP(A283,Database!$A:$AS,MATCH($B$1,Database!$A$1:$AS$1,0),FALSE))</f>
        <v>99.691692359000001</v>
      </c>
      <c r="C283" s="76">
        <f>IF(VLOOKUP(A283,Database!$A:$AS,MATCH($C$1,Database!$A$1:$AS$1,0),FALSE)=0,#N/A,VLOOKUP(A283,Database!$A:$AS,MATCH($C$1,Database!$A$1:$AS$1,0),FALSE))</f>
        <v>99.87</v>
      </c>
      <c r="D283" s="76">
        <f>IF(VLOOKUP(A283,Database!$A:$AS,MATCH($D$1,Database!$A$1:$AS$1,0),FALSE)=0,#N/A,VLOOKUP(A283,Database!$A:$AS,MATCH($D$1,Database!$A$1:$AS$1,0),FALSE))</f>
        <v>98.208184015</v>
      </c>
      <c r="E283" s="76">
        <f>IF(VLOOKUP(A283,Database!$A:$AS,MATCH($E$1,Database!$A$1:$AS$1,0),FALSE)=0,#N/A,VLOOKUP(A283,Database!$A:$AS,MATCH($E$1,Database!$A$1:$AS$1,0),FALSE))</f>
        <v>95.825079853999995</v>
      </c>
      <c r="F283" s="76">
        <f>IF(VLOOKUP(A283,Database!$A:$AS,MATCH($F$1,Database!$A$1:$AS$1,0),FALSE)=0,#N/A,VLOOKUP(A283,Database!$A:$AS,MATCH($F$1,Database!$A$1:$AS$1,0),FALSE))</f>
        <v>96.791934005000002</v>
      </c>
      <c r="G283" s="76">
        <f>IF(VLOOKUP(A283,Database!$A:$AS,MATCH($G$1,Database!$A$1:$AS$1,0),FALSE)=0,#N/A,VLOOKUP(A283,Database!$A:$AS,MATCH($G$1,Database!$A$1:$AS$1,0),FALSE))</f>
        <v>93.915811814999998</v>
      </c>
      <c r="H283" s="76">
        <f>(((Table134567891011121314151617343[[#This Row],[ITA]]-VLOOKUP($U$1,A:B,2,))/VLOOKUP($U$1,A:B,2,))*100)+100</f>
        <v>81.990131578999453</v>
      </c>
      <c r="I283" s="76">
        <f>(((Table134567891011121314151617343[[#This Row],[FRA]]-VLOOKUP($U$1,A:C,3,))/VLOOKUP($U$1,A:C,3,))*100)+100</f>
        <v>97.45316159250585</v>
      </c>
      <c r="J283" s="76">
        <f>(((Table134567891011121314151617343[[#This Row],[DEU]]-VLOOKUP($U$1,A:D,4,))/VLOOKUP($U$1,A:D,4,))*100)+100</f>
        <v>130.58510638241643</v>
      </c>
      <c r="K283" s="76">
        <f>(((Table134567891011121314151617343[[#This Row],[ESP]]-VLOOKUP($U$1,A:E,5,))/VLOOKUP($U$1,A:E,5,))*100)+100</f>
        <v>81.005799110777673</v>
      </c>
      <c r="L283" s="76">
        <f>(((Table134567891011121314151617343[[#This Row],[EA19]]-VLOOKUP($U$1,A:F,6,))/VLOOKUP($U$1,A:F,6,))*100)+100</f>
        <v>108.15642458061981</v>
      </c>
      <c r="M283" s="76">
        <f>(((Table134567891011121314151617343[[#This Row],[GBR]]-VLOOKUP($U$1,A:G,7,))/VLOOKUP($U$1,A:G,7,))*100)+100</f>
        <v>97.790055249084745</v>
      </c>
      <c r="N283" s="76">
        <f>IF(VLOOKUP(A283,Database!$A:$AU,MATCH($N$1,Database!$A$1:$AU$1,0),FALSE)=0,#N/A,VLOOKUP(A283,Database!$A:$AU,MATCH($N$1,Database!$A$1:$AU$1,0),FALSE))</f>
        <v>98.379172361000002</v>
      </c>
      <c r="O283" s="76">
        <f>(((Table134567891011121314151617343[[#This Row],[USA]]-VLOOKUP($U$1,A:N,14,))/VLOOKUP($U$1,A:N,14,))*100)+100</f>
        <v>113.48455594137519</v>
      </c>
      <c r="P283" s="76">
        <f>IF(VLOOKUP(A283,Database!$A:$AS,MATCH($P$1,Database!$A$1:$AS$1,0),FALSE)=0,#N/A,VLOOKUP(A283,Database!$A:$AS,MATCH($P$1,Database!$A$1:$AS$1,0),FALSE))</f>
        <v>98.591784017999998</v>
      </c>
      <c r="Q283" s="76">
        <f>(((Table134567891011121314151617343[[#This Row],[JPN]]-VLOOKUP($U$1,A:Q,16,))/VLOOKUP($U$1,A:Q,16,))*100)+100</f>
        <v>98.984128231609418</v>
      </c>
    </row>
    <row r="284" spans="1:17" s="80" customFormat="1" x14ac:dyDescent="0.35">
      <c r="A284" s="21">
        <v>41456</v>
      </c>
      <c r="B284" s="76">
        <f>IF(VLOOKUP(A284,Database!$A:$AS,MATCH($B$1,Database!$A$1:$AS$1,0),FALSE)=0,#N/A,VLOOKUP(A284,Database!$A:$AS,MATCH($B$1,Database!$A$1:$AS$1,0),FALSE))</f>
        <v>99.491709024000002</v>
      </c>
      <c r="C284" s="76">
        <f>IF(VLOOKUP(A284,Database!$A:$AS,MATCH($C$1,Database!$A$1:$AS$1,0),FALSE)=0,#N/A,VLOOKUP(A284,Database!$A:$AS,MATCH($C$1,Database!$A$1:$AS$1,0),FALSE))</f>
        <v>99.11</v>
      </c>
      <c r="D284" s="76">
        <f>IF(VLOOKUP(A284,Database!$A:$AS,MATCH($D$1,Database!$A$1:$AS$1,0),FALSE)=0,#N/A,VLOOKUP(A284,Database!$A:$AS,MATCH($D$1,Database!$A$1:$AS$1,0),FALSE))</f>
        <v>96.508042337000006</v>
      </c>
      <c r="E284" s="76">
        <f>IF(VLOOKUP(A284,Database!$A:$AS,MATCH($E$1,Database!$A$1:$AS$1,0),FALSE)=0,#N/A,VLOOKUP(A284,Database!$A:$AS,MATCH($E$1,Database!$A$1:$AS$1,0),FALSE))</f>
        <v>95.836079862999995</v>
      </c>
      <c r="F284" s="76">
        <f>IF(VLOOKUP(A284,Database!$A:$AS,MATCH($F$1,Database!$A$1:$AS$1,0),FALSE)=0,#N/A,VLOOKUP(A284,Database!$A:$AS,MATCH($F$1,Database!$A$1:$AS$1,0),FALSE))</f>
        <v>95.992000666999999</v>
      </c>
      <c r="G284" s="76">
        <f>IF(VLOOKUP(A284,Database!$A:$AS,MATCH($G$1,Database!$A$1:$AS$1,0),FALSE)=0,#N/A,VLOOKUP(A284,Database!$A:$AS,MATCH($G$1,Database!$A$1:$AS$1,0),FALSE))</f>
        <v>94.128050936999998</v>
      </c>
      <c r="H284" s="76">
        <f>(((Table134567891011121314151617343[[#This Row],[ITA]]-VLOOKUP($U$1,A:B,2,))/VLOOKUP($U$1,A:B,2,))*100)+100</f>
        <v>81.825657894560322</v>
      </c>
      <c r="I284" s="76">
        <f>(((Table134567891011121314151617343[[#This Row],[FRA]]-VLOOKUP($U$1,A:C,3,))/VLOOKUP($U$1,A:C,3,))*100)+100</f>
        <v>96.711553473848554</v>
      </c>
      <c r="J284" s="76">
        <f>(((Table134567891011121314151617343[[#This Row],[DEU]]-VLOOKUP($U$1,A:D,4,))/VLOOKUP($U$1,A:D,4,))*100)+100</f>
        <v>128.32446808517534</v>
      </c>
      <c r="K284" s="76">
        <f>(((Table134567891011121314151617343[[#This Row],[ESP]]-VLOOKUP($U$1,A:E,5,))/VLOOKUP($U$1,A:E,5,))*100)+100</f>
        <v>81.015097976175213</v>
      </c>
      <c r="L284" s="76">
        <f>(((Table134567891011121314151617343[[#This Row],[EA19]]-VLOOKUP($U$1,A:F,6,))/VLOOKUP($U$1,A:F,6,))*100)+100</f>
        <v>107.26256983300776</v>
      </c>
      <c r="M284" s="76">
        <f>(((Table134567891011121314151617343[[#This Row],[GBR]]-VLOOKUP($U$1,A:G,7,))/VLOOKUP($U$1,A:G,7,))*100)+100</f>
        <v>98.0110497234474</v>
      </c>
      <c r="N284" s="76">
        <f>IF(VLOOKUP(A284,Database!$A:$AU,MATCH($N$1,Database!$A$1:$AU$1,0),FALSE)=0,#N/A,VLOOKUP(A284,Database!$A:$AU,MATCH($N$1,Database!$A$1:$AU$1,0),FALSE))</f>
        <v>98.080804559000001</v>
      </c>
      <c r="O284" s="76">
        <f>(((Table134567891011121314151617343[[#This Row],[USA]]-VLOOKUP($U$1,A:N,14,))/VLOOKUP($U$1,A:N,14,))*100)+100</f>
        <v>113.14037600262834</v>
      </c>
      <c r="P284" s="76">
        <f>IF(VLOOKUP(A284,Database!$A:$AS,MATCH($P$1,Database!$A$1:$AS$1,0),FALSE)=0,#N/A,VLOOKUP(A284,Database!$A:$AS,MATCH($P$1,Database!$A$1:$AS$1,0),FALSE))</f>
        <v>100.091659028</v>
      </c>
      <c r="Q284" s="76">
        <f>(((Table134567891011121314151617343[[#This Row],[JPN]]-VLOOKUP($U$1,A:Q,16,))/VLOOKUP($U$1,A:Q,16,))*100)+100</f>
        <v>100.48997196696693</v>
      </c>
    </row>
    <row r="285" spans="1:17" s="80" customFormat="1" x14ac:dyDescent="0.35">
      <c r="A285" s="21">
        <v>41487</v>
      </c>
      <c r="B285" s="76">
        <f>IF(VLOOKUP(A285,Database!$A:$AS,MATCH($B$1,Database!$A$1:$AS$1,0),FALSE)=0,#N/A,VLOOKUP(A285,Database!$A:$AS,MATCH($B$1,Database!$A$1:$AS$1,0),FALSE))</f>
        <v>97.891842346000004</v>
      </c>
      <c r="C285" s="76">
        <f>IF(VLOOKUP(A285,Database!$A:$AS,MATCH($C$1,Database!$A$1:$AS$1,0),FALSE)=0,#N/A,VLOOKUP(A285,Database!$A:$AS,MATCH($C$1,Database!$A$1:$AS$1,0),FALSE))</f>
        <v>98.38</v>
      </c>
      <c r="D285" s="76">
        <f>IF(VLOOKUP(A285,Database!$A:$AS,MATCH($D$1,Database!$A$1:$AS$1,0),FALSE)=0,#N/A,VLOOKUP(A285,Database!$A:$AS,MATCH($D$1,Database!$A$1:$AS$1,0),FALSE))</f>
        <v>98.708225685000002</v>
      </c>
      <c r="E285" s="76">
        <f>IF(VLOOKUP(A285,Database!$A:$AS,MATCH($E$1,Database!$A$1:$AS$1,0),FALSE)=0,#N/A,VLOOKUP(A285,Database!$A:$AS,MATCH($E$1,Database!$A$1:$AS$1,0),FALSE))</f>
        <v>96.649080541000004</v>
      </c>
      <c r="F285" s="76">
        <f>IF(VLOOKUP(A285,Database!$A:$AS,MATCH($F$1,Database!$A$1:$AS$1,0),FALSE)=0,#N/A,VLOOKUP(A285,Database!$A:$AS,MATCH($F$1,Database!$A$1:$AS$1,0),FALSE))</f>
        <v>96.391967335999993</v>
      </c>
      <c r="G285" s="76">
        <f>IF(VLOOKUP(A285,Database!$A:$AS,MATCH($G$1,Database!$A$1:$AS$1,0),FALSE)=0,#N/A,VLOOKUP(A285,Database!$A:$AS,MATCH($G$1,Database!$A$1:$AS$1,0),FALSE))</f>
        <v>93.279094446000002</v>
      </c>
      <c r="H285" s="76">
        <f>(((Table134567891011121314151617343[[#This Row],[ITA]]-VLOOKUP($U$1,A:B,2,))/VLOOKUP($U$1,A:B,2,))*100)+100</f>
        <v>80.509868420692143</v>
      </c>
      <c r="I285" s="76">
        <f>(((Table134567891011121314151617343[[#This Row],[FRA]]-VLOOKUP($U$1,A:C,3,))/VLOOKUP($U$1,A:C,3,))*100)+100</f>
        <v>95.999219359875084</v>
      </c>
      <c r="J285" s="76">
        <f>(((Table134567891011121314151617343[[#This Row],[DEU]]-VLOOKUP($U$1,A:D,4,))/VLOOKUP($U$1,A:D,4,))*100)+100</f>
        <v>131.24999999925205</v>
      </c>
      <c r="K285" s="76">
        <f>(((Table134567891011121314151617343[[#This Row],[ESP]]-VLOOKUP($U$1,A:E,5,))/VLOOKUP($U$1,A:E,5,))*100)+100</f>
        <v>81.702368675029163</v>
      </c>
      <c r="L285" s="76">
        <f>(((Table134567891011121314151617343[[#This Row],[EA19]]-VLOOKUP($U$1,A:F,6,))/VLOOKUP($U$1,A:F,6,))*100)+100</f>
        <v>107.70949720681378</v>
      </c>
      <c r="M285" s="76">
        <f>(((Table134567891011121314151617343[[#This Row],[GBR]]-VLOOKUP($U$1,A:G,7,))/VLOOKUP($U$1,A:G,7,))*100)+100</f>
        <v>97.127071822873063</v>
      </c>
      <c r="N285" s="76">
        <f>IF(VLOOKUP(A285,Database!$A:$AU,MATCH($N$1,Database!$A$1:$AU$1,0),FALSE)=0,#N/A,VLOOKUP(A285,Database!$A:$AU,MATCH($N$1,Database!$A$1:$AU$1,0),FALSE))</f>
        <v>98.651858121999993</v>
      </c>
      <c r="O285" s="76">
        <f>(((Table134567891011121314151617343[[#This Row],[USA]]-VLOOKUP($U$1,A:N,14,))/VLOOKUP($U$1,A:N,14,))*100)+100</f>
        <v>113.79911055447019</v>
      </c>
      <c r="P285" s="76">
        <f>IF(VLOOKUP(A285,Database!$A:$AS,MATCH($P$1,Database!$A$1:$AS$1,0),FALSE)=0,#N/A,VLOOKUP(A285,Database!$A:$AS,MATCH($P$1,Database!$A$1:$AS$1,0),FALSE))</f>
        <v>100.39163403000001</v>
      </c>
      <c r="Q285" s="76">
        <f>(((Table134567891011121314151617343[[#This Row],[JPN]]-VLOOKUP($U$1,A:Q,16,))/VLOOKUP($U$1,A:Q,16,))*100)+100</f>
        <v>100.79114071403845</v>
      </c>
    </row>
    <row r="286" spans="1:17" s="80" customFormat="1" x14ac:dyDescent="0.35">
      <c r="A286" s="21">
        <v>41518</v>
      </c>
      <c r="B286" s="76">
        <f>IF(VLOOKUP(A286,Database!$A:$AS,MATCH($B$1,Database!$A$1:$AS$1,0),FALSE)=0,#N/A,VLOOKUP(A286,Database!$A:$AS,MATCH($B$1,Database!$A$1:$AS$1,0),FALSE))</f>
        <v>99.691692359000001</v>
      </c>
      <c r="C286" s="76">
        <f>IF(VLOOKUP(A286,Database!$A:$AS,MATCH($C$1,Database!$A$1:$AS$1,0),FALSE)=0,#N/A,VLOOKUP(A286,Database!$A:$AS,MATCH($C$1,Database!$A$1:$AS$1,0),FALSE))</f>
        <v>99.05</v>
      </c>
      <c r="D286" s="76">
        <f>IF(VLOOKUP(A286,Database!$A:$AS,MATCH($D$1,Database!$A$1:$AS$1,0),FALSE)=0,#N/A,VLOOKUP(A286,Database!$A:$AS,MATCH($D$1,Database!$A$1:$AS$1,0),FALSE))</f>
        <v>98.208184015</v>
      </c>
      <c r="E286" s="76">
        <f>IF(VLOOKUP(A286,Database!$A:$AS,MATCH($E$1,Database!$A$1:$AS$1,0),FALSE)=0,#N/A,VLOOKUP(A286,Database!$A:$AS,MATCH($E$1,Database!$A$1:$AS$1,0),FALSE))</f>
        <v>96.331080275999994</v>
      </c>
      <c r="F286" s="76">
        <f>IF(VLOOKUP(A286,Database!$A:$AS,MATCH($F$1,Database!$A$1:$AS$1,0),FALSE)=0,#N/A,VLOOKUP(A286,Database!$A:$AS,MATCH($F$1,Database!$A$1:$AS$1,0),FALSE))</f>
        <v>96.591950671000006</v>
      </c>
      <c r="G286" s="76">
        <f>IF(VLOOKUP(A286,Database!$A:$AS,MATCH($G$1,Database!$A$1:$AS$1,0),FALSE)=0,#N/A,VLOOKUP(A286,Database!$A:$AS,MATCH($G$1,Database!$A$1:$AS$1,0),FALSE))</f>
        <v>94.870887866999993</v>
      </c>
      <c r="H286" s="76">
        <f>(((Table134567891011121314151617343[[#This Row],[ITA]]-VLOOKUP($U$1,A:B,2,))/VLOOKUP($U$1,A:B,2,))*100)+100</f>
        <v>81.990131578999453</v>
      </c>
      <c r="I286" s="76">
        <f>(((Table134567891011121314151617343[[#This Row],[FRA]]-VLOOKUP($U$1,A:C,3,))/VLOOKUP($U$1,A:C,3,))*100)+100</f>
        <v>96.65300546448087</v>
      </c>
      <c r="J286" s="76">
        <f>(((Table134567891011121314151617343[[#This Row],[DEU]]-VLOOKUP($U$1,A:D,4,))/VLOOKUP($U$1,A:D,4,))*100)+100</f>
        <v>130.58510638241643</v>
      </c>
      <c r="K286" s="76">
        <f>(((Table134567891011121314151617343[[#This Row],[ESP]]-VLOOKUP($U$1,A:E,5,))/VLOOKUP($U$1,A:E,5,))*100)+100</f>
        <v>81.433546925827258</v>
      </c>
      <c r="L286" s="76">
        <f>(((Table134567891011121314151617343[[#This Row],[EA19]]-VLOOKUP($U$1,A:F,6,))/VLOOKUP($U$1,A:F,6,))*100)+100</f>
        <v>107.93296089427551</v>
      </c>
      <c r="M286" s="76">
        <f>(((Table134567891011121314151617343[[#This Row],[GBR]]-VLOOKUP($U$1,A:G,7,))/VLOOKUP($U$1,A:G,7,))*100)+100</f>
        <v>98.784530386840416</v>
      </c>
      <c r="N286" s="76">
        <f>IF(VLOOKUP(A286,Database!$A:$AU,MATCH($N$1,Database!$A$1:$AU$1,0),FALSE)=0,#N/A,VLOOKUP(A286,Database!$A:$AU,MATCH($N$1,Database!$A$1:$AU$1,0),FALSE))</f>
        <v>99.175513941999995</v>
      </c>
      <c r="O286" s="76">
        <f>(((Table134567891011121314151617343[[#This Row],[USA]]-VLOOKUP($U$1,A:N,14,))/VLOOKUP($U$1,A:N,14,))*100)+100</f>
        <v>114.40316979559444</v>
      </c>
      <c r="P286" s="76">
        <f>IF(VLOOKUP(A286,Database!$A:$AS,MATCH($P$1,Database!$A$1:$AS$1,0),FALSE)=0,#N/A,VLOOKUP(A286,Database!$A:$AS,MATCH($P$1,Database!$A$1:$AS$1,0),FALSE))</f>
        <v>101.191567369</v>
      </c>
      <c r="Q286" s="76">
        <f>(((Table134567891011121314151617343[[#This Row],[JPN]]-VLOOKUP($U$1,A:Q,16,))/VLOOKUP($U$1,A:Q,16,))*100)+100</f>
        <v>101.59425737323045</v>
      </c>
    </row>
    <row r="287" spans="1:17" s="80" customFormat="1" x14ac:dyDescent="0.35">
      <c r="A287" s="21">
        <v>41548</v>
      </c>
      <c r="B287" s="76">
        <f>IF(VLOOKUP(A287,Database!$A:$AS,MATCH($B$1,Database!$A$1:$AS$1,0),FALSE)=0,#N/A,VLOOKUP(A287,Database!$A:$AS,MATCH($B$1,Database!$A$1:$AS$1,0),FALSE))</f>
        <v>100.091659028</v>
      </c>
      <c r="C287" s="76">
        <f>IF(VLOOKUP(A287,Database!$A:$AS,MATCH($C$1,Database!$A$1:$AS$1,0),FALSE)=0,#N/A,VLOOKUP(A287,Database!$A:$AS,MATCH($C$1,Database!$A$1:$AS$1,0),FALSE))</f>
        <v>98.92</v>
      </c>
      <c r="D287" s="76">
        <f>IF(VLOOKUP(A287,Database!$A:$AS,MATCH($D$1,Database!$A$1:$AS$1,0),FALSE)=0,#N/A,VLOOKUP(A287,Database!$A:$AS,MATCH($D$1,Database!$A$1:$AS$1,0),FALSE))</f>
        <v>97.508125676999995</v>
      </c>
      <c r="E287" s="76">
        <f>IF(VLOOKUP(A287,Database!$A:$AS,MATCH($E$1,Database!$A$1:$AS$1,0),FALSE)=0,#N/A,VLOOKUP(A287,Database!$A:$AS,MATCH($E$1,Database!$A$1:$AS$1,0),FALSE))</f>
        <v>95.599079665999994</v>
      </c>
      <c r="F287" s="76">
        <f>IF(VLOOKUP(A287,Database!$A:$AS,MATCH($F$1,Database!$A$1:$AS$1,0),FALSE)=0,#N/A,VLOOKUP(A287,Database!$A:$AS,MATCH($F$1,Database!$A$1:$AS$1,0),FALSE))</f>
        <v>96.091992333999997</v>
      </c>
      <c r="G287" s="76">
        <f>IF(VLOOKUP(A287,Database!$A:$AS,MATCH($G$1,Database!$A$1:$AS$1,0),FALSE)=0,#N/A,VLOOKUP(A287,Database!$A:$AS,MATCH($G$1,Database!$A$1:$AS$1,0),FALSE))</f>
        <v>94.658648744000004</v>
      </c>
      <c r="H287" s="76">
        <f>(((Table134567891011121314151617343[[#This Row],[ITA]]-VLOOKUP($U$1,A:B,2,))/VLOOKUP($U$1,A:B,2,))*100)+100</f>
        <v>82.319078947055274</v>
      </c>
      <c r="I287" s="76">
        <f>(((Table134567891011121314151617343[[#This Row],[FRA]]-VLOOKUP($U$1,A:C,3,))/VLOOKUP($U$1,A:C,3,))*100)+100</f>
        <v>96.526151444184222</v>
      </c>
      <c r="J287" s="76">
        <f>(((Table134567891011121314151617343[[#This Row],[DEU]]-VLOOKUP($U$1,A:D,4,))/VLOOKUP($U$1,A:D,4,))*100)+100</f>
        <v>129.65425531884657</v>
      </c>
      <c r="K287" s="76">
        <f>(((Table134567891011121314151617343[[#This Row],[ESP]]-VLOOKUP($U$1,A:E,5,))/VLOOKUP($U$1,A:E,5,))*100)+100</f>
        <v>80.814749691815337</v>
      </c>
      <c r="L287" s="76">
        <f>(((Table134567891011121314151617343[[#This Row],[EA19]]-VLOOKUP($U$1,A:F,6,))/VLOOKUP($U$1,A:F,6,))*100)+100</f>
        <v>107.37430167617991</v>
      </c>
      <c r="M287" s="76">
        <f>(((Table134567891011121314151617343[[#This Row],[GBR]]-VLOOKUP($U$1,A:G,7,))/VLOOKUP($U$1,A:G,7,))*100)+100</f>
        <v>98.563535911436531</v>
      </c>
      <c r="N287" s="76">
        <f>IF(VLOOKUP(A287,Database!$A:$AU,MATCH($N$1,Database!$A$1:$AU$1,0),FALSE)=0,#N/A,VLOOKUP(A287,Database!$A:$AU,MATCH($N$1,Database!$A$1:$AU$1,0),FALSE))</f>
        <v>99.063068250000001</v>
      </c>
      <c r="O287" s="76">
        <f>(((Table134567891011121314151617343[[#This Row],[USA]]-VLOOKUP($U$1,A:N,14,))/VLOOKUP($U$1,A:N,14,))*100)+100</f>
        <v>114.27345891149272</v>
      </c>
      <c r="P287" s="76">
        <f>IF(VLOOKUP(A287,Database!$A:$AS,MATCH($P$1,Database!$A$1:$AS$1,0),FALSE)=0,#N/A,VLOOKUP(A287,Database!$A:$AS,MATCH($P$1,Database!$A$1:$AS$1,0),FALSE))</f>
        <v>101.49154237099999</v>
      </c>
      <c r="Q287" s="76">
        <f>(((Table134567891011121314151617343[[#This Row],[JPN]]-VLOOKUP($U$1,A:Q,16,))/VLOOKUP($U$1,A:Q,16,))*100)+100</f>
        <v>101.89542612030193</v>
      </c>
    </row>
    <row r="288" spans="1:17" s="80" customFormat="1" x14ac:dyDescent="0.35">
      <c r="A288" s="21">
        <v>41579</v>
      </c>
      <c r="B288" s="76">
        <f>IF(VLOOKUP(A288,Database!$A:$AS,MATCH($B$1,Database!$A$1:$AS$1,0),FALSE)=0,#N/A,VLOOKUP(A288,Database!$A:$AS,MATCH($B$1,Database!$A$1:$AS$1,0),FALSE))</f>
        <v>99.691692359000001</v>
      </c>
      <c r="C288" s="76">
        <f>IF(VLOOKUP(A288,Database!$A:$AS,MATCH($C$1,Database!$A$1:$AS$1,0),FALSE)=0,#N/A,VLOOKUP(A288,Database!$A:$AS,MATCH($C$1,Database!$A$1:$AS$1,0),FALSE))</f>
        <v>100.71</v>
      </c>
      <c r="D288" s="76">
        <f>IF(VLOOKUP(A288,Database!$A:$AS,MATCH($D$1,Database!$A$1:$AS$1,0),FALSE)=0,#N/A,VLOOKUP(A288,Database!$A:$AS,MATCH($D$1,Database!$A$1:$AS$1,0),FALSE))</f>
        <v>99.708309025999995</v>
      </c>
      <c r="E288" s="76">
        <f>IF(VLOOKUP(A288,Database!$A:$AS,MATCH($E$1,Database!$A$1:$AS$1,0),FALSE)=0,#N/A,VLOOKUP(A288,Database!$A:$AS,MATCH($E$1,Database!$A$1:$AS$1,0),FALSE))</f>
        <v>96.430080357999998</v>
      </c>
      <c r="F288" s="76">
        <f>IF(VLOOKUP(A288,Database!$A:$AS,MATCH($F$1,Database!$A$1:$AS$1,0),FALSE)=0,#N/A,VLOOKUP(A288,Database!$A:$AS,MATCH($F$1,Database!$A$1:$AS$1,0),FALSE))</f>
        <v>97.391884009999998</v>
      </c>
      <c r="G288" s="76">
        <f>IF(VLOOKUP(A288,Database!$A:$AS,MATCH($G$1,Database!$A$1:$AS$1,0),FALSE)=0,#N/A,VLOOKUP(A288,Database!$A:$AS,MATCH($G$1,Database!$A$1:$AS$1,0),FALSE))</f>
        <v>95.295366111999996</v>
      </c>
      <c r="H288" s="76">
        <f>(((Table134567891011121314151617343[[#This Row],[ITA]]-VLOOKUP($U$1,A:B,2,))/VLOOKUP($U$1,A:B,2,))*100)+100</f>
        <v>81.990131578999453</v>
      </c>
      <c r="I288" s="76">
        <f>(((Table134567891011121314151617343[[#This Row],[FRA]]-VLOOKUP($U$1,A:C,3,))/VLOOKUP($U$1,A:C,3,))*100)+100</f>
        <v>98.272833723653392</v>
      </c>
      <c r="J288" s="76">
        <f>(((Table134567891011121314151617343[[#This Row],[DEU]]-VLOOKUP($U$1,A:D,4,))/VLOOKUP($U$1,A:D,4,))*100)+100</f>
        <v>132.57978723425296</v>
      </c>
      <c r="K288" s="76">
        <f>(((Table134567891011121314151617343[[#This Row],[ESP]]-VLOOKUP($U$1,A:E,5,))/VLOOKUP($U$1,A:E,5,))*100)+100</f>
        <v>81.517236715250462</v>
      </c>
      <c r="L288" s="76">
        <f>(((Table134567891011121314151617343[[#This Row],[EA19]]-VLOOKUP($U$1,A:F,6,))/VLOOKUP($U$1,A:F,6,))*100)+100</f>
        <v>108.82681564300495</v>
      </c>
      <c r="M288" s="76">
        <f>(((Table134567891011121314151617343[[#This Row],[GBR]]-VLOOKUP($U$1,A:G,7,))/VLOOKUP($U$1,A:G,7,))*100)+100</f>
        <v>99.22651933660697</v>
      </c>
      <c r="N288" s="76">
        <f>IF(VLOOKUP(A288,Database!$A:$AU,MATCH($N$1,Database!$A$1:$AU$1,0),FALSE)=0,#N/A,VLOOKUP(A288,Database!$A:$AU,MATCH($N$1,Database!$A$1:$AU$1,0),FALSE))</f>
        <v>99.305114047999993</v>
      </c>
      <c r="O288" s="76">
        <f>(((Table134567891011121314151617343[[#This Row],[USA]]-VLOOKUP($U$1,A:N,14,))/VLOOKUP($U$1,A:N,14,))*100)+100</f>
        <v>114.55266902522197</v>
      </c>
      <c r="P288" s="76">
        <f>IF(VLOOKUP(A288,Database!$A:$AS,MATCH($P$1,Database!$A$1:$AS$1,0),FALSE)=0,#N/A,VLOOKUP(A288,Database!$A:$AS,MATCH($P$1,Database!$A$1:$AS$1,0),FALSE))</f>
        <v>101.89150904100001</v>
      </c>
      <c r="Q288" s="76">
        <f>(((Table134567891011121314151617343[[#This Row],[JPN]]-VLOOKUP($U$1,A:Q,16,))/VLOOKUP($U$1,A:Q,16,))*100)+100</f>
        <v>102.29698445039995</v>
      </c>
    </row>
    <row r="289" spans="1:17" s="80" customFormat="1" x14ac:dyDescent="0.35">
      <c r="A289" s="21">
        <v>41609</v>
      </c>
      <c r="B289" s="76">
        <f>IF(VLOOKUP(A289,Database!$A:$AS,MATCH($B$1,Database!$A$1:$AS$1,0),FALSE)=0,#N/A,VLOOKUP(A289,Database!$A:$AS,MATCH($B$1,Database!$A$1:$AS$1,0),FALSE))</f>
        <v>98.691775684999996</v>
      </c>
      <c r="C289" s="76">
        <f>IF(VLOOKUP(A289,Database!$A:$AS,MATCH($C$1,Database!$A$1:$AS$1,0),FALSE)=0,#N/A,VLOOKUP(A289,Database!$A:$AS,MATCH($C$1,Database!$A$1:$AS$1,0),FALSE))</f>
        <v>99.46</v>
      </c>
      <c r="D289" s="76">
        <f>IF(VLOOKUP(A289,Database!$A:$AS,MATCH($D$1,Database!$A$1:$AS$1,0),FALSE)=0,#N/A,VLOOKUP(A289,Database!$A:$AS,MATCH($D$1,Database!$A$1:$AS$1,0),FALSE))</f>
        <v>99.808317360000004</v>
      </c>
      <c r="E289" s="76">
        <f>IF(VLOOKUP(A289,Database!$A:$AS,MATCH($E$1,Database!$A$1:$AS$1,0),FALSE)=0,#N/A,VLOOKUP(A289,Database!$A:$AS,MATCH($E$1,Database!$A$1:$AS$1,0),FALSE))</f>
        <v>96.676080562999999</v>
      </c>
      <c r="F289" s="76">
        <f>IF(VLOOKUP(A289,Database!$A:$AS,MATCH($F$1,Database!$A$1:$AS$1,0),FALSE)=0,#N/A,VLOOKUP(A289,Database!$A:$AS,MATCH($F$1,Database!$A$1:$AS$1,0),FALSE))</f>
        <v>97.191900674999999</v>
      </c>
      <c r="G289" s="76">
        <f>IF(VLOOKUP(A289,Database!$A:$AS,MATCH($G$1,Database!$A$1:$AS$1,0),FALSE)=0,#N/A,VLOOKUP(A289,Database!$A:$AS,MATCH($G$1,Database!$A$1:$AS$1,0),FALSE))</f>
        <v>95.189246550999997</v>
      </c>
      <c r="H289" s="76">
        <f>(((Table134567891011121314151617343[[#This Row],[ITA]]-VLOOKUP($U$1,A:B,2,))/VLOOKUP($U$1,A:B,2,))*100)+100</f>
        <v>81.167763157626226</v>
      </c>
      <c r="I289" s="76">
        <f>(((Table134567891011121314151617343[[#This Row],[FRA]]-VLOOKUP($U$1,A:C,3,))/VLOOKUP($U$1,A:C,3,))*100)+100</f>
        <v>97.05308352849336</v>
      </c>
      <c r="J289" s="76">
        <f>(((Table134567891011121314151617343[[#This Row],[DEU]]-VLOOKUP($U$1,A:D,4,))/VLOOKUP($U$1,A:D,4,))*100)+100</f>
        <v>132.71276595762009</v>
      </c>
      <c r="K289" s="76">
        <f>(((Table134567891011121314151617343[[#This Row],[ESP]]-VLOOKUP($U$1,A:E,5,))/VLOOKUP($U$1,A:E,5,))*100)+100</f>
        <v>81.72519316274628</v>
      </c>
      <c r="L289" s="76">
        <f>(((Table134567891011121314151617343[[#This Row],[EA19]]-VLOOKUP($U$1,A:F,6,))/VLOOKUP($U$1,A:F,6,))*100)+100</f>
        <v>108.60335195554323</v>
      </c>
      <c r="M289" s="76">
        <f>(((Table134567891011121314151617343[[#This Row],[GBR]]-VLOOKUP($U$1,A:G,7,))/VLOOKUP($U$1,A:G,7,))*100)+100</f>
        <v>99.116022099425649</v>
      </c>
      <c r="N289" s="76">
        <f>IF(VLOOKUP(A289,Database!$A:$AU,MATCH($N$1,Database!$A$1:$AU$1,0),FALSE)=0,#N/A,VLOOKUP(A289,Database!$A:$AU,MATCH($N$1,Database!$A$1:$AU$1,0),FALSE))</f>
        <v>99.513049335999995</v>
      </c>
      <c r="O289" s="76">
        <f>(((Table134567891011121314151617343[[#This Row],[USA]]-VLOOKUP($U$1,A:N,14,))/VLOOKUP($U$1,A:N,14,))*100)+100</f>
        <v>114.79253121614011</v>
      </c>
      <c r="P289" s="76">
        <f>IF(VLOOKUP(A289,Database!$A:$AS,MATCH($P$1,Database!$A$1:$AS$1,0),FALSE)=0,#N/A,VLOOKUP(A289,Database!$A:$AS,MATCH($P$1,Database!$A$1:$AS$1,0),FALSE))</f>
        <v>101.89150904100001</v>
      </c>
      <c r="Q289" s="76">
        <f>(((Table134567891011121314151617343[[#This Row],[JPN]]-VLOOKUP($U$1,A:Q,16,))/VLOOKUP($U$1,A:Q,16,))*100)+100</f>
        <v>102.29698445039995</v>
      </c>
    </row>
    <row r="290" spans="1:17" s="80" customFormat="1" x14ac:dyDescent="0.35">
      <c r="A290" s="21">
        <v>41640</v>
      </c>
      <c r="B290" s="76">
        <f>IF(VLOOKUP(A290,Database!$A:$AS,MATCH($B$1,Database!$A$1:$AS$1,0),FALSE)=0,#N/A,VLOOKUP(A290,Database!$A:$AS,MATCH($B$1,Database!$A$1:$AS$1,0),FALSE))</f>
        <v>100.29164236299999</v>
      </c>
      <c r="C290" s="76">
        <f>IF(VLOOKUP(A290,Database!$A:$AS,MATCH($C$1,Database!$A$1:$AS$1,0),FALSE)=0,#N/A,VLOOKUP(A290,Database!$A:$AS,MATCH($C$1,Database!$A$1:$AS$1,0),FALSE))</f>
        <v>98.01</v>
      </c>
      <c r="D290" s="76">
        <f>IF(VLOOKUP(A290,Database!$A:$AS,MATCH($D$1,Database!$A$1:$AS$1,0),FALSE)=0,#N/A,VLOOKUP(A290,Database!$A:$AS,MATCH($D$1,Database!$A$1:$AS$1,0),FALSE))</f>
        <v>99.308275690000002</v>
      </c>
      <c r="E290" s="76">
        <f>IF(VLOOKUP(A290,Database!$A:$AS,MATCH($E$1,Database!$A$1:$AS$1,0),FALSE)=0,#N/A,VLOOKUP(A290,Database!$A:$AS,MATCH($E$1,Database!$A$1:$AS$1,0),FALSE))</f>
        <v>96.551080459000005</v>
      </c>
      <c r="F290" s="76">
        <f>IF(VLOOKUP(A290,Database!$A:$AS,MATCH($F$1,Database!$A$1:$AS$1,0),FALSE)=0,#N/A,VLOOKUP(A290,Database!$A:$AS,MATCH($F$1,Database!$A$1:$AS$1,0),FALSE))</f>
        <v>96.891925673000003</v>
      </c>
      <c r="G290" s="76">
        <f>IF(VLOOKUP(A290,Database!$A:$AS,MATCH($G$1,Database!$A$1:$AS$1,0),FALSE)=0,#N/A,VLOOKUP(A290,Database!$A:$AS,MATCH($G$1,Database!$A$1:$AS$1,0),FALSE))</f>
        <v>96.038203042000006</v>
      </c>
      <c r="H290" s="76">
        <f>(((Table134567891011121314151617343[[#This Row],[ITA]]-VLOOKUP($U$1,A:B,2,))/VLOOKUP($U$1,A:B,2,))*100)+100</f>
        <v>82.483552631494405</v>
      </c>
      <c r="I290" s="76">
        <f>(((Table134567891011121314151617343[[#This Row],[FRA]]-VLOOKUP($U$1,A:C,3,))/VLOOKUP($U$1,A:C,3,))*100)+100</f>
        <v>95.638173302107731</v>
      </c>
      <c r="J290" s="76">
        <f>(((Table134567891011121314151617343[[#This Row],[DEU]]-VLOOKUP($U$1,A:D,4,))/VLOOKUP($U$1,A:D,4,))*100)+100</f>
        <v>132.04787234078447</v>
      </c>
      <c r="K290" s="76">
        <f>(((Table134567891011121314151617343[[#This Row],[ESP]]-VLOOKUP($U$1,A:E,5,))/VLOOKUP($U$1,A:E,5,))*100)+100</f>
        <v>81.619524236314106</v>
      </c>
      <c r="L290" s="76">
        <f>(((Table134567891011121314151617343[[#This Row],[EA19]]-VLOOKUP($U$1,A:F,6,))/VLOOKUP($U$1,A:F,6,))*100)+100</f>
        <v>108.26815642490936</v>
      </c>
      <c r="M290" s="76">
        <f>(((Table134567891011121314151617343[[#This Row],[GBR]]-VLOOKUP($U$1,A:G,7,))/VLOOKUP($U$1,A:G,7,))*100)+100</f>
        <v>100</v>
      </c>
      <c r="N290" s="76">
        <f>IF(VLOOKUP(A290,Database!$A:$AU,MATCH($N$1,Database!$A$1:$AU$1,0),FALSE)=0,#N/A,VLOOKUP(A290,Database!$A:$AU,MATCH($N$1,Database!$A$1:$AU$1,0),FALSE))</f>
        <v>99.141403432999994</v>
      </c>
      <c r="O290" s="76">
        <f>(((Table134567891011121314151617343[[#This Row],[USA]]-VLOOKUP($U$1,A:N,14,))/VLOOKUP($U$1,A:N,14,))*100)+100</f>
        <v>114.36382187393684</v>
      </c>
      <c r="P290" s="76">
        <f>IF(VLOOKUP(A290,Database!$A:$AS,MATCH($P$1,Database!$A$1:$AS$1,0),FALSE)=0,#N/A,VLOOKUP(A290,Database!$A:$AS,MATCH($P$1,Database!$A$1:$AS$1,0),FALSE))</f>
        <v>103.591367386</v>
      </c>
      <c r="Q290" s="76">
        <f>(((Table134567891011121314151617343[[#This Row],[JPN]]-VLOOKUP($U$1,A:Q,16,))/VLOOKUP($U$1,A:Q,16,))*100)+100</f>
        <v>104.00360735080645</v>
      </c>
    </row>
    <row r="291" spans="1:17" s="80" customFormat="1" x14ac:dyDescent="0.35">
      <c r="A291" s="21">
        <v>41671</v>
      </c>
      <c r="B291" s="76">
        <f>IF(VLOOKUP(A291,Database!$A:$AS,MATCH($B$1,Database!$A$1:$AS$1,0),FALSE)=0,#N/A,VLOOKUP(A291,Database!$A:$AS,MATCH($B$1,Database!$A$1:$AS$1,0),FALSE))</f>
        <v>99.491709024000002</v>
      </c>
      <c r="C291" s="76">
        <f>IF(VLOOKUP(A291,Database!$A:$AS,MATCH($C$1,Database!$A$1:$AS$1,0),FALSE)=0,#N/A,VLOOKUP(A291,Database!$A:$AS,MATCH($C$1,Database!$A$1:$AS$1,0),FALSE))</f>
        <v>99.37</v>
      </c>
      <c r="D291" s="76">
        <f>IF(VLOOKUP(A291,Database!$A:$AS,MATCH($D$1,Database!$A$1:$AS$1,0),FALSE)=0,#N/A,VLOOKUP(A291,Database!$A:$AS,MATCH($D$1,Database!$A$1:$AS$1,0),FALSE))</f>
        <v>99.408284023999997</v>
      </c>
      <c r="E291" s="76">
        <f>IF(VLOOKUP(A291,Database!$A:$AS,MATCH($E$1,Database!$A$1:$AS$1,0),FALSE)=0,#N/A,VLOOKUP(A291,Database!$A:$AS,MATCH($E$1,Database!$A$1:$AS$1,0),FALSE))</f>
        <v>97.115080929000001</v>
      </c>
      <c r="F291" s="76">
        <f>IF(VLOOKUP(A291,Database!$A:$AS,MATCH($F$1,Database!$A$1:$AS$1,0),FALSE)=0,#N/A,VLOOKUP(A291,Database!$A:$AS,MATCH($F$1,Database!$A$1:$AS$1,0),FALSE))</f>
        <v>97.591867343999994</v>
      </c>
      <c r="G291" s="76">
        <f>IF(VLOOKUP(A291,Database!$A:$AS,MATCH($G$1,Database!$A$1:$AS$1,0),FALSE)=0,#N/A,VLOOKUP(A291,Database!$A:$AS,MATCH($G$1,Database!$A$1:$AS$1,0),FALSE))</f>
        <v>95.932083481000006</v>
      </c>
      <c r="H291" s="76">
        <f>(((Table134567891011121314151617343[[#This Row],[ITA]]-VLOOKUP($U$1,A:B,2,))/VLOOKUP($U$1,A:B,2,))*100)+100</f>
        <v>81.825657894560322</v>
      </c>
      <c r="I291" s="76">
        <f>(((Table134567891011121314151617343[[#This Row],[FRA]]-VLOOKUP($U$1,A:C,3,))/VLOOKUP($U$1,A:C,3,))*100)+100</f>
        <v>96.965261514441849</v>
      </c>
      <c r="J291" s="76">
        <f>(((Table134567891011121314151617343[[#This Row],[DEU]]-VLOOKUP($U$1,A:D,4,))/VLOOKUP($U$1,A:D,4,))*100)+100</f>
        <v>132.1808510641516</v>
      </c>
      <c r="K291" s="76">
        <f>(((Table134567891011121314151617343[[#This Row],[ESP]]-VLOOKUP($U$1,A:E,5,))/VLOOKUP($U$1,A:E,5,))*100)+100</f>
        <v>82.0963024330118</v>
      </c>
      <c r="L291" s="76">
        <f>(((Table134567891011121314151617343[[#This Row],[EA19]]-VLOOKUP($U$1,A:F,6,))/VLOOKUP($U$1,A:F,6,))*100)+100</f>
        <v>109.05027932934925</v>
      </c>
      <c r="M291" s="76">
        <f>(((Table134567891011121314151617343[[#This Row],[GBR]]-VLOOKUP($U$1,A:G,7,))/VLOOKUP($U$1,A:G,7,))*100)+100</f>
        <v>99.88950276281868</v>
      </c>
      <c r="N291" s="76">
        <f>IF(VLOOKUP(A291,Database!$A:$AU,MATCH($N$1,Database!$A$1:$AU$1,0),FALSE)=0,#N/A,VLOOKUP(A291,Database!$A:$AU,MATCH($N$1,Database!$A$1:$AU$1,0),FALSE))</f>
        <v>99.900659751000006</v>
      </c>
      <c r="O291" s="76">
        <f>(((Table134567891011121314151617343[[#This Row],[USA]]-VLOOKUP($U$1,A:N,14,))/VLOOKUP($U$1,A:N,14,))*100)+100</f>
        <v>115.23965630134734</v>
      </c>
      <c r="P291" s="76">
        <f>IF(VLOOKUP(A291,Database!$A:$AS,MATCH($P$1,Database!$A$1:$AS$1,0),FALSE)=0,#N/A,VLOOKUP(A291,Database!$A:$AS,MATCH($P$1,Database!$A$1:$AS$1,0),FALSE))</f>
        <v>102.891425715</v>
      </c>
      <c r="Q291" s="76">
        <f>(((Table134567891011121314151617343[[#This Row],[JPN]]-VLOOKUP($U$1,A:Q,16,))/VLOOKUP($U$1,A:Q,16,))*100)+100</f>
        <v>103.30088027464093</v>
      </c>
    </row>
    <row r="292" spans="1:17" s="80" customFormat="1" x14ac:dyDescent="0.35">
      <c r="A292" s="21">
        <v>41699</v>
      </c>
      <c r="B292" s="76">
        <f>IF(VLOOKUP(A292,Database!$A:$AS,MATCH($B$1,Database!$A$1:$AS$1,0),FALSE)=0,#N/A,VLOOKUP(A292,Database!$A:$AS,MATCH($B$1,Database!$A$1:$AS$1,0),FALSE))</f>
        <v>98.491792351000001</v>
      </c>
      <c r="C292" s="76">
        <f>IF(VLOOKUP(A292,Database!$A:$AS,MATCH($C$1,Database!$A$1:$AS$1,0),FALSE)=0,#N/A,VLOOKUP(A292,Database!$A:$AS,MATCH($C$1,Database!$A$1:$AS$1,0),FALSE))</f>
        <v>98.85</v>
      </c>
      <c r="D292" s="76">
        <f>IF(VLOOKUP(A292,Database!$A:$AS,MATCH($D$1,Database!$A$1:$AS$1,0),FALSE)=0,#N/A,VLOOKUP(A292,Database!$A:$AS,MATCH($D$1,Database!$A$1:$AS$1,0),FALSE))</f>
        <v>99.808317360000004</v>
      </c>
      <c r="E292" s="76">
        <f>IF(VLOOKUP(A292,Database!$A:$AS,MATCH($E$1,Database!$A$1:$AS$1,0),FALSE)=0,#N/A,VLOOKUP(A292,Database!$A:$AS,MATCH($E$1,Database!$A$1:$AS$1,0),FALSE))</f>
        <v>96.482080401999994</v>
      </c>
      <c r="F292" s="76">
        <f>IF(VLOOKUP(A292,Database!$A:$AS,MATCH($F$1,Database!$A$1:$AS$1,0),FALSE)=0,#N/A,VLOOKUP(A292,Database!$A:$AS,MATCH($F$1,Database!$A$1:$AS$1,0),FALSE))</f>
        <v>97.091909008000002</v>
      </c>
      <c r="G292" s="76">
        <f>IF(VLOOKUP(A292,Database!$A:$AS,MATCH($G$1,Database!$A$1:$AS$1,0),FALSE)=0,#N/A,VLOOKUP(A292,Database!$A:$AS,MATCH($G$1,Database!$A$1:$AS$1,0),FALSE))</f>
        <v>94.764768305999993</v>
      </c>
      <c r="H292" s="76">
        <f>(((Table134567891011121314151617343[[#This Row],[ITA]]-VLOOKUP($U$1,A:B,2,))/VLOOKUP($U$1,A:B,2,))*100)+100</f>
        <v>81.003289474009534</v>
      </c>
      <c r="I292" s="76">
        <f>(((Table134567891011121314151617343[[#This Row],[FRA]]-VLOOKUP($U$1,A:C,3,))/VLOOKUP($U$1,A:C,3,))*100)+100</f>
        <v>96.457845433255258</v>
      </c>
      <c r="J292" s="76">
        <f>(((Table134567891011121314151617343[[#This Row],[DEU]]-VLOOKUP($U$1,A:D,4,))/VLOOKUP($U$1,A:D,4,))*100)+100</f>
        <v>132.71276595762009</v>
      </c>
      <c r="K292" s="76">
        <f>(((Table134567891011121314151617343[[#This Row],[ESP]]-VLOOKUP($U$1,A:E,5,))/VLOOKUP($U$1,A:E,5,))*100)+100</f>
        <v>81.561194989268429</v>
      </c>
      <c r="L292" s="76">
        <f>(((Table134567891011121314151617343[[#This Row],[EA19]]-VLOOKUP($U$1,A:F,6,))/VLOOKUP($U$1,A:F,6,))*100)+100</f>
        <v>108.49162011237108</v>
      </c>
      <c r="M292" s="76">
        <f>(((Table134567891011121314151617343[[#This Row],[GBR]]-VLOOKUP($U$1,A:G,7,))/VLOOKUP($U$1,A:G,7,))*100)+100</f>
        <v>98.674033149659095</v>
      </c>
      <c r="N292" s="76">
        <f>IF(VLOOKUP(A292,Database!$A:$AU,MATCH($N$1,Database!$A$1:$AU$1,0),FALSE)=0,#N/A,VLOOKUP(A292,Database!$A:$AU,MATCH($N$1,Database!$A$1:$AU$1,0),FALSE))</f>
        <v>100.882923443</v>
      </c>
      <c r="O292" s="76">
        <f>(((Table134567891011121314151617343[[#This Row],[USA]]-VLOOKUP($U$1,A:N,14,))/VLOOKUP($U$1,A:N,14,))*100)+100</f>
        <v>116.37273921136523</v>
      </c>
      <c r="P292" s="76">
        <f>IF(VLOOKUP(A292,Database!$A:$AS,MATCH($P$1,Database!$A$1:$AS$1,0),FALSE)=0,#N/A,VLOOKUP(A292,Database!$A:$AS,MATCH($P$1,Database!$A$1:$AS$1,0),FALSE))</f>
        <v>104.291309058</v>
      </c>
      <c r="Q292" s="76">
        <f>(((Table134567891011121314151617343[[#This Row],[JPN]]-VLOOKUP($U$1,A:Q,16,))/VLOOKUP($U$1,A:Q,16,))*100)+100</f>
        <v>104.70633442797593</v>
      </c>
    </row>
    <row r="293" spans="1:17" s="80" customFormat="1" x14ac:dyDescent="0.35">
      <c r="A293" s="21">
        <v>41730</v>
      </c>
      <c r="B293" s="76">
        <f>IF(VLOOKUP(A293,Database!$A:$AS,MATCH($B$1,Database!$A$1:$AS$1,0),FALSE)=0,#N/A,VLOOKUP(A293,Database!$A:$AS,MATCH($B$1,Database!$A$1:$AS$1,0),FALSE))</f>
        <v>99.491709024000002</v>
      </c>
      <c r="C293" s="76">
        <f>IF(VLOOKUP(A293,Database!$A:$AS,MATCH($C$1,Database!$A$1:$AS$1,0),FALSE)=0,#N/A,VLOOKUP(A293,Database!$A:$AS,MATCH($C$1,Database!$A$1:$AS$1,0),FALSE))</f>
        <v>99.09</v>
      </c>
      <c r="D293" s="76">
        <f>IF(VLOOKUP(A293,Database!$A:$AS,MATCH($D$1,Database!$A$1:$AS$1,0),FALSE)=0,#N/A,VLOOKUP(A293,Database!$A:$AS,MATCH($D$1,Database!$A$1:$AS$1,0),FALSE))</f>
        <v>99.408284023999997</v>
      </c>
      <c r="E293" s="76">
        <f>IF(VLOOKUP(A293,Database!$A:$AS,MATCH($E$1,Database!$A$1:$AS$1,0),FALSE)=0,#N/A,VLOOKUP(A293,Database!$A:$AS,MATCH($E$1,Database!$A$1:$AS$1,0),FALSE))</f>
        <v>97.517081263999998</v>
      </c>
      <c r="F293" s="76">
        <f>IF(VLOOKUP(A293,Database!$A:$AS,MATCH($F$1,Database!$A$1:$AS$1,0),FALSE)=0,#N/A,VLOOKUP(A293,Database!$A:$AS,MATCH($F$1,Database!$A$1:$AS$1,0),FALSE))</f>
        <v>98.591784017999998</v>
      </c>
      <c r="G293" s="76">
        <f>IF(VLOOKUP(A293,Database!$A:$AS,MATCH($G$1,Database!$A$1:$AS$1,0),FALSE)=0,#N/A,VLOOKUP(A293,Database!$A:$AS,MATCH($G$1,Database!$A$1:$AS$1,0),FALSE))</f>
        <v>94.977007427999993</v>
      </c>
      <c r="H293" s="76">
        <f>(((Table134567891011121314151617343[[#This Row],[ITA]]-VLOOKUP($U$1,A:B,2,))/VLOOKUP($U$1,A:B,2,))*100)+100</f>
        <v>81.825657894560322</v>
      </c>
      <c r="I293" s="76">
        <f>(((Table134567891011121314151617343[[#This Row],[FRA]]-VLOOKUP($U$1,A:C,3,))/VLOOKUP($U$1,A:C,3,))*100)+100</f>
        <v>96.692037470725992</v>
      </c>
      <c r="J293" s="76">
        <f>(((Table134567891011121314151617343[[#This Row],[DEU]]-VLOOKUP($U$1,A:D,4,))/VLOOKUP($U$1,A:D,4,))*100)+100</f>
        <v>132.1808510641516</v>
      </c>
      <c r="K293" s="76">
        <f>(((Table134567891011121314151617343[[#This Row],[ESP]]-VLOOKUP($U$1,A:E,5,))/VLOOKUP($U$1,A:E,5,))*100)+100</f>
        <v>82.436133700870812</v>
      </c>
      <c r="L293" s="76">
        <f>(((Table134567891011121314151617343[[#This Row],[EA19]]-VLOOKUP($U$1,A:F,6,))/VLOOKUP($U$1,A:F,6,))*100)+100</f>
        <v>110.16759776554042</v>
      </c>
      <c r="M293" s="76">
        <f>(((Table134567891011121314151617343[[#This Row],[GBR]]-VLOOKUP($U$1,A:G,7,))/VLOOKUP($U$1,A:G,7,))*100)+100</f>
        <v>98.895027624021736</v>
      </c>
      <c r="N293" s="76">
        <f>IF(VLOOKUP(A293,Database!$A:$AU,MATCH($N$1,Database!$A$1:$AU$1,0),FALSE)=0,#N/A,VLOOKUP(A293,Database!$A:$AU,MATCH($N$1,Database!$A$1:$AU$1,0),FALSE))</f>
        <v>100.945591588</v>
      </c>
      <c r="O293" s="76">
        <f>(((Table134567891011121314151617343[[#This Row],[USA]]-VLOOKUP($U$1,A:N,14,))/VLOOKUP($U$1,A:N,14,))*100)+100</f>
        <v>116.44502957970559</v>
      </c>
      <c r="P293" s="76">
        <f>IF(VLOOKUP(A293,Database!$A:$AS,MATCH($P$1,Database!$A$1:$AS$1,0),FALSE)=0,#N/A,VLOOKUP(A293,Database!$A:$AS,MATCH($P$1,Database!$A$1:$AS$1,0),FALSE))</f>
        <v>99.791684025999999</v>
      </c>
      <c r="Q293" s="76">
        <f>(((Table134567891011121314151617343[[#This Row],[JPN]]-VLOOKUP($U$1,A:Q,16,))/VLOOKUP($U$1,A:Q,16,))*100)+100</f>
        <v>100.18880321989543</v>
      </c>
    </row>
    <row r="294" spans="1:17" s="80" customFormat="1" x14ac:dyDescent="0.35">
      <c r="A294" s="21">
        <v>41760</v>
      </c>
      <c r="B294" s="76">
        <f>IF(VLOOKUP(A294,Database!$A:$AS,MATCH($B$1,Database!$A$1:$AS$1,0),FALSE)=0,#N/A,VLOOKUP(A294,Database!$A:$AS,MATCH($B$1,Database!$A$1:$AS$1,0),FALSE))</f>
        <v>97.991834014000005</v>
      </c>
      <c r="C294" s="76">
        <f>IF(VLOOKUP(A294,Database!$A:$AS,MATCH($C$1,Database!$A$1:$AS$1,0),FALSE)=0,#N/A,VLOOKUP(A294,Database!$A:$AS,MATCH($C$1,Database!$A$1:$AS$1,0),FALSE))</f>
        <v>97.21</v>
      </c>
      <c r="D294" s="76">
        <f>IF(VLOOKUP(A294,Database!$A:$AS,MATCH($D$1,Database!$A$1:$AS$1,0),FALSE)=0,#N/A,VLOOKUP(A294,Database!$A:$AS,MATCH($D$1,Database!$A$1:$AS$1,0),FALSE))</f>
        <v>98.708225685000002</v>
      </c>
      <c r="E294" s="76">
        <f>IF(VLOOKUP(A294,Database!$A:$AS,MATCH($E$1,Database!$A$1:$AS$1,0),FALSE)=0,#N/A,VLOOKUP(A294,Database!$A:$AS,MATCH($E$1,Database!$A$1:$AS$1,0),FALSE))</f>
        <v>97.127080938999995</v>
      </c>
      <c r="F294" s="76">
        <f>IF(VLOOKUP(A294,Database!$A:$AS,MATCH($F$1,Database!$A$1:$AS$1,0),FALSE)=0,#N/A,VLOOKUP(A294,Database!$A:$AS,MATCH($F$1,Database!$A$1:$AS$1,0),FALSE))</f>
        <v>97.791850679000007</v>
      </c>
      <c r="G294" s="76">
        <f>IF(VLOOKUP(A294,Database!$A:$AS,MATCH($G$1,Database!$A$1:$AS$1,0),FALSE)=0,#N/A,VLOOKUP(A294,Database!$A:$AS,MATCH($G$1,Database!$A$1:$AS$1,0),FALSE))</f>
        <v>94.446409622000004</v>
      </c>
      <c r="H294" s="76">
        <f>(((Table134567891011121314151617343[[#This Row],[ITA]]-VLOOKUP($U$1,A:B,2,))/VLOOKUP($U$1,A:B,2,))*100)+100</f>
        <v>80.592105263322935</v>
      </c>
      <c r="I294" s="76">
        <f>(((Table134567891011121314151617343[[#This Row],[FRA]]-VLOOKUP($U$1,A:C,3,))/VLOOKUP($U$1,A:C,3,))*100)+100</f>
        <v>94.857533177205298</v>
      </c>
      <c r="J294" s="76">
        <f>(((Table134567891011121314151617343[[#This Row],[DEU]]-VLOOKUP($U$1,A:D,4,))/VLOOKUP($U$1,A:D,4,))*100)+100</f>
        <v>131.24999999925205</v>
      </c>
      <c r="K294" s="76">
        <f>(((Table134567891011121314151617343[[#This Row],[ESP]]-VLOOKUP($U$1,A:E,5,))/VLOOKUP($U$1,A:E,5,))*100)+100</f>
        <v>82.10644664996282</v>
      </c>
      <c r="L294" s="76">
        <f>(((Table134567891011121314151617343[[#This Row],[EA19]]-VLOOKUP($U$1,A:F,6,))/VLOOKUP($U$1,A:F,6,))*100)+100</f>
        <v>109.27374301681098</v>
      </c>
      <c r="M294" s="76">
        <f>(((Table134567891011121314151617343[[#This Row],[GBR]]-VLOOKUP($U$1,A:G,7,))/VLOOKUP($U$1,A:G,7,))*100)+100</f>
        <v>98.342541437073876</v>
      </c>
      <c r="N294" s="76">
        <f>IF(VLOOKUP(A294,Database!$A:$AU,MATCH($N$1,Database!$A$1:$AU$1,0),FALSE)=0,#N/A,VLOOKUP(A294,Database!$A:$AU,MATCH($N$1,Database!$A$1:$AU$1,0),FALSE))</f>
        <v>101.35144716000001</v>
      </c>
      <c r="O294" s="76">
        <f>(((Table134567891011121314151617343[[#This Row],[USA]]-VLOOKUP($U$1,A:N,14,))/VLOOKUP($U$1,A:N,14,))*100)+100</f>
        <v>116.91320122884025</v>
      </c>
      <c r="P294" s="76">
        <f>IF(VLOOKUP(A294,Database!$A:$AS,MATCH($P$1,Database!$A$1:$AS$1,0),FALSE)=0,#N/A,VLOOKUP(A294,Database!$A:$AS,MATCH($P$1,Database!$A$1:$AS$1,0),FALSE))</f>
        <v>101.89150904100001</v>
      </c>
      <c r="Q294" s="76">
        <f>(((Table134567891011121314151617343[[#This Row],[JPN]]-VLOOKUP($U$1,A:Q,16,))/VLOOKUP($U$1,A:Q,16,))*100)+100</f>
        <v>102.29698445039995</v>
      </c>
    </row>
    <row r="295" spans="1:17" s="80" customFormat="1" x14ac:dyDescent="0.35">
      <c r="A295" s="21">
        <v>41791</v>
      </c>
      <c r="B295" s="76">
        <f>IF(VLOOKUP(A295,Database!$A:$AS,MATCH($B$1,Database!$A$1:$AS$1,0),FALSE)=0,#N/A,VLOOKUP(A295,Database!$A:$AS,MATCH($B$1,Database!$A$1:$AS$1,0),FALSE))</f>
        <v>99.891675694</v>
      </c>
      <c r="C295" s="76">
        <f>IF(VLOOKUP(A295,Database!$A:$AS,MATCH($C$1,Database!$A$1:$AS$1,0),FALSE)=0,#N/A,VLOOKUP(A295,Database!$A:$AS,MATCH($C$1,Database!$A$1:$AS$1,0),FALSE))</f>
        <v>99.11</v>
      </c>
      <c r="D295" s="76">
        <f>IF(VLOOKUP(A295,Database!$A:$AS,MATCH($D$1,Database!$A$1:$AS$1,0),FALSE)=0,#N/A,VLOOKUP(A295,Database!$A:$AS,MATCH($D$1,Database!$A$1:$AS$1,0),FALSE))</f>
        <v>98.80823402</v>
      </c>
      <c r="E295" s="76">
        <f>IF(VLOOKUP(A295,Database!$A:$AS,MATCH($E$1,Database!$A$1:$AS$1,0),FALSE)=0,#N/A,VLOOKUP(A295,Database!$A:$AS,MATCH($E$1,Database!$A$1:$AS$1,0),FALSE))</f>
        <v>96.643080535999999</v>
      </c>
      <c r="F295" s="76">
        <f>IF(VLOOKUP(A295,Database!$A:$AS,MATCH($F$1,Database!$A$1:$AS$1,0),FALSE)=0,#N/A,VLOOKUP(A295,Database!$A:$AS,MATCH($F$1,Database!$A$1:$AS$1,0),FALSE))</f>
        <v>97.291892341999997</v>
      </c>
      <c r="G295" s="76">
        <f>IF(VLOOKUP(A295,Database!$A:$AS,MATCH($G$1,Database!$A$1:$AS$1,0),FALSE)=0,#N/A,VLOOKUP(A295,Database!$A:$AS,MATCH($G$1,Database!$A$1:$AS$1,0),FALSE))</f>
        <v>94.340290060000001</v>
      </c>
      <c r="H295" s="76">
        <f>(((Table134567891011121314151617343[[#This Row],[ITA]]-VLOOKUP($U$1,A:B,2,))/VLOOKUP($U$1,A:B,2,))*100)+100</f>
        <v>82.154605263438583</v>
      </c>
      <c r="I295" s="76">
        <f>(((Table134567891011121314151617343[[#This Row],[FRA]]-VLOOKUP($U$1,A:C,3,))/VLOOKUP($U$1,A:C,3,))*100)+100</f>
        <v>96.711553473848554</v>
      </c>
      <c r="J295" s="76">
        <f>(((Table134567891011121314151617343[[#This Row],[DEU]]-VLOOKUP($U$1,A:D,4,))/VLOOKUP($U$1,A:D,4,))*100)+100</f>
        <v>131.38297872394887</v>
      </c>
      <c r="K295" s="76">
        <f>(((Table134567891011121314151617343[[#This Row],[ESP]]-VLOOKUP($U$1,A:E,5,))/VLOOKUP($U$1,A:E,5,))*100)+100</f>
        <v>81.697296566553661</v>
      </c>
      <c r="L295" s="76">
        <f>(((Table134567891011121314151617343[[#This Row],[EA19]]-VLOOKUP($U$1,A:F,6,))/VLOOKUP($U$1,A:F,6,))*100)+100</f>
        <v>108.71508379871538</v>
      </c>
      <c r="M295" s="76">
        <f>(((Table134567891011121314151617343[[#This Row],[GBR]]-VLOOKUP($U$1,A:G,7,))/VLOOKUP($U$1,A:G,7,))*100)+100</f>
        <v>98.232044198851298</v>
      </c>
      <c r="N295" s="76">
        <f>IF(VLOOKUP(A295,Database!$A:$AU,MATCH($N$1,Database!$A$1:$AU$1,0),FALSE)=0,#N/A,VLOOKUP(A295,Database!$A:$AU,MATCH($N$1,Database!$A$1:$AU$1,0),FALSE))</f>
        <v>101.700584093</v>
      </c>
      <c r="O295" s="76">
        <f>(((Table134567891011121314151617343[[#This Row],[USA]]-VLOOKUP($U$1,A:N,14,))/VLOOKUP($U$1,A:N,14,))*100)+100</f>
        <v>117.31594551762984</v>
      </c>
      <c r="P295" s="76">
        <f>IF(VLOOKUP(A295,Database!$A:$AS,MATCH($P$1,Database!$A$1:$AS$1,0),FALSE)=0,#N/A,VLOOKUP(A295,Database!$A:$AS,MATCH($P$1,Database!$A$1:$AS$1,0),FALSE))</f>
        <v>100.591617365</v>
      </c>
      <c r="Q295" s="76">
        <f>(((Table134567891011121314151617343[[#This Row],[JPN]]-VLOOKUP($U$1,A:Q,16,))/VLOOKUP($U$1,A:Q,16,))*100)+100</f>
        <v>100.99191987908745</v>
      </c>
    </row>
    <row r="296" spans="1:17" s="80" customFormat="1" x14ac:dyDescent="0.35">
      <c r="A296" s="21">
        <v>41821</v>
      </c>
      <c r="B296" s="76">
        <f>IF(VLOOKUP(A296,Database!$A:$AS,MATCH($B$1,Database!$A$1:$AS$1,0),FALSE)=0,#N/A,VLOOKUP(A296,Database!$A:$AS,MATCH($B$1,Database!$A$1:$AS$1,0),FALSE))</f>
        <v>98.491792351000001</v>
      </c>
      <c r="C296" s="76">
        <f>IF(VLOOKUP(A296,Database!$A:$AS,MATCH($C$1,Database!$A$1:$AS$1,0),FALSE)=0,#N/A,VLOOKUP(A296,Database!$A:$AS,MATCH($C$1,Database!$A$1:$AS$1,0),FALSE))</f>
        <v>100.13</v>
      </c>
      <c r="D296" s="76">
        <f>IF(VLOOKUP(A296,Database!$A:$AS,MATCH($D$1,Database!$A$1:$AS$1,0),FALSE)=0,#N/A,VLOOKUP(A296,Database!$A:$AS,MATCH($D$1,Database!$A$1:$AS$1,0),FALSE))</f>
        <v>100.908409034</v>
      </c>
      <c r="E296" s="76">
        <f>IF(VLOOKUP(A296,Database!$A:$AS,MATCH($E$1,Database!$A$1:$AS$1,0),FALSE)=0,#N/A,VLOOKUP(A296,Database!$A:$AS,MATCH($E$1,Database!$A$1:$AS$1,0),FALSE))</f>
        <v>96.548080456999998</v>
      </c>
      <c r="F296" s="76">
        <f>IF(VLOOKUP(A296,Database!$A:$AS,MATCH($F$1,Database!$A$1:$AS$1,0),FALSE)=0,#N/A,VLOOKUP(A296,Database!$A:$AS,MATCH($F$1,Database!$A$1:$AS$1,0),FALSE))</f>
        <v>98.091825681000003</v>
      </c>
      <c r="G296" s="76">
        <f>IF(VLOOKUP(A296,Database!$A:$AS,MATCH($G$1,Database!$A$1:$AS$1,0),FALSE)=0,#N/A,VLOOKUP(A296,Database!$A:$AS,MATCH($G$1,Database!$A$1:$AS$1,0),FALSE))</f>
        <v>95.401485674</v>
      </c>
      <c r="H296" s="76">
        <f>(((Table134567891011121314151617343[[#This Row],[ITA]]-VLOOKUP($U$1,A:B,2,))/VLOOKUP($U$1,A:B,2,))*100)+100</f>
        <v>81.003289474009534</v>
      </c>
      <c r="I296" s="76">
        <f>(((Table134567891011121314151617343[[#This Row],[FRA]]-VLOOKUP($U$1,A:C,3,))/VLOOKUP($U$1,A:C,3,))*100)+100</f>
        <v>97.706869633099132</v>
      </c>
      <c r="J296" s="76">
        <f>(((Table134567891011121314151617343[[#This Row],[DEU]]-VLOOKUP($U$1,A:D,4,))/VLOOKUP($U$1,A:D,4,))*100)+100</f>
        <v>134.17553191465845</v>
      </c>
      <c r="K296" s="76">
        <f>(((Table134567891011121314151617343[[#This Row],[ESP]]-VLOOKUP($U$1,A:E,5,))/VLOOKUP($U$1,A:E,5,))*100)+100</f>
        <v>81.616988182499014</v>
      </c>
      <c r="L296" s="76">
        <f>(((Table134567891011121314151617343[[#This Row],[EA19]]-VLOOKUP($U$1,A:F,6,))/VLOOKUP($U$1,A:F,6,))*100)+100</f>
        <v>109.60893854744484</v>
      </c>
      <c r="M296" s="76">
        <f>(((Table134567891011121314151617343[[#This Row],[GBR]]-VLOOKUP($U$1,A:G,7,))/VLOOKUP($U$1,A:G,7,))*100)+100</f>
        <v>99.337016574829548</v>
      </c>
      <c r="N296" s="76">
        <f>IF(VLOOKUP(A296,Database!$A:$AU,MATCH($N$1,Database!$A$1:$AU$1,0),FALSE)=0,#N/A,VLOOKUP(A296,Database!$A:$AU,MATCH($N$1,Database!$A$1:$AU$1,0),FALSE))</f>
        <v>101.977037876</v>
      </c>
      <c r="O296" s="76">
        <f>(((Table134567891011121314151617343[[#This Row],[USA]]-VLOOKUP($U$1,A:N,14,))/VLOOKUP($U$1,A:N,14,))*100)+100</f>
        <v>117.63484670422393</v>
      </c>
      <c r="P296" s="76">
        <f>IF(VLOOKUP(A296,Database!$A:$AS,MATCH($P$1,Database!$A$1:$AS$1,0),FALSE)=0,#N/A,VLOOKUP(A296,Database!$A:$AS,MATCH($P$1,Database!$A$1:$AS$1,0),FALSE))</f>
        <v>100.39163403000001</v>
      </c>
      <c r="Q296" s="76">
        <f>(((Table134567891011121314151617343[[#This Row],[JPN]]-VLOOKUP($U$1,A:Q,16,))/VLOOKUP($U$1,A:Q,16,))*100)+100</f>
        <v>100.79114071403845</v>
      </c>
    </row>
    <row r="297" spans="1:17" s="80" customFormat="1" x14ac:dyDescent="0.35">
      <c r="A297" s="21">
        <v>41852</v>
      </c>
      <c r="B297" s="76">
        <f>IF(VLOOKUP(A297,Database!$A:$AS,MATCH($B$1,Database!$A$1:$AS$1,0),FALSE)=0,#N/A,VLOOKUP(A297,Database!$A:$AS,MATCH($B$1,Database!$A$1:$AS$1,0),FALSE))</f>
        <v>97.191900674999999</v>
      </c>
      <c r="C297" s="76">
        <f>IF(VLOOKUP(A297,Database!$A:$AS,MATCH($C$1,Database!$A$1:$AS$1,0),FALSE)=0,#N/A,VLOOKUP(A297,Database!$A:$AS,MATCH($C$1,Database!$A$1:$AS$1,0),FALSE))</f>
        <v>98.32</v>
      </c>
      <c r="D297" s="76">
        <f>IF(VLOOKUP(A297,Database!$A:$AS,MATCH($D$1,Database!$A$1:$AS$1,0),FALSE)=0,#N/A,VLOOKUP(A297,Database!$A:$AS,MATCH($D$1,Database!$A$1:$AS$1,0),FALSE))</f>
        <v>96.708059004999996</v>
      </c>
      <c r="E297" s="76">
        <f>IF(VLOOKUP(A297,Database!$A:$AS,MATCH($E$1,Database!$A$1:$AS$1,0),FALSE)=0,#N/A,VLOOKUP(A297,Database!$A:$AS,MATCH($E$1,Database!$A$1:$AS$1,0),FALSE))</f>
        <v>97.020080849999999</v>
      </c>
      <c r="F297" s="76">
        <f>IF(VLOOKUP(A297,Database!$A:$AS,MATCH($F$1,Database!$A$1:$AS$1,0),FALSE)=0,#N/A,VLOOKUP(A297,Database!$A:$AS,MATCH($F$1,Database!$A$1:$AS$1,0),FALSE))</f>
        <v>96.391967335999993</v>
      </c>
      <c r="G297" s="76">
        <f>IF(VLOOKUP(A297,Database!$A:$AS,MATCH($G$1,Database!$A$1:$AS$1,0),FALSE)=0,#N/A,VLOOKUP(A297,Database!$A:$AS,MATCH($G$1,Database!$A$1:$AS$1,0),FALSE))</f>
        <v>94.340290060000001</v>
      </c>
      <c r="H297" s="76">
        <f>(((Table134567891011121314151617343[[#This Row],[ITA]]-VLOOKUP($U$1,A:B,2,))/VLOOKUP($U$1,A:B,2,))*100)+100</f>
        <v>79.934210526388839</v>
      </c>
      <c r="I297" s="76">
        <f>(((Table134567891011121314151617343[[#This Row],[FRA]]-VLOOKUP($U$1,A:C,3,))/VLOOKUP($U$1,A:C,3,))*100)+100</f>
        <v>95.940671350507401</v>
      </c>
      <c r="J297" s="76">
        <f>(((Table134567891011121314151617343[[#This Row],[DEU]]-VLOOKUP($U$1,A:D,4,))/VLOOKUP($U$1,A:D,4,))*100)+100</f>
        <v>128.59042553190957</v>
      </c>
      <c r="K297" s="76">
        <f>(((Table134567891011121314151617343[[#This Row],[ESP]]-VLOOKUP($U$1,A:E,5,))/VLOOKUP($U$1,A:E,5,))*100)+100</f>
        <v>82.015994048957168</v>
      </c>
      <c r="L297" s="76">
        <f>(((Table134567891011121314151617343[[#This Row],[EA19]]-VLOOKUP($U$1,A:F,6,))/VLOOKUP($U$1,A:F,6,))*100)+100</f>
        <v>107.70949720681378</v>
      </c>
      <c r="M297" s="76">
        <f>(((Table134567891011121314151617343[[#This Row],[GBR]]-VLOOKUP($U$1,A:G,7,))/VLOOKUP($U$1,A:G,7,))*100)+100</f>
        <v>98.232044198851298</v>
      </c>
      <c r="N297" s="76">
        <f>IF(VLOOKUP(A297,Database!$A:$AU,MATCH($N$1,Database!$A$1:$AU$1,0),FALSE)=0,#N/A,VLOOKUP(A297,Database!$A:$AU,MATCH($N$1,Database!$A$1:$AU$1,0),FALSE))</f>
        <v>101.786058684</v>
      </c>
      <c r="O297" s="76">
        <f>(((Table134567891011121314151617343[[#This Row],[USA]]-VLOOKUP($U$1,A:N,14,))/VLOOKUP($U$1,A:N,14,))*100)+100</f>
        <v>117.41454409059111</v>
      </c>
      <c r="P297" s="76">
        <f>IF(VLOOKUP(A297,Database!$A:$AS,MATCH($P$1,Database!$A$1:$AS$1,0),FALSE)=0,#N/A,VLOOKUP(A297,Database!$A:$AS,MATCH($P$1,Database!$A$1:$AS$1,0),FALSE))</f>
        <v>99.491709024000002</v>
      </c>
      <c r="Q297" s="76">
        <f>(((Table134567891011121314151617343[[#This Row],[JPN]]-VLOOKUP($U$1,A:Q,16,))/VLOOKUP($U$1,A:Q,16,))*100)+100</f>
        <v>99.887634472823933</v>
      </c>
    </row>
    <row r="298" spans="1:17" s="80" customFormat="1" x14ac:dyDescent="0.35">
      <c r="A298" s="21">
        <v>41883</v>
      </c>
      <c r="B298" s="76">
        <f>IF(VLOOKUP(A298,Database!$A:$AS,MATCH($B$1,Database!$A$1:$AS$1,0),FALSE)=0,#N/A,VLOOKUP(A298,Database!$A:$AS,MATCH($B$1,Database!$A$1:$AS$1,0),FALSE))</f>
        <v>97.891842346000004</v>
      </c>
      <c r="C298" s="76">
        <f>IF(VLOOKUP(A298,Database!$A:$AS,MATCH($C$1,Database!$A$1:$AS$1,0),FALSE)=0,#N/A,VLOOKUP(A298,Database!$A:$AS,MATCH($C$1,Database!$A$1:$AS$1,0),FALSE))</f>
        <v>99.15</v>
      </c>
      <c r="D298" s="76">
        <f>IF(VLOOKUP(A298,Database!$A:$AS,MATCH($D$1,Database!$A$1:$AS$1,0),FALSE)=0,#N/A,VLOOKUP(A298,Database!$A:$AS,MATCH($D$1,Database!$A$1:$AS$1,0),FALSE))</f>
        <v>99.108259021999999</v>
      </c>
      <c r="E298" s="76">
        <f>IF(VLOOKUP(A298,Database!$A:$AS,MATCH($E$1,Database!$A$1:$AS$1,0),FALSE)=0,#N/A,VLOOKUP(A298,Database!$A:$AS,MATCH($E$1,Database!$A$1:$AS$1,0),FALSE))</f>
        <v>97.260081049999997</v>
      </c>
      <c r="F298" s="76">
        <f>IF(VLOOKUP(A298,Database!$A:$AS,MATCH($F$1,Database!$A$1:$AS$1,0),FALSE)=0,#N/A,VLOOKUP(A298,Database!$A:$AS,MATCH($F$1,Database!$A$1:$AS$1,0),FALSE))</f>
        <v>97.391884009999998</v>
      </c>
      <c r="G298" s="76">
        <f>IF(VLOOKUP(A298,Database!$A:$AS,MATCH($G$1,Database!$A$1:$AS$1,0),FALSE)=0,#N/A,VLOOKUP(A298,Database!$A:$AS,MATCH($G$1,Database!$A$1:$AS$1,0),FALSE))</f>
        <v>94.977007427999993</v>
      </c>
      <c r="H298" s="76">
        <f>(((Table134567891011121314151617343[[#This Row],[ITA]]-VLOOKUP($U$1,A:B,2,))/VLOOKUP($U$1,A:B,2,))*100)+100</f>
        <v>80.509868420692143</v>
      </c>
      <c r="I298" s="76">
        <f>(((Table134567891011121314151617343[[#This Row],[FRA]]-VLOOKUP($U$1,A:C,3,))/VLOOKUP($U$1,A:C,3,))*100)+100</f>
        <v>96.750585480093676</v>
      </c>
      <c r="J298" s="76">
        <f>(((Table134567891011121314151617343[[#This Row],[DEU]]-VLOOKUP($U$1,A:D,4,))/VLOOKUP($U$1,A:D,4,))*100)+100</f>
        <v>131.78191489405023</v>
      </c>
      <c r="K298" s="76">
        <f>(((Table134567891011121314151617343[[#This Row],[ESP]]-VLOOKUP($U$1,A:E,5,))/VLOOKUP($U$1,A:E,5,))*100)+100</f>
        <v>82.218878387977455</v>
      </c>
      <c r="L298" s="76">
        <f>(((Table134567891011121314151617343[[#This Row],[EA19]]-VLOOKUP($U$1,A:F,6,))/VLOOKUP($U$1,A:F,6,))*100)+100</f>
        <v>108.82681564300495</v>
      </c>
      <c r="M298" s="76">
        <f>(((Table134567891011121314151617343[[#This Row],[GBR]]-VLOOKUP($U$1,A:G,7,))/VLOOKUP($U$1,A:G,7,))*100)+100</f>
        <v>98.895027624021736</v>
      </c>
      <c r="N298" s="76">
        <f>IF(VLOOKUP(A298,Database!$A:$AU,MATCH($N$1,Database!$A$1:$AU$1,0),FALSE)=0,#N/A,VLOOKUP(A298,Database!$A:$AU,MATCH($N$1,Database!$A$1:$AU$1,0),FALSE))</f>
        <v>102.098209512</v>
      </c>
      <c r="O298" s="76">
        <f>(((Table134567891011121314151617343[[#This Row],[USA]]-VLOOKUP($U$1,A:N,14,))/VLOOKUP($U$1,A:N,14,))*100)+100</f>
        <v>117.77462333553864</v>
      </c>
      <c r="P298" s="76">
        <f>IF(VLOOKUP(A298,Database!$A:$AS,MATCH($P$1,Database!$A$1:$AS$1,0),FALSE)=0,#N/A,VLOOKUP(A298,Database!$A:$AS,MATCH($P$1,Database!$A$1:$AS$1,0),FALSE))</f>
        <v>100.591617365</v>
      </c>
      <c r="Q298" s="76">
        <f>(((Table134567891011121314151617343[[#This Row],[JPN]]-VLOOKUP($U$1,A:Q,16,))/VLOOKUP($U$1,A:Q,16,))*100)+100</f>
        <v>100.99191987908745</v>
      </c>
    </row>
    <row r="299" spans="1:17" s="80" customFormat="1" x14ac:dyDescent="0.35">
      <c r="A299" s="21">
        <v>41913</v>
      </c>
      <c r="B299" s="76">
        <f>IF(VLOOKUP(A299,Database!$A:$AS,MATCH($B$1,Database!$A$1:$AS$1,0),FALSE)=0,#N/A,VLOOKUP(A299,Database!$A:$AS,MATCH($B$1,Database!$A$1:$AS$1,0),FALSE))</f>
        <v>97.691859011999995</v>
      </c>
      <c r="C299" s="76">
        <f>IF(VLOOKUP(A299,Database!$A:$AS,MATCH($C$1,Database!$A$1:$AS$1,0),FALSE)=0,#N/A,VLOOKUP(A299,Database!$A:$AS,MATCH($C$1,Database!$A$1:$AS$1,0),FALSE))</f>
        <v>97.59</v>
      </c>
      <c r="D299" s="76">
        <f>IF(VLOOKUP(A299,Database!$A:$AS,MATCH($D$1,Database!$A$1:$AS$1,0),FALSE)=0,#N/A,VLOOKUP(A299,Database!$A:$AS,MATCH($D$1,Database!$A$1:$AS$1,0),FALSE))</f>
        <v>99.308275690000002</v>
      </c>
      <c r="E299" s="76">
        <f>IF(VLOOKUP(A299,Database!$A:$AS,MATCH($E$1,Database!$A$1:$AS$1,0),FALSE)=0,#N/A,VLOOKUP(A299,Database!$A:$AS,MATCH($E$1,Database!$A$1:$AS$1,0),FALSE))</f>
        <v>96.816080679999999</v>
      </c>
      <c r="F299" s="76">
        <f>IF(VLOOKUP(A299,Database!$A:$AS,MATCH($F$1,Database!$A$1:$AS$1,0),FALSE)=0,#N/A,VLOOKUP(A299,Database!$A:$AS,MATCH($F$1,Database!$A$1:$AS$1,0),FALSE))</f>
        <v>97.091909008000002</v>
      </c>
      <c r="G299" s="76">
        <f>IF(VLOOKUP(A299,Database!$A:$AS,MATCH($G$1,Database!$A$1:$AS$1,0),FALSE)=0,#N/A,VLOOKUP(A299,Database!$A:$AS,MATCH($G$1,Database!$A$1:$AS$1,0),FALSE))</f>
        <v>94.870887866999993</v>
      </c>
      <c r="H299" s="76">
        <f>(((Table134567891011121314151617343[[#This Row],[ITA]]-VLOOKUP($U$1,A:B,2,))/VLOOKUP($U$1,A:B,2,))*100)+100</f>
        <v>80.345394737075438</v>
      </c>
      <c r="I299" s="76">
        <f>(((Table134567891011121314151617343[[#This Row],[FRA]]-VLOOKUP($U$1,A:C,3,))/VLOOKUP($U$1,A:C,3,))*100)+100</f>
        <v>95.22833723653396</v>
      </c>
      <c r="J299" s="76">
        <f>(((Table134567891011121314151617343[[#This Row],[DEU]]-VLOOKUP($U$1,A:D,4,))/VLOOKUP($U$1,A:D,4,))*100)+100</f>
        <v>132.04787234078447</v>
      </c>
      <c r="K299" s="76">
        <f>(((Table134567891011121314151617343[[#This Row],[ESP]]-VLOOKUP($U$1,A:E,5,))/VLOOKUP($U$1,A:E,5,))*100)+100</f>
        <v>81.843542360789911</v>
      </c>
      <c r="L299" s="76">
        <f>(((Table134567891011121314151617343[[#This Row],[EA19]]-VLOOKUP($U$1,A:F,6,))/VLOOKUP($U$1,A:F,6,))*100)+100</f>
        <v>108.49162011237108</v>
      </c>
      <c r="M299" s="76">
        <f>(((Table134567891011121314151617343[[#This Row],[GBR]]-VLOOKUP($U$1,A:G,7,))/VLOOKUP($U$1,A:G,7,))*100)+100</f>
        <v>98.784530386840416</v>
      </c>
      <c r="N299" s="76">
        <f>IF(VLOOKUP(A299,Database!$A:$AU,MATCH($N$1,Database!$A$1:$AU$1,0),FALSE)=0,#N/A,VLOOKUP(A299,Database!$A:$AU,MATCH($N$1,Database!$A$1:$AU$1,0),FALSE))</f>
        <v>102.103861544</v>
      </c>
      <c r="O299" s="76">
        <f>(((Table134567891011121314151617343[[#This Row],[USA]]-VLOOKUP($U$1,A:N,14,))/VLOOKUP($U$1,A:N,14,))*100)+100</f>
        <v>117.78114319463374</v>
      </c>
      <c r="P299" s="76">
        <f>IF(VLOOKUP(A299,Database!$A:$AS,MATCH($P$1,Database!$A$1:$AS$1,0),FALSE)=0,#N/A,VLOOKUP(A299,Database!$A:$AS,MATCH($P$1,Database!$A$1:$AS$1,0),FALSE))</f>
        <v>100.591617365</v>
      </c>
      <c r="Q299" s="76">
        <f>(((Table134567891011121314151617343[[#This Row],[JPN]]-VLOOKUP($U$1,A:Q,16,))/VLOOKUP($U$1,A:Q,16,))*100)+100</f>
        <v>100.99191987908745</v>
      </c>
    </row>
    <row r="300" spans="1:17" s="80" customFormat="1" x14ac:dyDescent="0.35">
      <c r="A300" s="21">
        <v>41944</v>
      </c>
      <c r="B300" s="76">
        <f>IF(VLOOKUP(A300,Database!$A:$AS,MATCH($B$1,Database!$A$1:$AS$1,0),FALSE)=0,#N/A,VLOOKUP(A300,Database!$A:$AS,MATCH($B$1,Database!$A$1:$AS$1,0),FALSE))</f>
        <v>97.791850679000007</v>
      </c>
      <c r="C300" s="76">
        <f>IF(VLOOKUP(A300,Database!$A:$AS,MATCH($C$1,Database!$A$1:$AS$1,0),FALSE)=0,#N/A,VLOOKUP(A300,Database!$A:$AS,MATCH($C$1,Database!$A$1:$AS$1,0),FALSE))</f>
        <v>96.78</v>
      </c>
      <c r="D300" s="76">
        <f>IF(VLOOKUP(A300,Database!$A:$AS,MATCH($D$1,Database!$A$1:$AS$1,0),FALSE)=0,#N/A,VLOOKUP(A300,Database!$A:$AS,MATCH($D$1,Database!$A$1:$AS$1,0),FALSE))</f>
        <v>99.408284023999997</v>
      </c>
      <c r="E300" s="76">
        <f>IF(VLOOKUP(A300,Database!$A:$AS,MATCH($E$1,Database!$A$1:$AS$1,0),FALSE)=0,#N/A,VLOOKUP(A300,Database!$A:$AS,MATCH($E$1,Database!$A$1:$AS$1,0),FALSE))</f>
        <v>96.423080353000003</v>
      </c>
      <c r="F300" s="76">
        <f>IF(VLOOKUP(A300,Database!$A:$AS,MATCH($F$1,Database!$A$1:$AS$1,0),FALSE)=0,#N/A,VLOOKUP(A300,Database!$A:$AS,MATCH($F$1,Database!$A$1:$AS$1,0),FALSE))</f>
        <v>96.791934005000002</v>
      </c>
      <c r="G300" s="76">
        <f>IF(VLOOKUP(A300,Database!$A:$AS,MATCH($G$1,Database!$A$1:$AS$1,0),FALSE)=0,#N/A,VLOOKUP(A300,Database!$A:$AS,MATCH($G$1,Database!$A$1:$AS$1,0),FALSE))</f>
        <v>95.825963919000003</v>
      </c>
      <c r="H300" s="76">
        <f>(((Table134567891011121314151617343[[#This Row],[ITA]]-VLOOKUP($U$1,A:B,2,))/VLOOKUP($U$1,A:B,2,))*100)+100</f>
        <v>80.427631578883805</v>
      </c>
      <c r="I300" s="76">
        <f>(((Table134567891011121314151617343[[#This Row],[FRA]]-VLOOKUP($U$1,A:C,3,))/VLOOKUP($U$1,A:C,3,))*100)+100</f>
        <v>94.437939110070261</v>
      </c>
      <c r="J300" s="76">
        <f>(((Table134567891011121314151617343[[#This Row],[DEU]]-VLOOKUP($U$1,A:D,4,))/VLOOKUP($U$1,A:D,4,))*100)+100</f>
        <v>132.1808510641516</v>
      </c>
      <c r="K300" s="76">
        <f>(((Table134567891011121314151617343[[#This Row],[ESP]]-VLOOKUP($U$1,A:E,5,))/VLOOKUP($U$1,A:E,5,))*100)+100</f>
        <v>81.511319256066841</v>
      </c>
      <c r="L300" s="76">
        <f>(((Table134567891011121314151617343[[#This Row],[EA19]]-VLOOKUP($U$1,A:F,6,))/VLOOKUP($U$1,A:F,6,))*100)+100</f>
        <v>108.15642458061981</v>
      </c>
      <c r="M300" s="76">
        <f>(((Table134567891011121314151617343[[#This Row],[GBR]]-VLOOKUP($U$1,A:G,7,))/VLOOKUP($U$1,A:G,7,))*100)+100</f>
        <v>99.779005524596101</v>
      </c>
      <c r="N300" s="76">
        <f>IF(VLOOKUP(A300,Database!$A:$AU,MATCH($N$1,Database!$A$1:$AU$1,0),FALSE)=0,#N/A,VLOOKUP(A300,Database!$A:$AU,MATCH($N$1,Database!$A$1:$AU$1,0),FALSE))</f>
        <v>102.729848894</v>
      </c>
      <c r="O300" s="76">
        <f>(((Table134567891011121314151617343[[#This Row],[USA]]-VLOOKUP($U$1,A:N,14,))/VLOOKUP($U$1,A:N,14,))*100)+100</f>
        <v>118.50324620419138</v>
      </c>
      <c r="P300" s="76">
        <f>IF(VLOOKUP(A300,Database!$A:$AS,MATCH($P$1,Database!$A$1:$AS$1,0),FALSE)=0,#N/A,VLOOKUP(A300,Database!$A:$AS,MATCH($P$1,Database!$A$1:$AS$1,0),FALSE))</f>
        <v>100.591617365</v>
      </c>
      <c r="Q300" s="76">
        <f>(((Table134567891011121314151617343[[#This Row],[JPN]]-VLOOKUP($U$1,A:Q,16,))/VLOOKUP($U$1,A:Q,16,))*100)+100</f>
        <v>100.99191987908745</v>
      </c>
    </row>
    <row r="301" spans="1:17" s="80" customFormat="1" x14ac:dyDescent="0.35">
      <c r="A301" s="21">
        <v>41974</v>
      </c>
      <c r="B301" s="76">
        <f>IF(VLOOKUP(A301,Database!$A:$AS,MATCH($B$1,Database!$A$1:$AS$1,0),FALSE)=0,#N/A,VLOOKUP(A301,Database!$A:$AS,MATCH($B$1,Database!$A$1:$AS$1,0),FALSE))</f>
        <v>98.791767352999997</v>
      </c>
      <c r="C301" s="76">
        <f>IF(VLOOKUP(A301,Database!$A:$AS,MATCH($C$1,Database!$A$1:$AS$1,0),FALSE)=0,#N/A,VLOOKUP(A301,Database!$A:$AS,MATCH($C$1,Database!$A$1:$AS$1,0),FALSE))</f>
        <v>99.65</v>
      </c>
      <c r="D301" s="76">
        <f>IF(VLOOKUP(A301,Database!$A:$AS,MATCH($D$1,Database!$A$1:$AS$1,0),FALSE)=0,#N/A,VLOOKUP(A301,Database!$A:$AS,MATCH($D$1,Database!$A$1:$AS$1,0),FALSE))</f>
        <v>101.10842570200001</v>
      </c>
      <c r="E301" s="76">
        <f>IF(VLOOKUP(A301,Database!$A:$AS,MATCH($E$1,Database!$A$1:$AS$1,0),FALSE)=0,#N/A,VLOOKUP(A301,Database!$A:$AS,MATCH($E$1,Database!$A$1:$AS$1,0),FALSE))</f>
        <v>96.651080543000006</v>
      </c>
      <c r="F301" s="76">
        <f>IF(VLOOKUP(A301,Database!$A:$AS,MATCH($F$1,Database!$A$1:$AS$1,0),FALSE)=0,#N/A,VLOOKUP(A301,Database!$A:$AS,MATCH($F$1,Database!$A$1:$AS$1,0),FALSE))</f>
        <v>98.191817349000004</v>
      </c>
      <c r="G301" s="76">
        <f>IF(VLOOKUP(A301,Database!$A:$AS,MATCH($G$1,Database!$A$1:$AS$1,0),FALSE)=0,#N/A,VLOOKUP(A301,Database!$A:$AS,MATCH($G$1,Database!$A$1:$AS$1,0),FALSE))</f>
        <v>97.736116023999998</v>
      </c>
      <c r="H301" s="76">
        <f>(((Table134567891011121314151617343[[#This Row],[ITA]]-VLOOKUP($U$1,A:B,2,))/VLOOKUP($U$1,A:B,2,))*100)+100</f>
        <v>81.250000000257018</v>
      </c>
      <c r="I301" s="76">
        <f>(((Table134567891011121314151617343[[#This Row],[FRA]]-VLOOKUP($U$1,A:C,3,))/VLOOKUP($U$1,A:C,3,))*100)+100</f>
        <v>97.238485558157691</v>
      </c>
      <c r="J301" s="76">
        <f>(((Table134567891011121314151617343[[#This Row],[DEU]]-VLOOKUP($U$1,A:D,4,))/VLOOKUP($U$1,A:D,4,))*100)+100</f>
        <v>134.44148936139271</v>
      </c>
      <c r="K301" s="76">
        <f>(((Table134567891011121314151617343[[#This Row],[ESP]]-VLOOKUP($U$1,A:E,5,))/VLOOKUP($U$1,A:E,5,))*100)+100</f>
        <v>81.704059378136122</v>
      </c>
      <c r="L301" s="76">
        <f>(((Table134567891011121314151617343[[#This Row],[EA19]]-VLOOKUP($U$1,A:F,6,))/VLOOKUP($U$1,A:F,6,))*100)+100</f>
        <v>109.7206703917344</v>
      </c>
      <c r="M301" s="76">
        <f>(((Table134567891011121314151617343[[#This Row],[GBR]]-VLOOKUP($U$1,A:G,7,))/VLOOKUP($U$1,A:G,7,))*100)+100</f>
        <v>101.76795580114869</v>
      </c>
      <c r="N301" s="76">
        <f>IF(VLOOKUP(A301,Database!$A:$AU,MATCH($N$1,Database!$A$1:$AU$1,0),FALSE)=0,#N/A,VLOOKUP(A301,Database!$A:$AU,MATCH($N$1,Database!$A$1:$AU$1,0),FALSE))</f>
        <v>102.720230524</v>
      </c>
      <c r="O301" s="76">
        <f>(((Table134567891011121314151617343[[#This Row],[USA]]-VLOOKUP($U$1,A:N,14,))/VLOOKUP($U$1,A:N,14,))*100)+100</f>
        <v>118.49215100566374</v>
      </c>
      <c r="P301" s="76">
        <f>IF(VLOOKUP(A301,Database!$A:$AS,MATCH($P$1,Database!$A$1:$AS$1,0),FALSE)=0,#N/A,VLOOKUP(A301,Database!$A:$AS,MATCH($P$1,Database!$A$1:$AS$1,0),FALSE))</f>
        <v>100.191650696</v>
      </c>
      <c r="Q301" s="76">
        <f>(((Table134567891011121314151617343[[#This Row],[JPN]]-VLOOKUP($U$1,A:Q,16,))/VLOOKUP($U$1,A:Q,16,))*100)+100</f>
        <v>100.59036154999342</v>
      </c>
    </row>
    <row r="302" spans="1:17" s="80" customFormat="1" x14ac:dyDescent="0.35">
      <c r="A302" s="21">
        <v>42005</v>
      </c>
      <c r="B302" s="76">
        <f>IF(VLOOKUP(A302,Database!$A:$AS,MATCH($B$1,Database!$A$1:$AS$1,0),FALSE)=0,#N/A,VLOOKUP(A302,Database!$A:$AS,MATCH($B$1,Database!$A$1:$AS$1,0),FALSE))</f>
        <v>98.291809016000002</v>
      </c>
      <c r="C302" s="76">
        <f>IF(VLOOKUP(A302,Database!$A:$AS,MATCH($C$1,Database!$A$1:$AS$1,0),FALSE)=0,#N/A,VLOOKUP(A302,Database!$A:$AS,MATCH($C$1,Database!$A$1:$AS$1,0),FALSE))</f>
        <v>99.49</v>
      </c>
      <c r="D302" s="76">
        <f>IF(VLOOKUP(A302,Database!$A:$AS,MATCH($D$1,Database!$A$1:$AS$1,0),FALSE)=0,#N/A,VLOOKUP(A302,Database!$A:$AS,MATCH($D$1,Database!$A$1:$AS$1,0),FALSE))</f>
        <v>98.408200683000004</v>
      </c>
      <c r="E302" s="76">
        <f>IF(VLOOKUP(A302,Database!$A:$AS,MATCH($E$1,Database!$A$1:$AS$1,0),FALSE)=0,#N/A,VLOOKUP(A302,Database!$A:$AS,MATCH($E$1,Database!$A$1:$AS$1,0),FALSE))</f>
        <v>96.855080713000007</v>
      </c>
      <c r="F302" s="76">
        <f>IF(VLOOKUP(A302,Database!$A:$AS,MATCH($F$1,Database!$A$1:$AS$1,0),FALSE)=0,#N/A,VLOOKUP(A302,Database!$A:$AS,MATCH($F$1,Database!$A$1:$AS$1,0),FALSE))</f>
        <v>97.591867343999994</v>
      </c>
      <c r="G302" s="76">
        <f>IF(VLOOKUP(A302,Database!$A:$AS,MATCH($G$1,Database!$A$1:$AS$1,0),FALSE)=0,#N/A,VLOOKUP(A302,Database!$A:$AS,MATCH($G$1,Database!$A$1:$AS$1,0),FALSE))</f>
        <v>99.327909445000003</v>
      </c>
      <c r="H302" s="76">
        <f>(((Table134567891011121314151617343[[#This Row],[ITA]]-VLOOKUP($U$1,A:B,2,))/VLOOKUP($U$1,A:B,2,))*100)+100</f>
        <v>80.838815789570404</v>
      </c>
      <c r="I302" s="76">
        <f>(((Table134567891011121314151617343[[#This Row],[FRA]]-VLOOKUP($U$1,A:C,3,))/VLOOKUP($U$1,A:C,3,))*100)+100</f>
        <v>97.082357533177202</v>
      </c>
      <c r="J302" s="76">
        <f>(((Table134567891011121314151617343[[#This Row],[DEU]]-VLOOKUP($U$1,A:D,4,))/VLOOKUP($U$1,A:D,4,))*100)+100</f>
        <v>130.85106382915069</v>
      </c>
      <c r="K302" s="76">
        <f>(((Table134567891011121314151617343[[#This Row],[ESP]]-VLOOKUP($U$1,A:E,5,))/VLOOKUP($U$1,A:E,5,))*100)+100</f>
        <v>81.876511066303379</v>
      </c>
      <c r="L302" s="76">
        <f>(((Table134567891011121314151617343[[#This Row],[EA19]]-VLOOKUP($U$1,A:F,6,))/VLOOKUP($U$1,A:F,6,))*100)+100</f>
        <v>109.05027932934925</v>
      </c>
      <c r="M302" s="76">
        <f>(((Table134567891011121314151617343[[#This Row],[GBR]]-VLOOKUP($U$1,A:G,7,))/VLOOKUP($U$1,A:G,7,))*100)+100</f>
        <v>103.42541436511605</v>
      </c>
      <c r="N302" s="76">
        <f>IF(VLOOKUP(A302,Database!$A:$AU,MATCH($N$1,Database!$A$1:$AU$1,0),FALSE)=0,#N/A,VLOOKUP(A302,Database!$A:$AU,MATCH($N$1,Database!$A$1:$AU$1,0),FALSE))</f>
        <v>101.932912362</v>
      </c>
      <c r="O302" s="76">
        <f>(((Table134567891011121314151617343[[#This Row],[USA]]-VLOOKUP($U$1,A:N,14,))/VLOOKUP($U$1,A:N,14,))*100)+100</f>
        <v>117.5839460487112</v>
      </c>
      <c r="P302" s="76">
        <f>IF(VLOOKUP(A302,Database!$A:$AS,MATCH($P$1,Database!$A$1:$AS$1,0),FALSE)=0,#N/A,VLOOKUP(A302,Database!$A:$AS,MATCH($P$1,Database!$A$1:$AS$1,0),FALSE))</f>
        <v>102.69144238</v>
      </c>
      <c r="Q302" s="76">
        <f>(((Table134567891011121314151617343[[#This Row],[JPN]]-VLOOKUP($U$1,A:Q,16,))/VLOOKUP($U$1,A:Q,16,))*100)+100</f>
        <v>103.10010110959193</v>
      </c>
    </row>
    <row r="303" spans="1:17" s="80" customFormat="1" x14ac:dyDescent="0.35">
      <c r="A303" s="21">
        <v>42036</v>
      </c>
      <c r="B303" s="76">
        <f>IF(VLOOKUP(A303,Database!$A:$AS,MATCH($B$1,Database!$A$1:$AS$1,0),FALSE)=0,#N/A,VLOOKUP(A303,Database!$A:$AS,MATCH($B$1,Database!$A$1:$AS$1,0),FALSE))</f>
        <v>99.091742354999994</v>
      </c>
      <c r="C303" s="76">
        <f>IF(VLOOKUP(A303,Database!$A:$AS,MATCH($C$1,Database!$A$1:$AS$1,0),FALSE)=0,#N/A,VLOOKUP(A303,Database!$A:$AS,MATCH($C$1,Database!$A$1:$AS$1,0),FALSE))</f>
        <v>100.02</v>
      </c>
      <c r="D303" s="76">
        <f>IF(VLOOKUP(A303,Database!$A:$AS,MATCH($D$1,Database!$A$1:$AS$1,0),FALSE)=0,#N/A,VLOOKUP(A303,Database!$A:$AS,MATCH($D$1,Database!$A$1:$AS$1,0),FALSE))</f>
        <v>99.308275690000002</v>
      </c>
      <c r="E303" s="76">
        <f>IF(VLOOKUP(A303,Database!$A:$AS,MATCH($E$1,Database!$A$1:$AS$1,0),FALSE)=0,#N/A,VLOOKUP(A303,Database!$A:$AS,MATCH($E$1,Database!$A$1:$AS$1,0),FALSE))</f>
        <v>98.111081759000001</v>
      </c>
      <c r="F303" s="76">
        <f>IF(VLOOKUP(A303,Database!$A:$AS,MATCH($F$1,Database!$A$1:$AS$1,0),FALSE)=0,#N/A,VLOOKUP(A303,Database!$A:$AS,MATCH($F$1,Database!$A$1:$AS$1,0),FALSE))</f>
        <v>100.29164236299999</v>
      </c>
      <c r="G303" s="76">
        <f>IF(VLOOKUP(A303,Database!$A:$AS,MATCH($G$1,Database!$A$1:$AS$1,0),FALSE)=0,#N/A,VLOOKUP(A303,Database!$A:$AS,MATCH($G$1,Database!$A$1:$AS$1,0),FALSE))</f>
        <v>100.389105058</v>
      </c>
      <c r="H303" s="76">
        <f>(((Table134567891011121314151617343[[#This Row],[ITA]]-VLOOKUP($U$1,A:B,2,))/VLOOKUP($U$1,A:B,2,))*100)+100</f>
        <v>81.496710526504486</v>
      </c>
      <c r="I303" s="76">
        <f>(((Table134567891011121314151617343[[#This Row],[FRA]]-VLOOKUP($U$1,A:C,3,))/VLOOKUP($U$1,A:C,3,))*100)+100</f>
        <v>97.599531615925045</v>
      </c>
      <c r="J303" s="76">
        <f>(((Table134567891011121314151617343[[#This Row],[DEU]]-VLOOKUP($U$1,A:D,4,))/VLOOKUP($U$1,A:D,4,))*100)+100</f>
        <v>132.04787234078447</v>
      </c>
      <c r="K303" s="76">
        <f>(((Table134567891011121314151617343[[#This Row],[ESP]]-VLOOKUP($U$1,A:E,5,))/VLOOKUP($U$1,A:E,5,))*100)+100</f>
        <v>82.938272439946061</v>
      </c>
      <c r="L303" s="76">
        <f>(((Table134567891011121314151617343[[#This Row],[EA19]]-VLOOKUP($U$1,A:F,6,))/VLOOKUP($U$1,A:F,6,))*100)+100</f>
        <v>112.06703910617146</v>
      </c>
      <c r="M303" s="76">
        <f>(((Table134567891011121314151617343[[#This Row],[GBR]]-VLOOKUP($U$1,A:G,7,))/VLOOKUP($U$1,A:G,7,))*100)+100</f>
        <v>104.53038674005305</v>
      </c>
      <c r="N303" s="76">
        <f>IF(VLOOKUP(A303,Database!$A:$AU,MATCH($N$1,Database!$A$1:$AU$1,0),FALSE)=0,#N/A,VLOOKUP(A303,Database!$A:$AU,MATCH($N$1,Database!$A$1:$AU$1,0),FALSE))</f>
        <v>101.295720106</v>
      </c>
      <c r="O303" s="76">
        <f>(((Table134567891011121314151617343[[#This Row],[USA]]-VLOOKUP($U$1,A:N,14,))/VLOOKUP($U$1,A:N,14,))*100)+100</f>
        <v>116.84891770393007</v>
      </c>
      <c r="P303" s="76">
        <f>IF(VLOOKUP(A303,Database!$A:$AS,MATCH($P$1,Database!$A$1:$AS$1,0),FALSE)=0,#N/A,VLOOKUP(A303,Database!$A:$AS,MATCH($P$1,Database!$A$1:$AS$1,0),FALSE))</f>
        <v>99.791684025999999</v>
      </c>
      <c r="Q303" s="76">
        <f>(((Table134567891011121314151617343[[#This Row],[JPN]]-VLOOKUP($U$1,A:Q,16,))/VLOOKUP($U$1,A:Q,16,))*100)+100</f>
        <v>100.18880321989543</v>
      </c>
    </row>
    <row r="304" spans="1:17" s="80" customFormat="1" x14ac:dyDescent="0.35">
      <c r="A304" s="21">
        <v>42064</v>
      </c>
      <c r="B304" s="76">
        <f>IF(VLOOKUP(A304,Database!$A:$AS,MATCH($B$1,Database!$A$1:$AS$1,0),FALSE)=0,#N/A,VLOOKUP(A304,Database!$A:$AS,MATCH($B$1,Database!$A$1:$AS$1,0),FALSE))</f>
        <v>99.391717357000005</v>
      </c>
      <c r="C304" s="76">
        <f>IF(VLOOKUP(A304,Database!$A:$AS,MATCH($C$1,Database!$A$1:$AS$1,0),FALSE)=0,#N/A,VLOOKUP(A304,Database!$A:$AS,MATCH($C$1,Database!$A$1:$AS$1,0),FALSE))</f>
        <v>99.94</v>
      </c>
      <c r="D304" s="76">
        <f>IF(VLOOKUP(A304,Database!$A:$AS,MATCH($D$1,Database!$A$1:$AS$1,0),FALSE)=0,#N/A,VLOOKUP(A304,Database!$A:$AS,MATCH($D$1,Database!$A$1:$AS$1,0),FALSE))</f>
        <v>99.208267355999993</v>
      </c>
      <c r="E304" s="76">
        <f>IF(VLOOKUP(A304,Database!$A:$AS,MATCH($E$1,Database!$A$1:$AS$1,0),FALSE)=0,#N/A,VLOOKUP(A304,Database!$A:$AS,MATCH($E$1,Database!$A$1:$AS$1,0),FALSE))</f>
        <v>98.837082363999997</v>
      </c>
      <c r="F304" s="76">
        <f>IF(VLOOKUP(A304,Database!$A:$AS,MATCH($F$1,Database!$A$1:$AS$1,0),FALSE)=0,#N/A,VLOOKUP(A304,Database!$A:$AS,MATCH($F$1,Database!$A$1:$AS$1,0),FALSE))</f>
        <v>100.39163403000001</v>
      </c>
      <c r="G304" s="76">
        <f>IF(VLOOKUP(A304,Database!$A:$AS,MATCH($G$1,Database!$A$1:$AS$1,0),FALSE)=0,#N/A,VLOOKUP(A304,Database!$A:$AS,MATCH($G$1,Database!$A$1:$AS$1,0),FALSE))</f>
        <v>100.919702865</v>
      </c>
      <c r="H304" s="76">
        <f>(((Table134567891011121314151617343[[#This Row],[ITA]]-VLOOKUP($U$1,A:B,2,))/VLOOKUP($U$1,A:B,2,))*100)+100</f>
        <v>81.743421052751984</v>
      </c>
      <c r="I304" s="76">
        <f>(((Table134567891011121314151617343[[#This Row],[FRA]]-VLOOKUP($U$1,A:C,3,))/VLOOKUP($U$1,A:C,3,))*100)+100</f>
        <v>97.521467603434814</v>
      </c>
      <c r="J304" s="76">
        <f>(((Table134567891011121314151617343[[#This Row],[DEU]]-VLOOKUP($U$1,A:D,4,))/VLOOKUP($U$1,A:D,4,))*100)+100</f>
        <v>131.91489361741733</v>
      </c>
      <c r="K304" s="76">
        <f>(((Table134567891011121314151617343[[#This Row],[ESP]]-VLOOKUP($U$1,A:E,5,))/VLOOKUP($U$1,A:E,5,))*100)+100</f>
        <v>83.55199756548248</v>
      </c>
      <c r="L304" s="76">
        <f>(((Table134567891011121314151617343[[#This Row],[EA19]]-VLOOKUP($U$1,A:F,6,))/VLOOKUP($U$1,A:F,6,))*100)+100</f>
        <v>112.17877094934363</v>
      </c>
      <c r="M304" s="76">
        <f>(((Table134567891011121314151617343[[#This Row],[GBR]]-VLOOKUP($U$1,A:G,7,))/VLOOKUP($U$1,A:G,7,))*100)+100</f>
        <v>105.08287292804218</v>
      </c>
      <c r="N304" s="76">
        <f>IF(VLOOKUP(A304,Database!$A:$AU,MATCH($N$1,Database!$A$1:$AU$1,0),FALSE)=0,#N/A,VLOOKUP(A304,Database!$A:$AU,MATCH($N$1,Database!$A$1:$AU$1,0),FALSE))</f>
        <v>100.950946145</v>
      </c>
      <c r="O304" s="76">
        <f>(((Table134567891011121314151617343[[#This Row],[USA]]-VLOOKUP($U$1,A:N,14,))/VLOOKUP($U$1,A:N,14,))*100)+100</f>
        <v>116.45120628874699</v>
      </c>
      <c r="P304" s="76">
        <f>IF(VLOOKUP(A304,Database!$A:$AS,MATCH($P$1,Database!$A$1:$AS$1,0),FALSE)=0,#N/A,VLOOKUP(A304,Database!$A:$AS,MATCH($P$1,Database!$A$1:$AS$1,0),FALSE))</f>
        <v>99.291725690000007</v>
      </c>
      <c r="Q304" s="76">
        <f>(((Table134567891011121314151617343[[#This Row],[JPN]]-VLOOKUP($U$1,A:Q,16,))/VLOOKUP($U$1,A:Q,16,))*100)+100</f>
        <v>99.686855308778931</v>
      </c>
    </row>
    <row r="305" spans="1:17" s="80" customFormat="1" x14ac:dyDescent="0.35">
      <c r="A305" s="21">
        <v>42095</v>
      </c>
      <c r="B305" s="76">
        <f>IF(VLOOKUP(A305,Database!$A:$AS,MATCH($B$1,Database!$A$1:$AS$1,0),FALSE)=0,#N/A,VLOOKUP(A305,Database!$A:$AS,MATCH($B$1,Database!$A$1:$AS$1,0),FALSE))</f>
        <v>99.691692359000001</v>
      </c>
      <c r="C305" s="76">
        <f>IF(VLOOKUP(A305,Database!$A:$AS,MATCH($C$1,Database!$A$1:$AS$1,0),FALSE)=0,#N/A,VLOOKUP(A305,Database!$A:$AS,MATCH($C$1,Database!$A$1:$AS$1,0),FALSE))</f>
        <v>99.26</v>
      </c>
      <c r="D305" s="76">
        <f>IF(VLOOKUP(A305,Database!$A:$AS,MATCH($D$1,Database!$A$1:$AS$1,0),FALSE)=0,#N/A,VLOOKUP(A305,Database!$A:$AS,MATCH($D$1,Database!$A$1:$AS$1,0),FALSE))</f>
        <v>100.108342362</v>
      </c>
      <c r="E305" s="76">
        <f>IF(VLOOKUP(A305,Database!$A:$AS,MATCH($E$1,Database!$A$1:$AS$1,0),FALSE)=0,#N/A,VLOOKUP(A305,Database!$A:$AS,MATCH($E$1,Database!$A$1:$AS$1,0),FALSE))</f>
        <v>99.755083128999999</v>
      </c>
      <c r="F305" s="76">
        <f>IF(VLOOKUP(A305,Database!$A:$AS,MATCH($F$1,Database!$A$1:$AS$1,0),FALSE)=0,#N/A,VLOOKUP(A305,Database!$A:$AS,MATCH($F$1,Database!$A$1:$AS$1,0),FALSE))</f>
        <v>99.391717357000005</v>
      </c>
      <c r="G305" s="76">
        <f>IF(VLOOKUP(A305,Database!$A:$AS,MATCH($G$1,Database!$A$1:$AS$1,0),FALSE)=0,#N/A,VLOOKUP(A305,Database!$A:$AS,MATCH($G$1,Database!$A$1:$AS$1,0),FALSE))</f>
        <v>100.81358330400001</v>
      </c>
      <c r="H305" s="76">
        <f>(((Table134567891011121314151617343[[#This Row],[ITA]]-VLOOKUP($U$1,A:B,2,))/VLOOKUP($U$1,A:B,2,))*100)+100</f>
        <v>81.990131578999453</v>
      </c>
      <c r="I305" s="76">
        <f>(((Table134567891011121314151617343[[#This Row],[FRA]]-VLOOKUP($U$1,A:C,3,))/VLOOKUP($U$1,A:C,3,))*100)+100</f>
        <v>96.857923497267763</v>
      </c>
      <c r="J305" s="76">
        <f>(((Table134567891011121314151617343[[#This Row],[DEU]]-VLOOKUP($U$1,A:D,4,))/VLOOKUP($U$1,A:D,4,))*100)+100</f>
        <v>133.11170212772146</v>
      </c>
      <c r="K305" s="76">
        <f>(((Table134567891011121314151617343[[#This Row],[ESP]]-VLOOKUP($U$1,A:E,5,))/VLOOKUP($U$1,A:E,5,))*100)+100</f>
        <v>84.328030162235123</v>
      </c>
      <c r="L305" s="76">
        <f>(((Table134567891011121314151617343[[#This Row],[EA19]]-VLOOKUP($U$1,A:F,6,))/VLOOKUP($U$1,A:F,6,))*100)+100</f>
        <v>111.06145251426987</v>
      </c>
      <c r="M305" s="76">
        <f>(((Table134567891011121314151617343[[#This Row],[GBR]]-VLOOKUP($U$1,A:G,7,))/VLOOKUP($U$1,A:G,7,))*100)+100</f>
        <v>104.97237569086086</v>
      </c>
      <c r="N305" s="76">
        <f>IF(VLOOKUP(A305,Database!$A:$AU,MATCH($N$1,Database!$A$1:$AU$1,0),FALSE)=0,#N/A,VLOOKUP(A305,Database!$A:$AU,MATCH($N$1,Database!$A$1:$AU$1,0),FALSE))</f>
        <v>100.37662035300001</v>
      </c>
      <c r="O305" s="76">
        <f>(((Table134567891011121314151617343[[#This Row],[USA]]-VLOOKUP($U$1,A:N,14,))/VLOOKUP($U$1,A:N,14,))*100)+100</f>
        <v>115.78869708170028</v>
      </c>
      <c r="P305" s="76">
        <f>IF(VLOOKUP(A305,Database!$A:$AS,MATCH($P$1,Database!$A$1:$AS$1,0),FALSE)=0,#N/A,VLOOKUP(A305,Database!$A:$AS,MATCH($P$1,Database!$A$1:$AS$1,0),FALSE))</f>
        <v>99.691692359000001</v>
      </c>
      <c r="Q305" s="76">
        <f>(((Table134567891011121314151617343[[#This Row],[JPN]]-VLOOKUP($U$1,A:Q,16,))/VLOOKUP($U$1,A:Q,16,))*100)+100</f>
        <v>100.08841363787293</v>
      </c>
    </row>
    <row r="306" spans="1:17" s="80" customFormat="1" x14ac:dyDescent="0.35">
      <c r="A306" s="21">
        <v>42125</v>
      </c>
      <c r="B306" s="76">
        <f>IF(VLOOKUP(A306,Database!$A:$AS,MATCH($B$1,Database!$A$1:$AS$1,0),FALSE)=0,#N/A,VLOOKUP(A306,Database!$A:$AS,MATCH($B$1,Database!$A$1:$AS$1,0),FALSE))</f>
        <v>100.49162569800001</v>
      </c>
      <c r="C306" s="76">
        <f>IF(VLOOKUP(A306,Database!$A:$AS,MATCH($C$1,Database!$A$1:$AS$1,0),FALSE)=0,#N/A,VLOOKUP(A306,Database!$A:$AS,MATCH($C$1,Database!$A$1:$AS$1,0),FALSE))</f>
        <v>100.29</v>
      </c>
      <c r="D306" s="76">
        <f>IF(VLOOKUP(A306,Database!$A:$AS,MATCH($D$1,Database!$A$1:$AS$1,0),FALSE)=0,#N/A,VLOOKUP(A306,Database!$A:$AS,MATCH($D$1,Database!$A$1:$AS$1,0),FALSE))</f>
        <v>100.50837569799999</v>
      </c>
      <c r="E306" s="76">
        <f>IF(VLOOKUP(A306,Database!$A:$AS,MATCH($E$1,Database!$A$1:$AS$1,0),FALSE)=0,#N/A,VLOOKUP(A306,Database!$A:$AS,MATCH($E$1,Database!$A$1:$AS$1,0),FALSE))</f>
        <v>100.93408411199999</v>
      </c>
      <c r="F306" s="76">
        <f>IF(VLOOKUP(A306,Database!$A:$AS,MATCH($F$1,Database!$A$1:$AS$1,0),FALSE)=0,#N/A,VLOOKUP(A306,Database!$A:$AS,MATCH($F$1,Database!$A$1:$AS$1,0),FALSE))</f>
        <v>100.191650696</v>
      </c>
      <c r="G306" s="76">
        <f>IF(VLOOKUP(A306,Database!$A:$AS,MATCH($G$1,Database!$A$1:$AS$1,0),FALSE)=0,#N/A,VLOOKUP(A306,Database!$A:$AS,MATCH($G$1,Database!$A$1:$AS$1,0),FALSE))</f>
        <v>100.282985497</v>
      </c>
      <c r="H306" s="76">
        <f>(((Table134567891011121314151617343[[#This Row],[ITA]]-VLOOKUP($U$1,A:B,2,))/VLOOKUP($U$1,A:B,2,))*100)+100</f>
        <v>82.648026315933549</v>
      </c>
      <c r="I306" s="76">
        <f>(((Table134567891011121314151617343[[#This Row],[FRA]]-VLOOKUP($U$1,A:C,3,))/VLOOKUP($U$1,A:C,3,))*100)+100</f>
        <v>97.862997658079621</v>
      </c>
      <c r="J306" s="76">
        <f>(((Table134567891011121314151617343[[#This Row],[DEU]]-VLOOKUP($U$1,A:D,4,))/VLOOKUP($U$1,A:D,4,))*100)+100</f>
        <v>133.64361702118993</v>
      </c>
      <c r="K306" s="76">
        <f>(((Table134567891011121314151617343[[#This Row],[ESP]]-VLOOKUP($U$1,A:E,5,))/VLOOKUP($U$1,A:E,5,))*100)+100</f>
        <v>85.324699478095027</v>
      </c>
      <c r="L306" s="76">
        <f>(((Table134567891011121314151617343[[#This Row],[EA19]]-VLOOKUP($U$1,A:F,6,))/VLOOKUP($U$1,A:F,6,))*100)+100</f>
        <v>111.95530726299933</v>
      </c>
      <c r="M306" s="76">
        <f>(((Table134567891011121314151617343[[#This Row],[GBR]]-VLOOKUP($U$1,A:G,7,))/VLOOKUP($U$1,A:G,7,))*100)+100</f>
        <v>104.41988950287173</v>
      </c>
      <c r="N306" s="76">
        <f>IF(VLOOKUP(A306,Database!$A:$AU,MATCH($N$1,Database!$A$1:$AU$1,0),FALSE)=0,#N/A,VLOOKUP(A306,Database!$A:$AU,MATCH($N$1,Database!$A$1:$AU$1,0),FALSE))</f>
        <v>99.905716831999996</v>
      </c>
      <c r="O306" s="76">
        <f>(((Table134567891011121314151617343[[#This Row],[USA]]-VLOOKUP($U$1,A:N,14,))/VLOOKUP($U$1,A:N,14,))*100)+100</f>
        <v>115.24548985918148</v>
      </c>
      <c r="P306" s="76">
        <f>IF(VLOOKUP(A306,Database!$A:$AS,MATCH($P$1,Database!$A$1:$AS$1,0),FALSE)=0,#N/A,VLOOKUP(A306,Database!$A:$AS,MATCH($P$1,Database!$A$1:$AS$1,0),FALSE))</f>
        <v>99.691692359000001</v>
      </c>
      <c r="Q306" s="76">
        <f>(((Table134567891011121314151617343[[#This Row],[JPN]]-VLOOKUP($U$1,A:Q,16,))/VLOOKUP($U$1,A:Q,16,))*100)+100</f>
        <v>100.08841363787293</v>
      </c>
    </row>
    <row r="307" spans="1:17" s="80" customFormat="1" x14ac:dyDescent="0.35">
      <c r="A307" s="21">
        <v>42156</v>
      </c>
      <c r="B307" s="76">
        <f>IF(VLOOKUP(A307,Database!$A:$AS,MATCH($B$1,Database!$A$1:$AS$1,0),FALSE)=0,#N/A,VLOOKUP(A307,Database!$A:$AS,MATCH($B$1,Database!$A$1:$AS$1,0),FALSE))</f>
        <v>99.991667360999998</v>
      </c>
      <c r="C307" s="76">
        <f>IF(VLOOKUP(A307,Database!$A:$AS,MATCH($C$1,Database!$A$1:$AS$1,0),FALSE)=0,#N/A,VLOOKUP(A307,Database!$A:$AS,MATCH($C$1,Database!$A$1:$AS$1,0),FALSE))</f>
        <v>100.21</v>
      </c>
      <c r="D307" s="76">
        <f>IF(VLOOKUP(A307,Database!$A:$AS,MATCH($D$1,Database!$A$1:$AS$1,0),FALSE)=0,#N/A,VLOOKUP(A307,Database!$A:$AS,MATCH($D$1,Database!$A$1:$AS$1,0),FALSE))</f>
        <v>100.208350696</v>
      </c>
      <c r="E307" s="76">
        <f>IF(VLOOKUP(A307,Database!$A:$AS,MATCH($E$1,Database!$A$1:$AS$1,0),FALSE)=0,#N/A,VLOOKUP(A307,Database!$A:$AS,MATCH($E$1,Database!$A$1:$AS$1,0),FALSE))</f>
        <v>101.121084268</v>
      </c>
      <c r="F307" s="76">
        <f>IF(VLOOKUP(A307,Database!$A:$AS,MATCH($F$1,Database!$A$1:$AS$1,0),FALSE)=0,#N/A,VLOOKUP(A307,Database!$A:$AS,MATCH($F$1,Database!$A$1:$AS$1,0),FALSE))</f>
        <v>100.29164236299999</v>
      </c>
      <c r="G307" s="76">
        <f>IF(VLOOKUP(A307,Database!$A:$AS,MATCH($G$1,Database!$A$1:$AS$1,0),FALSE)=0,#N/A,VLOOKUP(A307,Database!$A:$AS,MATCH($G$1,Database!$A$1:$AS$1,0),FALSE))</f>
        <v>100.49522462</v>
      </c>
      <c r="H307" s="76">
        <f>(((Table134567891011121314151617343[[#This Row],[ITA]]-VLOOKUP($U$1,A:B,2,))/VLOOKUP($U$1,A:B,2,))*100)+100</f>
        <v>82.236842105246922</v>
      </c>
      <c r="I307" s="76">
        <f>(((Table134567891011121314151617343[[#This Row],[FRA]]-VLOOKUP($U$1,A:C,3,))/VLOOKUP($U$1,A:C,3,))*100)+100</f>
        <v>97.784933645589376</v>
      </c>
      <c r="J307" s="76">
        <f>(((Table134567891011121314151617343[[#This Row],[DEU]]-VLOOKUP($U$1,A:D,4,))/VLOOKUP($U$1,A:D,4,))*100)+100</f>
        <v>133.24468085108856</v>
      </c>
      <c r="K307" s="76">
        <f>(((Table134567891011121314151617343[[#This Row],[ESP]]-VLOOKUP($U$1,A:E,5,))/VLOOKUP($U$1,A:E,5,))*100)+100</f>
        <v>85.482780192389257</v>
      </c>
      <c r="L307" s="76">
        <f>(((Table134567891011121314151617343[[#This Row],[EA19]]-VLOOKUP($U$1,A:F,6,))/VLOOKUP($U$1,A:F,6,))*100)+100</f>
        <v>112.06703910617146</v>
      </c>
      <c r="M307" s="76">
        <f>(((Table134567891011121314151617343[[#This Row],[GBR]]-VLOOKUP($U$1,A:G,7,))/VLOOKUP($U$1,A:G,7,))*100)+100</f>
        <v>104.64088397827562</v>
      </c>
      <c r="N307" s="76">
        <f>IF(VLOOKUP(A307,Database!$A:$AU,MATCH($N$1,Database!$A$1:$AU$1,0),FALSE)=0,#N/A,VLOOKUP(A307,Database!$A:$AU,MATCH($N$1,Database!$A$1:$AU$1,0),FALSE))</f>
        <v>99.607547346999993</v>
      </c>
      <c r="O307" s="76">
        <f>(((Table134567891011121314151617343[[#This Row],[USA]]-VLOOKUP($U$1,A:N,14,))/VLOOKUP($U$1,A:N,14,))*100)+100</f>
        <v>114.90153868752162</v>
      </c>
      <c r="P307" s="76">
        <f>IF(VLOOKUP(A307,Database!$A:$AS,MATCH($P$1,Database!$A$1:$AS$1,0),FALSE)=0,#N/A,VLOOKUP(A307,Database!$A:$AS,MATCH($P$1,Database!$A$1:$AS$1,0),FALSE))</f>
        <v>100.49162569800001</v>
      </c>
      <c r="Q307" s="76">
        <f>(((Table134567891011121314151617343[[#This Row],[JPN]]-VLOOKUP($U$1,A:Q,16,))/VLOOKUP($U$1,A:Q,16,))*100)+100</f>
        <v>100.89153029706493</v>
      </c>
    </row>
    <row r="308" spans="1:17" s="80" customFormat="1" x14ac:dyDescent="0.35">
      <c r="A308" s="21">
        <v>42186</v>
      </c>
      <c r="B308" s="76">
        <f>IF(VLOOKUP(A308,Database!$A:$AS,MATCH($B$1,Database!$A$1:$AS$1,0),FALSE)=0,#N/A,VLOOKUP(A308,Database!$A:$AS,MATCH($B$1,Database!$A$1:$AS$1,0),FALSE))</f>
        <v>100.991584035</v>
      </c>
      <c r="C308" s="76">
        <f>IF(VLOOKUP(A308,Database!$A:$AS,MATCH($C$1,Database!$A$1:$AS$1,0),FALSE)=0,#N/A,VLOOKUP(A308,Database!$A:$AS,MATCH($C$1,Database!$A$1:$AS$1,0),FALSE))</f>
        <v>99.19</v>
      </c>
      <c r="D308" s="76">
        <f>IF(VLOOKUP(A308,Database!$A:$AS,MATCH($D$1,Database!$A$1:$AS$1,0),FALSE)=0,#N/A,VLOOKUP(A308,Database!$A:$AS,MATCH($D$1,Database!$A$1:$AS$1,0),FALSE))</f>
        <v>101.60846737200001</v>
      </c>
      <c r="E308" s="76">
        <f>IF(VLOOKUP(A308,Database!$A:$AS,MATCH($E$1,Database!$A$1:$AS$1,0),FALSE)=0,#N/A,VLOOKUP(A308,Database!$A:$AS,MATCH($E$1,Database!$A$1:$AS$1,0),FALSE))</f>
        <v>102.068085057</v>
      </c>
      <c r="F308" s="76">
        <f>IF(VLOOKUP(A308,Database!$A:$AS,MATCH($F$1,Database!$A$1:$AS$1,0),FALSE)=0,#N/A,VLOOKUP(A308,Database!$A:$AS,MATCH($F$1,Database!$A$1:$AS$1,0),FALSE))</f>
        <v>100.891592367</v>
      </c>
      <c r="G308" s="76">
        <f>IF(VLOOKUP(A308,Database!$A:$AS,MATCH($G$1,Database!$A$1:$AS$1,0),FALSE)=0,#N/A,VLOOKUP(A308,Database!$A:$AS,MATCH($G$1,Database!$A$1:$AS$1,0),FALSE))</f>
        <v>99.964626812999995</v>
      </c>
      <c r="H308" s="76">
        <f>(((Table134567891011121314151617343[[#This Row],[ITA]]-VLOOKUP($U$1,A:B,2,))/VLOOKUP($U$1,A:B,2,))*100)+100</f>
        <v>83.059210526620149</v>
      </c>
      <c r="I308" s="76">
        <f>(((Table134567891011121314151617343[[#This Row],[FRA]]-VLOOKUP($U$1,A:C,3,))/VLOOKUP($U$1,A:C,3,))*100)+100</f>
        <v>96.789617486338798</v>
      </c>
      <c r="J308" s="76">
        <f>(((Table134567891011121314151617343[[#This Row],[DEU]]-VLOOKUP($U$1,A:D,4,))/VLOOKUP($U$1,A:D,4,))*100)+100</f>
        <v>135.10638297822831</v>
      </c>
      <c r="K308" s="76">
        <f>(((Table134567891011121314151617343[[#This Row],[ESP]]-VLOOKUP($U$1,A:E,5,))/VLOOKUP($U$1,A:E,5,))*100)+100</f>
        <v>86.283327979965975</v>
      </c>
      <c r="L308" s="76">
        <f>(((Table134567891011121314151617343[[#This Row],[EA19]]-VLOOKUP($U$1,A:F,6,))/VLOOKUP($U$1,A:F,6,))*100)+100</f>
        <v>112.73743016743921</v>
      </c>
      <c r="M308" s="76">
        <f>(((Table134567891011121314151617343[[#This Row],[GBR]]-VLOOKUP($U$1,A:G,7,))/VLOOKUP($U$1,A:G,7,))*100)+100</f>
        <v>104.08839779028649</v>
      </c>
      <c r="N308" s="76">
        <f>IF(VLOOKUP(A308,Database!$A:$AU,MATCH($N$1,Database!$A$1:$AU$1,0),FALSE)=0,#N/A,VLOOKUP(A308,Database!$A:$AU,MATCH($N$1,Database!$A$1:$AU$1,0),FALSE))</f>
        <v>100.25911757900001</v>
      </c>
      <c r="O308" s="76">
        <f>(((Table134567891011121314151617343[[#This Row],[USA]]-VLOOKUP($U$1,A:N,14,))/VLOOKUP($U$1,A:N,14,))*100)+100</f>
        <v>115.65315263861085</v>
      </c>
      <c r="P308" s="76">
        <f>IF(VLOOKUP(A308,Database!$A:$AS,MATCH($P$1,Database!$A$1:$AS$1,0),FALSE)=0,#N/A,VLOOKUP(A308,Database!$A:$AS,MATCH($P$1,Database!$A$1:$AS$1,0),FALSE))</f>
        <v>100.39163403000001</v>
      </c>
      <c r="Q308" s="76">
        <f>(((Table134567891011121314151617343[[#This Row],[JPN]]-VLOOKUP($U$1,A:Q,16,))/VLOOKUP($U$1,A:Q,16,))*100)+100</f>
        <v>100.79114071403845</v>
      </c>
    </row>
    <row r="309" spans="1:17" s="80" customFormat="1" x14ac:dyDescent="0.35">
      <c r="A309" s="21">
        <v>42217</v>
      </c>
      <c r="B309" s="76">
        <f>IF(VLOOKUP(A309,Database!$A:$AS,MATCH($B$1,Database!$A$1:$AS$1,0),FALSE)=0,#N/A,VLOOKUP(A309,Database!$A:$AS,MATCH($B$1,Database!$A$1:$AS$1,0),FALSE))</f>
        <v>98.791767352999997</v>
      </c>
      <c r="C309" s="76">
        <f>IF(VLOOKUP(A309,Database!$A:$AS,MATCH($C$1,Database!$A$1:$AS$1,0),FALSE)=0,#N/A,VLOOKUP(A309,Database!$A:$AS,MATCH($C$1,Database!$A$1:$AS$1,0),FALSE))</f>
        <v>100.09</v>
      </c>
      <c r="D309" s="76">
        <f>IF(VLOOKUP(A309,Database!$A:$AS,MATCH($D$1,Database!$A$1:$AS$1,0),FALSE)=0,#N/A,VLOOKUP(A309,Database!$A:$AS,MATCH($D$1,Database!$A$1:$AS$1,0),FALSE))</f>
        <v>99.008250688000004</v>
      </c>
      <c r="E309" s="76">
        <f>IF(VLOOKUP(A309,Database!$A:$AS,MATCH($E$1,Database!$A$1:$AS$1,0),FALSE)=0,#N/A,VLOOKUP(A309,Database!$A:$AS,MATCH($E$1,Database!$A$1:$AS$1,0),FALSE))</f>
        <v>99.788083157000003</v>
      </c>
      <c r="F309" s="76">
        <f>IF(VLOOKUP(A309,Database!$A:$AS,MATCH($F$1,Database!$A$1:$AS$1,0),FALSE)=0,#N/A,VLOOKUP(A309,Database!$A:$AS,MATCH($F$1,Database!$A$1:$AS$1,0),FALSE))</f>
        <v>99.691692359000001</v>
      </c>
      <c r="G309" s="76">
        <f>IF(VLOOKUP(A309,Database!$A:$AS,MATCH($G$1,Database!$A$1:$AS$1,0),FALSE)=0,#N/A,VLOOKUP(A309,Database!$A:$AS,MATCH($G$1,Database!$A$1:$AS$1,0),FALSE))</f>
        <v>100.282985497</v>
      </c>
      <c r="H309" s="76">
        <f>(((Table134567891011121314151617343[[#This Row],[ITA]]-VLOOKUP($U$1,A:B,2,))/VLOOKUP($U$1,A:B,2,))*100)+100</f>
        <v>81.250000000257018</v>
      </c>
      <c r="I309" s="76">
        <f>(((Table134567891011121314151617343[[#This Row],[FRA]]-VLOOKUP($U$1,A:C,3,))/VLOOKUP($U$1,A:C,3,))*100)+100</f>
        <v>97.667837626854023</v>
      </c>
      <c r="J309" s="76">
        <f>(((Table134567891011121314151617343[[#This Row],[DEU]]-VLOOKUP($U$1,A:D,4,))/VLOOKUP($U$1,A:D,4,))*100)+100</f>
        <v>131.6489361706831</v>
      </c>
      <c r="K309" s="76">
        <f>(((Table134567891011121314151617343[[#This Row],[ESP]]-VLOOKUP($U$1,A:E,5,))/VLOOKUP($U$1,A:E,5,))*100)+100</f>
        <v>84.355926759273103</v>
      </c>
      <c r="L309" s="76">
        <f>(((Table134567891011121314151617343[[#This Row],[EA19]]-VLOOKUP($U$1,A:F,6,))/VLOOKUP($U$1,A:F,6,))*100)+100</f>
        <v>111.39664804490374</v>
      </c>
      <c r="M309" s="76">
        <f>(((Table134567891011121314151617343[[#This Row],[GBR]]-VLOOKUP($U$1,A:G,7,))/VLOOKUP($U$1,A:G,7,))*100)+100</f>
        <v>104.41988950287173</v>
      </c>
      <c r="N309" s="76">
        <f>IF(VLOOKUP(A309,Database!$A:$AU,MATCH($N$1,Database!$A$1:$AU$1,0),FALSE)=0,#N/A,VLOOKUP(A309,Database!$A:$AU,MATCH($N$1,Database!$A$1:$AU$1,0),FALSE))</f>
        <v>100.03125144099999</v>
      </c>
      <c r="O309" s="76">
        <f>(((Table134567891011121314151617343[[#This Row],[USA]]-VLOOKUP($U$1,A:N,14,))/VLOOKUP($U$1,A:N,14,))*100)+100</f>
        <v>115.39029936525623</v>
      </c>
      <c r="P309" s="76">
        <f>IF(VLOOKUP(A309,Database!$A:$AS,MATCH($P$1,Database!$A$1:$AS$1,0),FALSE)=0,#N/A,VLOOKUP(A309,Database!$A:$AS,MATCH($P$1,Database!$A$1:$AS$1,0),FALSE))</f>
        <v>98.791767352999997</v>
      </c>
      <c r="Q309" s="76">
        <f>(((Table134567891011121314151617343[[#This Row],[JPN]]-VLOOKUP($U$1,A:Q,16,))/VLOOKUP($U$1,A:Q,16,))*100)+100</f>
        <v>99.184907396658417</v>
      </c>
    </row>
    <row r="310" spans="1:17" s="80" customFormat="1" x14ac:dyDescent="0.35">
      <c r="A310" s="21">
        <v>42248</v>
      </c>
      <c r="B310" s="76">
        <f>IF(VLOOKUP(A310,Database!$A:$AS,MATCH($B$1,Database!$A$1:$AS$1,0),FALSE)=0,#N/A,VLOOKUP(A310,Database!$A:$AS,MATCH($B$1,Database!$A$1:$AS$1,0),FALSE))</f>
        <v>99.791684025999999</v>
      </c>
      <c r="C310" s="76">
        <f>IF(VLOOKUP(A310,Database!$A:$AS,MATCH($C$1,Database!$A$1:$AS$1,0),FALSE)=0,#N/A,VLOOKUP(A310,Database!$A:$AS,MATCH($C$1,Database!$A$1:$AS$1,0),FALSE))</f>
        <v>101.16</v>
      </c>
      <c r="D310" s="76">
        <f>IF(VLOOKUP(A310,Database!$A:$AS,MATCH($D$1,Database!$A$1:$AS$1,0),FALSE)=0,#N/A,VLOOKUP(A310,Database!$A:$AS,MATCH($D$1,Database!$A$1:$AS$1,0),FALSE))</f>
        <v>99.208267355999993</v>
      </c>
      <c r="E310" s="76">
        <f>IF(VLOOKUP(A310,Database!$A:$AS,MATCH($E$1,Database!$A$1:$AS$1,0),FALSE)=0,#N/A,VLOOKUP(A310,Database!$A:$AS,MATCH($E$1,Database!$A$1:$AS$1,0),FALSE))</f>
        <v>101.183084319</v>
      </c>
      <c r="F310" s="76">
        <f>IF(VLOOKUP(A310,Database!$A:$AS,MATCH($F$1,Database!$A$1:$AS$1,0),FALSE)=0,#N/A,VLOOKUP(A310,Database!$A:$AS,MATCH($F$1,Database!$A$1:$AS$1,0),FALSE))</f>
        <v>100.29164236299999</v>
      </c>
      <c r="G310" s="76">
        <f>IF(VLOOKUP(A310,Database!$A:$AS,MATCH($G$1,Database!$A$1:$AS$1,0),FALSE)=0,#N/A,VLOOKUP(A310,Database!$A:$AS,MATCH($G$1,Database!$A$1:$AS$1,0),FALSE))</f>
        <v>100.070746374</v>
      </c>
      <c r="H310" s="76">
        <f>(((Table134567891011121314151617343[[#This Row],[ITA]]-VLOOKUP($U$1,A:B,2,))/VLOOKUP($U$1,A:B,2,))*100)+100</f>
        <v>82.072368420807805</v>
      </c>
      <c r="I310" s="76">
        <f>(((Table134567891011121314151617343[[#This Row],[FRA]]-VLOOKUP($U$1,A:C,3,))/VLOOKUP($U$1,A:C,3,))*100)+100</f>
        <v>98.711943793911004</v>
      </c>
      <c r="J310" s="76">
        <f>(((Table134567891011121314151617343[[#This Row],[DEU]]-VLOOKUP($U$1,A:D,4,))/VLOOKUP($U$1,A:D,4,))*100)+100</f>
        <v>131.91489361741733</v>
      </c>
      <c r="K310" s="76">
        <f>(((Table134567891011121314151617343[[#This Row],[ESP]]-VLOOKUP($U$1,A:E,5,))/VLOOKUP($U$1,A:E,5,))*100)+100</f>
        <v>85.535191979405937</v>
      </c>
      <c r="L310" s="76">
        <f>(((Table134567891011121314151617343[[#This Row],[EA19]]-VLOOKUP($U$1,A:F,6,))/VLOOKUP($U$1,A:F,6,))*100)+100</f>
        <v>112.06703910617146</v>
      </c>
      <c r="M310" s="76">
        <f>(((Table134567891011121314151617343[[#This Row],[GBR]]-VLOOKUP($U$1,A:G,7,))/VLOOKUP($U$1,A:G,7,))*100)+100</f>
        <v>104.19889502746783</v>
      </c>
      <c r="N310" s="76">
        <f>IF(VLOOKUP(A310,Database!$A:$AU,MATCH($N$1,Database!$A$1:$AU$1,0),FALSE)=0,#N/A,VLOOKUP(A310,Database!$A:$AU,MATCH($N$1,Database!$A$1:$AU$1,0),FALSE))</f>
        <v>99.761342115999994</v>
      </c>
      <c r="O310" s="76">
        <f>(((Table134567891011121314151617343[[#This Row],[USA]]-VLOOKUP($U$1,A:N,14,))/VLOOKUP($U$1,A:N,14,))*100)+100</f>
        <v>115.07894748907188</v>
      </c>
      <c r="P310" s="76">
        <f>IF(VLOOKUP(A310,Database!$A:$AS,MATCH($P$1,Database!$A$1:$AS$1,0),FALSE)=0,#N/A,VLOOKUP(A310,Database!$A:$AS,MATCH($P$1,Database!$A$1:$AS$1,0),FALSE))</f>
        <v>100.49162569800001</v>
      </c>
      <c r="Q310" s="76">
        <f>(((Table134567891011121314151617343[[#This Row],[JPN]]-VLOOKUP($U$1,A:Q,16,))/VLOOKUP($U$1,A:Q,16,))*100)+100</f>
        <v>100.89153029706493</v>
      </c>
    </row>
    <row r="311" spans="1:17" s="80" customFormat="1" x14ac:dyDescent="0.35">
      <c r="A311" s="21">
        <v>42278</v>
      </c>
      <c r="B311" s="76">
        <f>IF(VLOOKUP(A311,Database!$A:$AS,MATCH($B$1,Database!$A$1:$AS$1,0),FALSE)=0,#N/A,VLOOKUP(A311,Database!$A:$AS,MATCH($B$1,Database!$A$1:$AS$1,0),FALSE))</f>
        <v>99.891675694</v>
      </c>
      <c r="C311" s="76">
        <f>IF(VLOOKUP(A311,Database!$A:$AS,MATCH($C$1,Database!$A$1:$AS$1,0),FALSE)=0,#N/A,VLOOKUP(A311,Database!$A:$AS,MATCH($C$1,Database!$A$1:$AS$1,0),FALSE))</f>
        <v>101.29</v>
      </c>
      <c r="D311" s="76">
        <f>IF(VLOOKUP(A311,Database!$A:$AS,MATCH($D$1,Database!$A$1:$AS$1,0),FALSE)=0,#N/A,VLOOKUP(A311,Database!$A:$AS,MATCH($D$1,Database!$A$1:$AS$1,0),FALSE))</f>
        <v>100.30835903000001</v>
      </c>
      <c r="E311" s="76">
        <f>IF(VLOOKUP(A311,Database!$A:$AS,MATCH($E$1,Database!$A$1:$AS$1,0),FALSE)=0,#N/A,VLOOKUP(A311,Database!$A:$AS,MATCH($E$1,Database!$A$1:$AS$1,0),FALSE))</f>
        <v>100.561083801</v>
      </c>
      <c r="F311" s="76">
        <f>IF(VLOOKUP(A311,Database!$A:$AS,MATCH($F$1,Database!$A$1:$AS$1,0),FALSE)=0,#N/A,VLOOKUP(A311,Database!$A:$AS,MATCH($F$1,Database!$A$1:$AS$1,0),FALSE))</f>
        <v>100.7916007</v>
      </c>
      <c r="G311" s="76">
        <f>IF(VLOOKUP(A311,Database!$A:$AS,MATCH($G$1,Database!$A$1:$AS$1,0),FALSE)=0,#N/A,VLOOKUP(A311,Database!$A:$AS,MATCH($G$1,Database!$A$1:$AS$1,0),FALSE))</f>
        <v>100.070746374</v>
      </c>
      <c r="H311" s="76">
        <f>(((Table134567891011121314151617343[[#This Row],[ITA]]-VLOOKUP($U$1,A:B,2,))/VLOOKUP($U$1,A:B,2,))*100)+100</f>
        <v>82.154605263438583</v>
      </c>
      <c r="I311" s="76">
        <f>(((Table134567891011121314151617343[[#This Row],[FRA]]-VLOOKUP($U$1,A:C,3,))/VLOOKUP($U$1,A:C,3,))*100)+100</f>
        <v>98.838797814207652</v>
      </c>
      <c r="J311" s="76">
        <f>(((Table134567891011121314151617343[[#This Row],[DEU]]-VLOOKUP($U$1,A:D,4,))/VLOOKUP($U$1,A:D,4,))*100)+100</f>
        <v>133.37765957445572</v>
      </c>
      <c r="K311" s="76">
        <f>(((Table134567891011121314151617343[[#This Row],[ESP]]-VLOOKUP($U$1,A:E,5,))/VLOOKUP($U$1,A:E,5,))*100)+100</f>
        <v>85.009383401060092</v>
      </c>
      <c r="L311" s="76">
        <f>(((Table134567891011121314151617343[[#This Row],[EA19]]-VLOOKUP($U$1,A:F,6,))/VLOOKUP($U$1,A:F,6,))*100)+100</f>
        <v>112.62569832426706</v>
      </c>
      <c r="M311" s="76">
        <f>(((Table134567891011121314151617343[[#This Row],[GBR]]-VLOOKUP($U$1,A:G,7,))/VLOOKUP($U$1,A:G,7,))*100)+100</f>
        <v>104.19889502746783</v>
      </c>
      <c r="N311" s="76">
        <f>IF(VLOOKUP(A311,Database!$A:$AU,MATCH($N$1,Database!$A$1:$AU$1,0),FALSE)=0,#N/A,VLOOKUP(A311,Database!$A:$AU,MATCH($N$1,Database!$A$1:$AU$1,0),FALSE))</f>
        <v>99.308187959999998</v>
      </c>
      <c r="O311" s="76">
        <f>(((Table134567891011121314151617343[[#This Row],[USA]]-VLOOKUP($U$1,A:N,14,))/VLOOKUP($U$1,A:N,14,))*100)+100</f>
        <v>114.55621491333987</v>
      </c>
      <c r="P311" s="76">
        <f>IF(VLOOKUP(A311,Database!$A:$AS,MATCH($P$1,Database!$A$1:$AS$1,0),FALSE)=0,#N/A,VLOOKUP(A311,Database!$A:$AS,MATCH($P$1,Database!$A$1:$AS$1,0),FALSE))</f>
        <v>100.591617365</v>
      </c>
      <c r="Q311" s="76">
        <f>(((Table134567891011121314151617343[[#This Row],[JPN]]-VLOOKUP($U$1,A:Q,16,))/VLOOKUP($U$1,A:Q,16,))*100)+100</f>
        <v>100.99191987908745</v>
      </c>
    </row>
    <row r="312" spans="1:17" s="80" customFormat="1" x14ac:dyDescent="0.35">
      <c r="A312" s="21">
        <v>42309</v>
      </c>
      <c r="B312" s="76">
        <f>IF(VLOOKUP(A312,Database!$A:$AS,MATCH($B$1,Database!$A$1:$AS$1,0),FALSE)=0,#N/A,VLOOKUP(A312,Database!$A:$AS,MATCH($B$1,Database!$A$1:$AS$1,0),FALSE))</f>
        <v>100.591617365</v>
      </c>
      <c r="C312" s="76">
        <f>IF(VLOOKUP(A312,Database!$A:$AS,MATCH($C$1,Database!$A$1:$AS$1,0),FALSE)=0,#N/A,VLOOKUP(A312,Database!$A:$AS,MATCH($C$1,Database!$A$1:$AS$1,0),FALSE))</f>
        <v>99.36</v>
      </c>
      <c r="D312" s="76">
        <f>IF(VLOOKUP(A312,Database!$A:$AS,MATCH($D$1,Database!$A$1:$AS$1,0),FALSE)=0,#N/A,VLOOKUP(A312,Database!$A:$AS,MATCH($D$1,Database!$A$1:$AS$1,0),FALSE))</f>
        <v>99.008250688000004</v>
      </c>
      <c r="E312" s="76">
        <f>IF(VLOOKUP(A312,Database!$A:$AS,MATCH($E$1,Database!$A$1:$AS$1,0),FALSE)=0,#N/A,VLOOKUP(A312,Database!$A:$AS,MATCH($E$1,Database!$A$1:$AS$1,0),FALSE))</f>
        <v>100.48808373999999</v>
      </c>
      <c r="F312" s="76">
        <f>IF(VLOOKUP(A312,Database!$A:$AS,MATCH($F$1,Database!$A$1:$AS$1,0),FALSE)=0,#N/A,VLOOKUP(A312,Database!$A:$AS,MATCH($F$1,Database!$A$1:$AS$1,0),FALSE))</f>
        <v>99.891675694</v>
      </c>
      <c r="G312" s="76">
        <f>IF(VLOOKUP(A312,Database!$A:$AS,MATCH($G$1,Database!$A$1:$AS$1,0),FALSE)=0,#N/A,VLOOKUP(A312,Database!$A:$AS,MATCH($G$1,Database!$A$1:$AS$1,0),FALSE))</f>
        <v>98.797311637999996</v>
      </c>
      <c r="H312" s="76">
        <f>(((Table134567891011121314151617343[[#This Row],[ITA]]-VLOOKUP($U$1,A:B,2,))/VLOOKUP($U$1,A:B,2,))*100)+100</f>
        <v>82.730263157741888</v>
      </c>
      <c r="I312" s="76">
        <f>(((Table134567891011121314151617343[[#This Row],[FRA]]-VLOOKUP($U$1,A:C,3,))/VLOOKUP($U$1,A:C,3,))*100)+100</f>
        <v>96.955503512880554</v>
      </c>
      <c r="J312" s="76">
        <f>(((Table134567891011121314151617343[[#This Row],[DEU]]-VLOOKUP($U$1,A:D,4,))/VLOOKUP($U$1,A:D,4,))*100)+100</f>
        <v>131.6489361706831</v>
      </c>
      <c r="K312" s="76">
        <f>(((Table134567891011121314151617343[[#This Row],[ESP]]-VLOOKUP($U$1,A:E,5,))/VLOOKUP($U$1,A:E,5,))*100)+100</f>
        <v>84.947672747800524</v>
      </c>
      <c r="L312" s="76">
        <f>(((Table134567891011121314151617343[[#This Row],[EA19]]-VLOOKUP($U$1,A:F,6,))/VLOOKUP($U$1,A:F,6,))*100)+100</f>
        <v>111.62011173236546</v>
      </c>
      <c r="M312" s="76">
        <f>(((Table134567891011121314151617343[[#This Row],[GBR]]-VLOOKUP($U$1,A:G,7,))/VLOOKUP($U$1,A:G,7,))*100)+100</f>
        <v>102.87292817712692</v>
      </c>
      <c r="N312" s="76">
        <f>IF(VLOOKUP(A312,Database!$A:$AU,MATCH($N$1,Database!$A$1:$AU$1,0),FALSE)=0,#N/A,VLOOKUP(A312,Database!$A:$AU,MATCH($N$1,Database!$A$1:$AU$1,0),FALSE))</f>
        <v>98.545361936999996</v>
      </c>
      <c r="O312" s="76">
        <f>(((Table134567891011121314151617343[[#This Row],[USA]]-VLOOKUP($U$1,A:N,14,))/VLOOKUP($U$1,A:N,14,))*100)+100</f>
        <v>113.67626267951728</v>
      </c>
      <c r="P312" s="76">
        <f>IF(VLOOKUP(A312,Database!$A:$AS,MATCH($P$1,Database!$A$1:$AS$1,0),FALSE)=0,#N/A,VLOOKUP(A312,Database!$A:$AS,MATCH($P$1,Database!$A$1:$AS$1,0),FALSE))</f>
        <v>99.991667360999998</v>
      </c>
      <c r="Q312" s="76">
        <f>(((Table134567891011121314151617343[[#This Row],[JPN]]-VLOOKUP($U$1,A:Q,16,))/VLOOKUP($U$1,A:Q,16,))*100)+100</f>
        <v>100.38958238494443</v>
      </c>
    </row>
    <row r="313" spans="1:17" s="80" customFormat="1" x14ac:dyDescent="0.35">
      <c r="A313" s="21">
        <v>42339</v>
      </c>
      <c r="B313" s="76">
        <f>IF(VLOOKUP(A313,Database!$A:$AS,MATCH($B$1,Database!$A$1:$AS$1,0),FALSE)=0,#N/A,VLOOKUP(A313,Database!$A:$AS,MATCH($B$1,Database!$A$1:$AS$1,0),FALSE))</f>
        <v>98.691775684999996</v>
      </c>
      <c r="C313" s="76">
        <f>IF(VLOOKUP(A313,Database!$A:$AS,MATCH($C$1,Database!$A$1:$AS$1,0),FALSE)=0,#N/A,VLOOKUP(A313,Database!$A:$AS,MATCH($C$1,Database!$A$1:$AS$1,0),FALSE))</f>
        <v>99.7</v>
      </c>
      <c r="D313" s="76">
        <f>IF(VLOOKUP(A313,Database!$A:$AS,MATCH($D$1,Database!$A$1:$AS$1,0),FALSE)=0,#N/A,VLOOKUP(A313,Database!$A:$AS,MATCH($D$1,Database!$A$1:$AS$1,0),FALSE))</f>
        <v>99.908325693999998</v>
      </c>
      <c r="E313" s="76">
        <f>IF(VLOOKUP(A313,Database!$A:$AS,MATCH($E$1,Database!$A$1:$AS$1,0),FALSE)=0,#N/A,VLOOKUP(A313,Database!$A:$AS,MATCH($E$1,Database!$A$1:$AS$1,0),FALSE))</f>
        <v>100.299083583</v>
      </c>
      <c r="F313" s="76">
        <f>IF(VLOOKUP(A313,Database!$A:$AS,MATCH($F$1,Database!$A$1:$AS$1,0),FALSE)=0,#N/A,VLOOKUP(A313,Database!$A:$AS,MATCH($F$1,Database!$A$1:$AS$1,0),FALSE))</f>
        <v>100.191650696</v>
      </c>
      <c r="G313" s="76">
        <f>IF(VLOOKUP(A313,Database!$A:$AS,MATCH($G$1,Database!$A$1:$AS$1,0),FALSE)=0,#N/A,VLOOKUP(A313,Database!$A:$AS,MATCH($G$1,Database!$A$1:$AS$1,0),FALSE))</f>
        <v>98.585072514999993</v>
      </c>
      <c r="H313" s="76">
        <f>(((Table134567891011121314151617343[[#This Row],[ITA]]-VLOOKUP($U$1,A:B,2,))/VLOOKUP($U$1,A:B,2,))*100)+100</f>
        <v>81.167763157626226</v>
      </c>
      <c r="I313" s="76">
        <f>(((Table134567891011121314151617343[[#This Row],[FRA]]-VLOOKUP($U$1,A:C,3,))/VLOOKUP($U$1,A:C,3,))*100)+100</f>
        <v>97.287275565964094</v>
      </c>
      <c r="J313" s="76">
        <f>(((Table134567891011121314151617343[[#This Row],[DEU]]-VLOOKUP($U$1,A:D,4,))/VLOOKUP($U$1,A:D,4,))*100)+100</f>
        <v>132.8457446809872</v>
      </c>
      <c r="K313" s="76">
        <f>(((Table134567891011121314151617343[[#This Row],[ESP]]-VLOOKUP($U$1,A:E,5,))/VLOOKUP($U$1,A:E,5,))*100)+100</f>
        <v>84.787901331244711</v>
      </c>
      <c r="L313" s="76">
        <f>(((Table134567891011121314151617343[[#This Row],[EA19]]-VLOOKUP($U$1,A:F,6,))/VLOOKUP($U$1,A:F,6,))*100)+100</f>
        <v>111.95530726299933</v>
      </c>
      <c r="M313" s="76">
        <f>(((Table134567891011121314151617343[[#This Row],[GBR]]-VLOOKUP($U$1,A:G,7,))/VLOOKUP($U$1,A:G,7,))*100)+100</f>
        <v>102.65193370172302</v>
      </c>
      <c r="N313" s="76">
        <f>IF(VLOOKUP(A313,Database!$A:$AU,MATCH($N$1,Database!$A$1:$AU$1,0),FALSE)=0,#N/A,VLOOKUP(A313,Database!$A:$AU,MATCH($N$1,Database!$A$1:$AU$1,0),FALSE))</f>
        <v>98.025275821999998</v>
      </c>
      <c r="O313" s="76">
        <f>(((Table134567891011121314151617343[[#This Row],[USA]]-VLOOKUP($U$1,A:N,14,))/VLOOKUP($U$1,A:N,14,))*100)+100</f>
        <v>113.07632124480514</v>
      </c>
      <c r="P313" s="76">
        <f>IF(VLOOKUP(A313,Database!$A:$AS,MATCH($P$1,Database!$A$1:$AS$1,0),FALSE)=0,#N/A,VLOOKUP(A313,Database!$A:$AS,MATCH($P$1,Database!$A$1:$AS$1,0),FALSE))</f>
        <v>98.091825681000003</v>
      </c>
      <c r="Q313" s="76">
        <f>(((Table134567891011121314151617343[[#This Row],[JPN]]-VLOOKUP($U$1,A:Q,16,))/VLOOKUP($U$1,A:Q,16,))*100)+100</f>
        <v>98.482180319488933</v>
      </c>
    </row>
    <row r="314" spans="1:17" s="80" customFormat="1" x14ac:dyDescent="0.35">
      <c r="A314" s="21">
        <v>42370</v>
      </c>
      <c r="B314" s="76">
        <f>IF(VLOOKUP(A314,Database!$A:$AS,MATCH($B$1,Database!$A$1:$AS$1,0),FALSE)=0,#N/A,VLOOKUP(A314,Database!$A:$AS,MATCH($B$1,Database!$A$1:$AS$1,0),FALSE))</f>
        <v>101.69152570599999</v>
      </c>
      <c r="C314" s="76">
        <f>IF(VLOOKUP(A314,Database!$A:$AS,MATCH($C$1,Database!$A$1:$AS$1,0),FALSE)=0,#N/A,VLOOKUP(A314,Database!$A:$AS,MATCH($C$1,Database!$A$1:$AS$1,0),FALSE))</f>
        <v>101.46</v>
      </c>
      <c r="D314" s="76">
        <f>IF(VLOOKUP(A314,Database!$A:$AS,MATCH($D$1,Database!$A$1:$AS$1,0),FALSE)=0,#N/A,VLOOKUP(A314,Database!$A:$AS,MATCH($D$1,Database!$A$1:$AS$1,0),FALSE))</f>
        <v>101.208434036</v>
      </c>
      <c r="E314" s="76">
        <f>IF(VLOOKUP(A314,Database!$A:$AS,MATCH($E$1,Database!$A$1:$AS$1,0),FALSE)=0,#N/A,VLOOKUP(A314,Database!$A:$AS,MATCH($E$1,Database!$A$1:$AS$1,0),FALSE))</f>
        <v>101.84608487200001</v>
      </c>
      <c r="F314" s="76">
        <f>IF(VLOOKUP(A314,Database!$A:$AS,MATCH($F$1,Database!$A$1:$AS$1,0),FALSE)=0,#N/A,VLOOKUP(A314,Database!$A:$AS,MATCH($F$1,Database!$A$1:$AS$1,0),FALSE))</f>
        <v>102.69144238</v>
      </c>
      <c r="G314" s="76">
        <f>IF(VLOOKUP(A314,Database!$A:$AS,MATCH($G$1,Database!$A$1:$AS$1,0),FALSE)=0,#N/A,VLOOKUP(A314,Database!$A:$AS,MATCH($G$1,Database!$A$1:$AS$1,0),FALSE))</f>
        <v>100.070746374</v>
      </c>
      <c r="H314" s="76">
        <f>(((Table134567891011121314151617343[[#This Row],[ITA]]-VLOOKUP($U$1,A:B,2,))/VLOOKUP($U$1,A:B,2,))*100)+100</f>
        <v>83.634868420923453</v>
      </c>
      <c r="I314" s="76">
        <f>(((Table134567891011121314151617343[[#This Row],[FRA]]-VLOOKUP($U$1,A:C,3,))/VLOOKUP($U$1,A:C,3,))*100)+100</f>
        <v>99.004683840749408</v>
      </c>
      <c r="J314" s="76">
        <f>(((Table134567891011121314151617343[[#This Row],[DEU]]-VLOOKUP($U$1,A:D,4,))/VLOOKUP($U$1,A:D,4,))*100)+100</f>
        <v>134.57446808475981</v>
      </c>
      <c r="K314" s="76">
        <f>(((Table134567891011121314151617343[[#This Row],[ESP]]-VLOOKUP($U$1,A:E,5,))/VLOOKUP($U$1,A:E,5,))*100)+100</f>
        <v>86.095659966372196</v>
      </c>
      <c r="L314" s="76">
        <f>(((Table134567891011121314151617343[[#This Row],[EA19]]-VLOOKUP($U$1,A:F,6,))/VLOOKUP($U$1,A:F,6,))*100)+100</f>
        <v>114.74860335235982</v>
      </c>
      <c r="M314" s="76">
        <f>(((Table134567891011121314151617343[[#This Row],[GBR]]-VLOOKUP($U$1,A:G,7,))/VLOOKUP($U$1,A:G,7,))*100)+100</f>
        <v>104.19889502746783</v>
      </c>
      <c r="N314" s="76">
        <f>IF(VLOOKUP(A314,Database!$A:$AU,MATCH($N$1,Database!$A$1:$AU$1,0),FALSE)=0,#N/A,VLOOKUP(A314,Database!$A:$AU,MATCH($N$1,Database!$A$1:$AU$1,0),FALSE))</f>
        <v>98.572035563</v>
      </c>
      <c r="O314" s="76">
        <f>(((Table134567891011121314151617343[[#This Row],[USA]]-VLOOKUP($U$1,A:N,14,))/VLOOKUP($U$1,A:N,14,))*100)+100</f>
        <v>113.70703184060403</v>
      </c>
      <c r="P314" s="76">
        <f>IF(VLOOKUP(A314,Database!$A:$AS,MATCH($P$1,Database!$A$1:$AS$1,0),FALSE)=0,#N/A,VLOOKUP(A314,Database!$A:$AS,MATCH($P$1,Database!$A$1:$AS$1,0),FALSE))</f>
        <v>100.29164236299999</v>
      </c>
      <c r="Q314" s="76">
        <f>(((Table134567891011121314151617343[[#This Row],[JPN]]-VLOOKUP($U$1,A:Q,16,))/VLOOKUP($U$1,A:Q,16,))*100)+100</f>
        <v>100.69075113201593</v>
      </c>
    </row>
    <row r="315" spans="1:17" s="80" customFormat="1" x14ac:dyDescent="0.35">
      <c r="A315" s="21">
        <v>42401</v>
      </c>
      <c r="B315" s="76">
        <f>IF(VLOOKUP(A315,Database!$A:$AS,MATCH($B$1,Database!$A$1:$AS$1,0),FALSE)=0,#N/A,VLOOKUP(A315,Database!$A:$AS,MATCH($B$1,Database!$A$1:$AS$1,0),FALSE))</f>
        <v>100.39163403000001</v>
      </c>
      <c r="C315" s="76">
        <f>IF(VLOOKUP(A315,Database!$A:$AS,MATCH($C$1,Database!$A$1:$AS$1,0),FALSE)=0,#N/A,VLOOKUP(A315,Database!$A:$AS,MATCH($C$1,Database!$A$1:$AS$1,0),FALSE))</f>
        <v>100.83</v>
      </c>
      <c r="D315" s="76">
        <f>IF(VLOOKUP(A315,Database!$A:$AS,MATCH($D$1,Database!$A$1:$AS$1,0),FALSE)=0,#N/A,VLOOKUP(A315,Database!$A:$AS,MATCH($D$1,Database!$A$1:$AS$1,0),FALSE))</f>
        <v>101.208434036</v>
      </c>
      <c r="E315" s="76">
        <f>IF(VLOOKUP(A315,Database!$A:$AS,MATCH($E$1,Database!$A$1:$AS$1,0),FALSE)=0,#N/A,VLOOKUP(A315,Database!$A:$AS,MATCH($E$1,Database!$A$1:$AS$1,0),FALSE))</f>
        <v>101.450084542</v>
      </c>
      <c r="F315" s="76">
        <f>IF(VLOOKUP(A315,Database!$A:$AS,MATCH($F$1,Database!$A$1:$AS$1,0),FALSE)=0,#N/A,VLOOKUP(A315,Database!$A:$AS,MATCH($F$1,Database!$A$1:$AS$1,0),FALSE))</f>
        <v>101.091575702</v>
      </c>
      <c r="G315" s="76">
        <f>IF(VLOOKUP(A315,Database!$A:$AS,MATCH($G$1,Database!$A$1:$AS$1,0),FALSE)=0,#N/A,VLOOKUP(A315,Database!$A:$AS,MATCH($G$1,Database!$A$1:$AS$1,0),FALSE))</f>
        <v>99.434029006000003</v>
      </c>
      <c r="H315" s="76">
        <f>(((Table134567891011121314151617343[[#This Row],[ITA]]-VLOOKUP($U$1,A:B,2,))/VLOOKUP($U$1,A:B,2,))*100)+100</f>
        <v>82.565789473302758</v>
      </c>
      <c r="I315" s="76">
        <f>(((Table134567891011121314151617343[[#This Row],[FRA]]-VLOOKUP($U$1,A:C,3,))/VLOOKUP($U$1,A:C,3,))*100)+100</f>
        <v>98.389929742388759</v>
      </c>
      <c r="J315" s="76">
        <f>(((Table134567891011121314151617343[[#This Row],[DEU]]-VLOOKUP($U$1,A:D,4,))/VLOOKUP($U$1,A:D,4,))*100)+100</f>
        <v>134.57446808475981</v>
      </c>
      <c r="K315" s="76">
        <f>(((Table134567891011121314151617343[[#This Row],[ESP]]-VLOOKUP($U$1,A:E,5,))/VLOOKUP($U$1,A:E,5,))*100)+100</f>
        <v>85.760900806988687</v>
      </c>
      <c r="L315" s="76">
        <f>(((Table134567891011121314151617343[[#This Row],[EA19]]-VLOOKUP($U$1,A:F,6,))/VLOOKUP($U$1,A:F,6,))*100)+100</f>
        <v>112.96089385490093</v>
      </c>
      <c r="M315" s="76">
        <f>(((Table134567891011121314151617343[[#This Row],[GBR]]-VLOOKUP($U$1,A:G,7,))/VLOOKUP($U$1,A:G,7,))*100)+100</f>
        <v>103.53591160229739</v>
      </c>
      <c r="N315" s="76">
        <f>IF(VLOOKUP(A315,Database!$A:$AU,MATCH($N$1,Database!$A$1:$AU$1,0),FALSE)=0,#N/A,VLOOKUP(A315,Database!$A:$AU,MATCH($N$1,Database!$A$1:$AU$1,0),FALSE))</f>
        <v>98.062361085000006</v>
      </c>
      <c r="O315" s="76">
        <f>(((Table134567891011121314151617343[[#This Row],[USA]]-VLOOKUP($U$1,A:N,14,))/VLOOKUP($U$1,A:N,14,))*100)+100</f>
        <v>113.11910067161392</v>
      </c>
      <c r="P315" s="76">
        <f>IF(VLOOKUP(A315,Database!$A:$AS,MATCH($P$1,Database!$A$1:$AS$1,0),FALSE)=0,#N/A,VLOOKUP(A315,Database!$A:$AS,MATCH($P$1,Database!$A$1:$AS$1,0),FALSE))</f>
        <v>99.491709024000002</v>
      </c>
      <c r="Q315" s="76">
        <f>(((Table134567891011121314151617343[[#This Row],[JPN]]-VLOOKUP($U$1,A:Q,16,))/VLOOKUP($U$1,A:Q,16,))*100)+100</f>
        <v>99.887634472823933</v>
      </c>
    </row>
    <row r="316" spans="1:17" s="80" customFormat="1" x14ac:dyDescent="0.35">
      <c r="A316" s="21">
        <v>42430</v>
      </c>
      <c r="B316" s="76">
        <f>IF(VLOOKUP(A316,Database!$A:$AS,MATCH($B$1,Database!$A$1:$AS$1,0),FALSE)=0,#N/A,VLOOKUP(A316,Database!$A:$AS,MATCH($B$1,Database!$A$1:$AS$1,0),FALSE))</f>
        <v>100.49162569800001</v>
      </c>
      <c r="C316" s="76">
        <f>IF(VLOOKUP(A316,Database!$A:$AS,MATCH($C$1,Database!$A$1:$AS$1,0),FALSE)=0,#N/A,VLOOKUP(A316,Database!$A:$AS,MATCH($C$1,Database!$A$1:$AS$1,0),FALSE))</f>
        <v>100.06</v>
      </c>
      <c r="D316" s="76">
        <f>IF(VLOOKUP(A316,Database!$A:$AS,MATCH($D$1,Database!$A$1:$AS$1,0),FALSE)=0,#N/A,VLOOKUP(A316,Database!$A:$AS,MATCH($D$1,Database!$A$1:$AS$1,0),FALSE))</f>
        <v>100.208350696</v>
      </c>
      <c r="E316" s="76">
        <f>IF(VLOOKUP(A316,Database!$A:$AS,MATCH($E$1,Database!$A$1:$AS$1,0),FALSE)=0,#N/A,VLOOKUP(A316,Database!$A:$AS,MATCH($E$1,Database!$A$1:$AS$1,0),FALSE))</f>
        <v>102.35608529700001</v>
      </c>
      <c r="F316" s="76">
        <f>IF(VLOOKUP(A316,Database!$A:$AS,MATCH($F$1,Database!$A$1:$AS$1,0),FALSE)=0,#N/A,VLOOKUP(A316,Database!$A:$AS,MATCH($F$1,Database!$A$1:$AS$1,0),FALSE))</f>
        <v>100.591617365</v>
      </c>
      <c r="G316" s="76">
        <f>IF(VLOOKUP(A316,Database!$A:$AS,MATCH($G$1,Database!$A$1:$AS$1,0),FALSE)=0,#N/A,VLOOKUP(A316,Database!$A:$AS,MATCH($G$1,Database!$A$1:$AS$1,0),FALSE))</f>
        <v>100.282985497</v>
      </c>
      <c r="H316" s="76">
        <f>(((Table134567891011121314151617343[[#This Row],[ITA]]-VLOOKUP($U$1,A:B,2,))/VLOOKUP($U$1,A:B,2,))*100)+100</f>
        <v>82.648026315933549</v>
      </c>
      <c r="I316" s="76">
        <f>(((Table134567891011121314151617343[[#This Row],[FRA]]-VLOOKUP($U$1,A:C,3,))/VLOOKUP($U$1,A:C,3,))*100)+100</f>
        <v>97.638563622170182</v>
      </c>
      <c r="J316" s="76">
        <f>(((Table134567891011121314151617343[[#This Row],[DEU]]-VLOOKUP($U$1,A:D,4,))/VLOOKUP($U$1,A:D,4,))*100)+100</f>
        <v>133.24468085108856</v>
      </c>
      <c r="K316" s="76">
        <f>(((Table134567891011121314151617343[[#This Row],[ESP]]-VLOOKUP($U$1,A:E,5,))/VLOOKUP($U$1,A:E,5,))*100)+100</f>
        <v>86.526789186790339</v>
      </c>
      <c r="L316" s="76">
        <f>(((Table134567891011121314151617343[[#This Row],[EA19]]-VLOOKUP($U$1,A:F,6,))/VLOOKUP($U$1,A:F,6,))*100)+100</f>
        <v>112.40223463680535</v>
      </c>
      <c r="M316" s="76">
        <f>(((Table134567891011121314151617343[[#This Row],[GBR]]-VLOOKUP($U$1,A:G,7,))/VLOOKUP($U$1,A:G,7,))*100)+100</f>
        <v>104.41988950287173</v>
      </c>
      <c r="N316" s="76">
        <f>IF(VLOOKUP(A316,Database!$A:$AU,MATCH($N$1,Database!$A$1:$AU$1,0),FALSE)=0,#N/A,VLOOKUP(A316,Database!$A:$AU,MATCH($N$1,Database!$A$1:$AU$1,0),FALSE))</f>
        <v>97.312623978999994</v>
      </c>
      <c r="O316" s="76">
        <f>(((Table134567891011121314151617343[[#This Row],[USA]]-VLOOKUP($U$1,A:N,14,))/VLOOKUP($U$1,A:N,14,))*100)+100</f>
        <v>112.25424705976434</v>
      </c>
      <c r="P316" s="76">
        <f>IF(VLOOKUP(A316,Database!$A:$AS,MATCH($P$1,Database!$A$1:$AS$1,0),FALSE)=0,#N/A,VLOOKUP(A316,Database!$A:$AS,MATCH($P$1,Database!$A$1:$AS$1,0),FALSE))</f>
        <v>99.891675694</v>
      </c>
      <c r="Q316" s="76">
        <f>(((Table134567891011121314151617343[[#This Row],[JPN]]-VLOOKUP($U$1,A:Q,16,))/VLOOKUP($U$1,A:Q,16,))*100)+100</f>
        <v>100.28919280292192</v>
      </c>
    </row>
    <row r="317" spans="1:17" s="80" customFormat="1" x14ac:dyDescent="0.35">
      <c r="A317" s="21">
        <v>42461</v>
      </c>
      <c r="B317" s="76">
        <f>IF(VLOOKUP(A317,Database!$A:$AS,MATCH($B$1,Database!$A$1:$AS$1,0),FALSE)=0,#N/A,VLOOKUP(A317,Database!$A:$AS,MATCH($B$1,Database!$A$1:$AS$1,0),FALSE))</f>
        <v>102.09149237600001</v>
      </c>
      <c r="C317" s="76">
        <f>IF(VLOOKUP(A317,Database!$A:$AS,MATCH($C$1,Database!$A$1:$AS$1,0),FALSE)=0,#N/A,VLOOKUP(A317,Database!$A:$AS,MATCH($C$1,Database!$A$1:$AS$1,0),FALSE))</f>
        <v>101.14</v>
      </c>
      <c r="D317" s="76">
        <f>IF(VLOOKUP(A317,Database!$A:$AS,MATCH($D$1,Database!$A$1:$AS$1,0),FALSE)=0,#N/A,VLOOKUP(A317,Database!$A:$AS,MATCH($D$1,Database!$A$1:$AS$1,0),FALSE))</f>
        <v>101.008417368</v>
      </c>
      <c r="E317" s="76">
        <f>IF(VLOOKUP(A317,Database!$A:$AS,MATCH($E$1,Database!$A$1:$AS$1,0),FALSE)=0,#N/A,VLOOKUP(A317,Database!$A:$AS,MATCH($E$1,Database!$A$1:$AS$1,0),FALSE))</f>
        <v>102.55208546</v>
      </c>
      <c r="F317" s="76">
        <f>IF(VLOOKUP(A317,Database!$A:$AS,MATCH($F$1,Database!$A$1:$AS$1,0),FALSE)=0,#N/A,VLOOKUP(A317,Database!$A:$AS,MATCH($F$1,Database!$A$1:$AS$1,0),FALSE))</f>
        <v>101.591534039</v>
      </c>
      <c r="G317" s="76">
        <f>IF(VLOOKUP(A317,Database!$A:$AS,MATCH($G$1,Database!$A$1:$AS$1,0),FALSE)=0,#N/A,VLOOKUP(A317,Database!$A:$AS,MATCH($G$1,Database!$A$1:$AS$1,0),FALSE))</f>
        <v>103.46657233800001</v>
      </c>
      <c r="H317" s="76">
        <f>(((Table134567891011121314151617343[[#This Row],[ITA]]-VLOOKUP($U$1,A:B,2,))/VLOOKUP($U$1,A:B,2,))*100)+100</f>
        <v>83.963815789801714</v>
      </c>
      <c r="I317" s="76">
        <f>(((Table134567891011121314151617343[[#This Row],[FRA]]-VLOOKUP($U$1,A:C,3,))/VLOOKUP($U$1,A:C,3,))*100)+100</f>
        <v>98.692427790788443</v>
      </c>
      <c r="J317" s="76">
        <f>(((Table134567891011121314151617343[[#This Row],[DEU]]-VLOOKUP($U$1,A:D,4,))/VLOOKUP($U$1,A:D,4,))*100)+100</f>
        <v>134.30851063802555</v>
      </c>
      <c r="K317" s="76">
        <f>(((Table134567891011121314151617343[[#This Row],[ESP]]-VLOOKUP($U$1,A:E,5,))/VLOOKUP($U$1,A:E,5,))*100)+100</f>
        <v>86.692478063375134</v>
      </c>
      <c r="L317" s="76">
        <f>(((Table134567891011121314151617343[[#This Row],[EA19]]-VLOOKUP($U$1,A:F,6,))/VLOOKUP($U$1,A:F,6,))*100)+100</f>
        <v>113.5195530729965</v>
      </c>
      <c r="M317" s="76">
        <f>(((Table134567891011121314151617343[[#This Row],[GBR]]-VLOOKUP($U$1,A:G,7,))/VLOOKUP($U$1,A:G,7,))*100)+100</f>
        <v>107.73480662976522</v>
      </c>
      <c r="N317" s="76">
        <f>IF(VLOOKUP(A317,Database!$A:$AU,MATCH($N$1,Database!$A$1:$AU$1,0),FALSE)=0,#N/A,VLOOKUP(A317,Database!$A:$AU,MATCH($N$1,Database!$A$1:$AU$1,0),FALSE))</f>
        <v>97.608017027000002</v>
      </c>
      <c r="O317" s="76">
        <f>(((Table134567891011121314151617343[[#This Row],[USA]]-VLOOKUP($U$1,A:N,14,))/VLOOKUP($U$1,A:N,14,))*100)+100</f>
        <v>112.59499549336002</v>
      </c>
      <c r="P317" s="76">
        <f>IF(VLOOKUP(A317,Database!$A:$AS,MATCH($P$1,Database!$A$1:$AS$1,0),FALSE)=0,#N/A,VLOOKUP(A317,Database!$A:$AS,MATCH($P$1,Database!$A$1:$AS$1,0),FALSE))</f>
        <v>99.191734022000006</v>
      </c>
      <c r="Q317" s="76">
        <f>(((Table134567891011121314151617343[[#This Row],[JPN]]-VLOOKUP($U$1,A:Q,16,))/VLOOKUP($U$1,A:Q,16,))*100)+100</f>
        <v>99.586465725752433</v>
      </c>
    </row>
    <row r="318" spans="1:17" s="80" customFormat="1" x14ac:dyDescent="0.35">
      <c r="A318" s="21">
        <v>42491</v>
      </c>
      <c r="B318" s="76">
        <f>IF(VLOOKUP(A318,Database!$A:$AS,MATCH($B$1,Database!$A$1:$AS$1,0),FALSE)=0,#N/A,VLOOKUP(A318,Database!$A:$AS,MATCH($B$1,Database!$A$1:$AS$1,0),FALSE))</f>
        <v>100.39163403000001</v>
      </c>
      <c r="C318" s="76">
        <f>IF(VLOOKUP(A318,Database!$A:$AS,MATCH($C$1,Database!$A$1:$AS$1,0),FALSE)=0,#N/A,VLOOKUP(A318,Database!$A:$AS,MATCH($C$1,Database!$A$1:$AS$1,0),FALSE))</f>
        <v>99.61</v>
      </c>
      <c r="D318" s="76">
        <f>IF(VLOOKUP(A318,Database!$A:$AS,MATCH($D$1,Database!$A$1:$AS$1,0),FALSE)=0,#N/A,VLOOKUP(A318,Database!$A:$AS,MATCH($D$1,Database!$A$1:$AS$1,0),FALSE))</f>
        <v>99.008250688000004</v>
      </c>
      <c r="E318" s="76">
        <f>IF(VLOOKUP(A318,Database!$A:$AS,MATCH($E$1,Database!$A$1:$AS$1,0),FALSE)=0,#N/A,VLOOKUP(A318,Database!$A:$AS,MATCH($E$1,Database!$A$1:$AS$1,0),FALSE))</f>
        <v>100.349083624</v>
      </c>
      <c r="F318" s="76">
        <f>IF(VLOOKUP(A318,Database!$A:$AS,MATCH($F$1,Database!$A$1:$AS$1,0),FALSE)=0,#N/A,VLOOKUP(A318,Database!$A:$AS,MATCH($F$1,Database!$A$1:$AS$1,0),FALSE))</f>
        <v>100.191650696</v>
      </c>
      <c r="G318" s="76">
        <f>IF(VLOOKUP(A318,Database!$A:$AS,MATCH($G$1,Database!$A$1:$AS$1,0),FALSE)=0,#N/A,VLOOKUP(A318,Database!$A:$AS,MATCH($G$1,Database!$A$1:$AS$1,0),FALSE))</f>
        <v>101.768659356</v>
      </c>
      <c r="H318" s="76">
        <f>(((Table134567891011121314151617343[[#This Row],[ITA]]-VLOOKUP($U$1,A:B,2,))/VLOOKUP($U$1,A:B,2,))*100)+100</f>
        <v>82.565789473302758</v>
      </c>
      <c r="I318" s="76">
        <f>(((Table134567891011121314151617343[[#This Row],[FRA]]-VLOOKUP($U$1,A:C,3,))/VLOOKUP($U$1,A:C,3,))*100)+100</f>
        <v>97.199453551912569</v>
      </c>
      <c r="J318" s="76">
        <f>(((Table134567891011121314151617343[[#This Row],[DEU]]-VLOOKUP($U$1,A:D,4,))/VLOOKUP($U$1,A:D,4,))*100)+100</f>
        <v>131.6489361706831</v>
      </c>
      <c r="K318" s="76">
        <f>(((Table134567891011121314151617343[[#This Row],[ESP]]-VLOOKUP($U$1,A:E,5,))/VLOOKUP($U$1,A:E,5,))*100)+100</f>
        <v>84.830168901310373</v>
      </c>
      <c r="L318" s="76">
        <f>(((Table134567891011121314151617343[[#This Row],[EA19]]-VLOOKUP($U$1,A:F,6,))/VLOOKUP($U$1,A:F,6,))*100)+100</f>
        <v>111.95530726299933</v>
      </c>
      <c r="M318" s="76">
        <f>(((Table134567891011121314151617343[[#This Row],[GBR]]-VLOOKUP($U$1,A:G,7,))/VLOOKUP($U$1,A:G,7,))*100)+100</f>
        <v>105.96685082861651</v>
      </c>
      <c r="N318" s="76">
        <f>IF(VLOOKUP(A318,Database!$A:$AU,MATCH($N$1,Database!$A$1:$AU$1,0),FALSE)=0,#N/A,VLOOKUP(A318,Database!$A:$AU,MATCH($N$1,Database!$A$1:$AU$1,0),FALSE))</f>
        <v>97.383125643</v>
      </c>
      <c r="O318" s="76">
        <f>(((Table134567891011121314151617343[[#This Row],[USA]]-VLOOKUP($U$1,A:N,14,))/VLOOKUP($U$1,A:N,14,))*100)+100</f>
        <v>112.33557372515658</v>
      </c>
      <c r="P318" s="76">
        <f>IF(VLOOKUP(A318,Database!$A:$AS,MATCH($P$1,Database!$A$1:$AS$1,0),FALSE)=0,#N/A,VLOOKUP(A318,Database!$A:$AS,MATCH($P$1,Database!$A$1:$AS$1,0),FALSE))</f>
        <v>98.691775684999996</v>
      </c>
      <c r="Q318" s="76">
        <f>(((Table134567891011121314151617343[[#This Row],[JPN]]-VLOOKUP($U$1,A:Q,16,))/VLOOKUP($U$1,A:Q,16,))*100)+100</f>
        <v>99.084517813631933</v>
      </c>
    </row>
    <row r="319" spans="1:17" s="80" customFormat="1" x14ac:dyDescent="0.35">
      <c r="A319" s="21">
        <v>42522</v>
      </c>
      <c r="B319" s="76">
        <f>IF(VLOOKUP(A319,Database!$A:$AS,MATCH($B$1,Database!$A$1:$AS$1,0),FALSE)=0,#N/A,VLOOKUP(A319,Database!$A:$AS,MATCH($B$1,Database!$A$1:$AS$1,0),FALSE))</f>
        <v>99.291725690000007</v>
      </c>
      <c r="C319" s="76">
        <f>IF(VLOOKUP(A319,Database!$A:$AS,MATCH($C$1,Database!$A$1:$AS$1,0),FALSE)=0,#N/A,VLOOKUP(A319,Database!$A:$AS,MATCH($C$1,Database!$A$1:$AS$1,0),FALSE))</f>
        <v>99.31</v>
      </c>
      <c r="D319" s="76">
        <f>IF(VLOOKUP(A319,Database!$A:$AS,MATCH($D$1,Database!$A$1:$AS$1,0),FALSE)=0,#N/A,VLOOKUP(A319,Database!$A:$AS,MATCH($D$1,Database!$A$1:$AS$1,0),FALSE))</f>
        <v>101.208434036</v>
      </c>
      <c r="E319" s="76">
        <f>IF(VLOOKUP(A319,Database!$A:$AS,MATCH($E$1,Database!$A$1:$AS$1,0),FALSE)=0,#N/A,VLOOKUP(A319,Database!$A:$AS,MATCH($E$1,Database!$A$1:$AS$1,0),FALSE))</f>
        <v>100.662083885</v>
      </c>
      <c r="F319" s="76">
        <f>IF(VLOOKUP(A319,Database!$A:$AS,MATCH($F$1,Database!$A$1:$AS$1,0),FALSE)=0,#N/A,VLOOKUP(A319,Database!$A:$AS,MATCH($F$1,Database!$A$1:$AS$1,0),FALSE))</f>
        <v>101.191567369</v>
      </c>
      <c r="G319" s="76">
        <f>IF(VLOOKUP(A319,Database!$A:$AS,MATCH($G$1,Database!$A$1:$AS$1,0),FALSE)=0,#N/A,VLOOKUP(A319,Database!$A:$AS,MATCH($G$1,Database!$A$1:$AS$1,0),FALSE))</f>
        <v>100.601344181</v>
      </c>
      <c r="H319" s="76">
        <f>(((Table134567891011121314151617343[[#This Row],[ITA]]-VLOOKUP($U$1,A:B,2,))/VLOOKUP($U$1,A:B,2,))*100)+100</f>
        <v>81.661184210943631</v>
      </c>
      <c r="I319" s="76">
        <f>(((Table134567891011121314151617343[[#This Row],[FRA]]-VLOOKUP($U$1,A:C,3,))/VLOOKUP($U$1,A:C,3,))*100)+100</f>
        <v>96.906713505074165</v>
      </c>
      <c r="J319" s="76">
        <f>(((Table134567891011121314151617343[[#This Row],[DEU]]-VLOOKUP($U$1,A:D,4,))/VLOOKUP($U$1,A:D,4,))*100)+100</f>
        <v>134.57446808475981</v>
      </c>
      <c r="K319" s="76">
        <f>(((Table134567891011121314151617343[[#This Row],[ESP]]-VLOOKUP($U$1,A:E,5,))/VLOOKUP($U$1,A:E,5,))*100)+100</f>
        <v>85.094763893590255</v>
      </c>
      <c r="L319" s="76">
        <f>(((Table134567891011121314151617343[[#This Row],[EA19]]-VLOOKUP($U$1,A:F,6,))/VLOOKUP($U$1,A:F,6,))*100)+100</f>
        <v>113.07262569807307</v>
      </c>
      <c r="M319" s="76">
        <f>(((Table134567891011121314151617343[[#This Row],[GBR]]-VLOOKUP($U$1,A:G,7,))/VLOOKUP($U$1,A:G,7,))*100)+100</f>
        <v>104.75138121545695</v>
      </c>
      <c r="N319" s="76">
        <f>IF(VLOOKUP(A319,Database!$A:$AU,MATCH($N$1,Database!$A$1:$AU$1,0),FALSE)=0,#N/A,VLOOKUP(A319,Database!$A:$AU,MATCH($N$1,Database!$A$1:$AU$1,0),FALSE))</f>
        <v>97.846195644999995</v>
      </c>
      <c r="O319" s="76">
        <f>(((Table134567891011121314151617343[[#This Row],[USA]]-VLOOKUP($U$1,A:N,14,))/VLOOKUP($U$1,A:N,14,))*100)+100</f>
        <v>112.86974465062346</v>
      </c>
      <c r="P319" s="76">
        <f>IF(VLOOKUP(A319,Database!$A:$AS,MATCH($P$1,Database!$A$1:$AS$1,0),FALSE)=0,#N/A,VLOOKUP(A319,Database!$A:$AS,MATCH($P$1,Database!$A$1:$AS$1,0),FALSE))</f>
        <v>99.191734022000006</v>
      </c>
      <c r="Q319" s="76">
        <f>(((Table134567891011121314151617343[[#This Row],[JPN]]-VLOOKUP($U$1,A:Q,16,))/VLOOKUP($U$1,A:Q,16,))*100)+100</f>
        <v>99.586465725752433</v>
      </c>
    </row>
    <row r="320" spans="1:17" s="80" customFormat="1" x14ac:dyDescent="0.35">
      <c r="A320" s="21">
        <v>42552</v>
      </c>
      <c r="B320" s="76">
        <f>IF(VLOOKUP(A320,Database!$A:$AS,MATCH($B$1,Database!$A$1:$AS$1,0),FALSE)=0,#N/A,VLOOKUP(A320,Database!$A:$AS,MATCH($B$1,Database!$A$1:$AS$1,0),FALSE))</f>
        <v>101.291559037</v>
      </c>
      <c r="C320" s="76">
        <f>IF(VLOOKUP(A320,Database!$A:$AS,MATCH($C$1,Database!$A$1:$AS$1,0),FALSE)=0,#N/A,VLOOKUP(A320,Database!$A:$AS,MATCH($C$1,Database!$A$1:$AS$1,0),FALSE))</f>
        <v>99.14</v>
      </c>
      <c r="D320" s="76">
        <f>IF(VLOOKUP(A320,Database!$A:$AS,MATCH($D$1,Database!$A$1:$AS$1,0),FALSE)=0,#N/A,VLOOKUP(A320,Database!$A:$AS,MATCH($D$1,Database!$A$1:$AS$1,0),FALSE))</f>
        <v>99.608300692</v>
      </c>
      <c r="E320" s="76">
        <f>IF(VLOOKUP(A320,Database!$A:$AS,MATCH($E$1,Database!$A$1:$AS$1,0),FALSE)=0,#N/A,VLOOKUP(A320,Database!$A:$AS,MATCH($E$1,Database!$A$1:$AS$1,0),FALSE))</f>
        <v>100.800084</v>
      </c>
      <c r="F320" s="76">
        <f>IF(VLOOKUP(A320,Database!$A:$AS,MATCH($F$1,Database!$A$1:$AS$1,0),FALSE)=0,#N/A,VLOOKUP(A320,Database!$A:$AS,MATCH($F$1,Database!$A$1:$AS$1,0),FALSE))</f>
        <v>101.191567369</v>
      </c>
      <c r="G320" s="76">
        <f>IF(VLOOKUP(A320,Database!$A:$AS,MATCH($G$1,Database!$A$1:$AS$1,0),FALSE)=0,#N/A,VLOOKUP(A320,Database!$A:$AS,MATCH($G$1,Database!$A$1:$AS$1,0),FALSE))</f>
        <v>100.601344181</v>
      </c>
      <c r="H320" s="76">
        <f>(((Table134567891011121314151617343[[#This Row],[ITA]]-VLOOKUP($U$1,A:B,2,))/VLOOKUP($U$1,A:B,2,))*100)+100</f>
        <v>83.305921052867632</v>
      </c>
      <c r="I320" s="76">
        <f>(((Table134567891011121314151617343[[#This Row],[FRA]]-VLOOKUP($U$1,A:C,3,))/VLOOKUP($U$1,A:C,3,))*100)+100</f>
        <v>96.740827478532395</v>
      </c>
      <c r="J320" s="76">
        <f>(((Table134567891011121314151617343[[#This Row],[DEU]]-VLOOKUP($U$1,A:D,4,))/VLOOKUP($U$1,A:D,4,))*100)+100</f>
        <v>132.44680851088583</v>
      </c>
      <c r="K320" s="76">
        <f>(((Table134567891011121314151617343[[#This Row],[ESP]]-VLOOKUP($U$1,A:E,5,))/VLOOKUP($U$1,A:E,5,))*100)+100</f>
        <v>85.211422388526927</v>
      </c>
      <c r="L320" s="76">
        <f>(((Table134567891011121314151617343[[#This Row],[EA19]]-VLOOKUP($U$1,A:F,6,))/VLOOKUP($U$1,A:F,6,))*100)+100</f>
        <v>113.07262569807307</v>
      </c>
      <c r="M320" s="76">
        <f>(((Table134567891011121314151617343[[#This Row],[GBR]]-VLOOKUP($U$1,A:G,7,))/VLOOKUP($U$1,A:G,7,))*100)+100</f>
        <v>104.75138121545695</v>
      </c>
      <c r="N320" s="76">
        <f>IF(VLOOKUP(A320,Database!$A:$AU,MATCH($N$1,Database!$A$1:$AU$1,0),FALSE)=0,#N/A,VLOOKUP(A320,Database!$A:$AU,MATCH($N$1,Database!$A$1:$AU$1,0),FALSE))</f>
        <v>98.005344971</v>
      </c>
      <c r="O320" s="76">
        <f>(((Table134567891011121314151617343[[#This Row],[USA]]-VLOOKUP($U$1,A:N,14,))/VLOOKUP($U$1,A:N,14,))*100)+100</f>
        <v>113.05333016121513</v>
      </c>
      <c r="P320" s="76">
        <f>IF(VLOOKUP(A320,Database!$A:$AS,MATCH($P$1,Database!$A$1:$AS$1,0),FALSE)=0,#N/A,VLOOKUP(A320,Database!$A:$AS,MATCH($P$1,Database!$A$1:$AS$1,0),FALSE))</f>
        <v>99.691692359000001</v>
      </c>
      <c r="Q320" s="76">
        <f>(((Table134567891011121314151617343[[#This Row],[JPN]]-VLOOKUP($U$1,A:Q,16,))/VLOOKUP($U$1,A:Q,16,))*100)+100</f>
        <v>100.08841363787293</v>
      </c>
    </row>
    <row r="321" spans="1:17" s="80" customFormat="1" x14ac:dyDescent="0.35">
      <c r="A321" s="21">
        <v>42583</v>
      </c>
      <c r="B321" s="76">
        <f>IF(VLOOKUP(A321,Database!$A:$AS,MATCH($B$1,Database!$A$1:$AS$1,0),FALSE)=0,#N/A,VLOOKUP(A321,Database!$A:$AS,MATCH($B$1,Database!$A$1:$AS$1,0),FALSE))</f>
        <v>102.09149237600001</v>
      </c>
      <c r="C321" s="76">
        <f>IF(VLOOKUP(A321,Database!$A:$AS,MATCH($C$1,Database!$A$1:$AS$1,0),FALSE)=0,#N/A,VLOOKUP(A321,Database!$A:$AS,MATCH($C$1,Database!$A$1:$AS$1,0),FALSE))</f>
        <v>101.06</v>
      </c>
      <c r="D321" s="76">
        <f>IF(VLOOKUP(A321,Database!$A:$AS,MATCH($D$1,Database!$A$1:$AS$1,0),FALSE)=0,#N/A,VLOOKUP(A321,Database!$A:$AS,MATCH($D$1,Database!$A$1:$AS$1,0),FALSE))</f>
        <v>101.30844236999999</v>
      </c>
      <c r="E321" s="76">
        <f>IF(VLOOKUP(A321,Database!$A:$AS,MATCH($E$1,Database!$A$1:$AS$1,0),FALSE)=0,#N/A,VLOOKUP(A321,Database!$A:$AS,MATCH($E$1,Database!$A$1:$AS$1,0),FALSE))</f>
        <v>102.14108511800001</v>
      </c>
      <c r="F321" s="76">
        <f>IF(VLOOKUP(A321,Database!$A:$AS,MATCH($F$1,Database!$A$1:$AS$1,0),FALSE)=0,#N/A,VLOOKUP(A321,Database!$A:$AS,MATCH($F$1,Database!$A$1:$AS$1,0),FALSE))</f>
        <v>101.191567369</v>
      </c>
      <c r="G321" s="76">
        <f>IF(VLOOKUP(A321,Database!$A:$AS,MATCH($G$1,Database!$A$1:$AS$1,0),FALSE)=0,#N/A,VLOOKUP(A321,Database!$A:$AS,MATCH($G$1,Database!$A$1:$AS$1,0),FALSE))</f>
        <v>100.389105058</v>
      </c>
      <c r="H321" s="76">
        <f>(((Table134567891011121314151617343[[#This Row],[ITA]]-VLOOKUP($U$1,A:B,2,))/VLOOKUP($U$1,A:B,2,))*100)+100</f>
        <v>83.963815789801714</v>
      </c>
      <c r="I321" s="76">
        <f>(((Table134567891011121314151617343[[#This Row],[FRA]]-VLOOKUP($U$1,A:C,3,))/VLOOKUP($U$1,A:C,3,))*100)+100</f>
        <v>98.614363778298198</v>
      </c>
      <c r="J321" s="76">
        <f>(((Table134567891011121314151617343[[#This Row],[DEU]]-VLOOKUP($U$1,A:D,4,))/VLOOKUP($U$1,A:D,4,))*100)+100</f>
        <v>134.70744680812692</v>
      </c>
      <c r="K321" s="76">
        <f>(((Table134567891011121314151617343[[#This Row],[ESP]]-VLOOKUP($U$1,A:E,5,))/VLOOKUP($U$1,A:E,5,))*100)+100</f>
        <v>86.345038633225542</v>
      </c>
      <c r="L321" s="76">
        <f>(((Table134567891011121314151617343[[#This Row],[EA19]]-VLOOKUP($U$1,A:F,6,))/VLOOKUP($U$1,A:F,6,))*100)+100</f>
        <v>113.07262569807307</v>
      </c>
      <c r="M321" s="76">
        <f>(((Table134567891011121314151617343[[#This Row],[GBR]]-VLOOKUP($U$1,A:G,7,))/VLOOKUP($U$1,A:G,7,))*100)+100</f>
        <v>104.53038674005305</v>
      </c>
      <c r="N321" s="76">
        <f>IF(VLOOKUP(A321,Database!$A:$AU,MATCH($N$1,Database!$A$1:$AU$1,0),FALSE)=0,#N/A,VLOOKUP(A321,Database!$A:$AU,MATCH($N$1,Database!$A$1:$AU$1,0),FALSE))</f>
        <v>97.899344579000001</v>
      </c>
      <c r="O321" s="76">
        <f>(((Table134567891011121314151617343[[#This Row],[USA]]-VLOOKUP($U$1,A:N,14,))/VLOOKUP($U$1,A:N,14,))*100)+100</f>
        <v>112.93105420455643</v>
      </c>
      <c r="P321" s="76">
        <f>IF(VLOOKUP(A321,Database!$A:$AS,MATCH($P$1,Database!$A$1:$AS$1,0),FALSE)=0,#N/A,VLOOKUP(A321,Database!$A:$AS,MATCH($P$1,Database!$A$1:$AS$1,0),FALSE))</f>
        <v>100.591617365</v>
      </c>
      <c r="Q321" s="76">
        <f>(((Table134567891011121314151617343[[#This Row],[JPN]]-VLOOKUP($U$1,A:Q,16,))/VLOOKUP($U$1,A:Q,16,))*100)+100</f>
        <v>100.99191987908745</v>
      </c>
    </row>
    <row r="322" spans="1:17" s="80" customFormat="1" x14ac:dyDescent="0.35">
      <c r="A322" s="21">
        <v>42614</v>
      </c>
      <c r="B322" s="76">
        <f>IF(VLOOKUP(A322,Database!$A:$AS,MATCH($B$1,Database!$A$1:$AS$1,0),FALSE)=0,#N/A,VLOOKUP(A322,Database!$A:$AS,MATCH($B$1,Database!$A$1:$AS$1,0),FALSE))</f>
        <v>101.89150904100001</v>
      </c>
      <c r="C322" s="76">
        <f>IF(VLOOKUP(A322,Database!$A:$AS,MATCH($C$1,Database!$A$1:$AS$1,0),FALSE)=0,#N/A,VLOOKUP(A322,Database!$A:$AS,MATCH($C$1,Database!$A$1:$AS$1,0),FALSE))</f>
        <v>99.89</v>
      </c>
      <c r="D322" s="76">
        <f>IF(VLOOKUP(A322,Database!$A:$AS,MATCH($D$1,Database!$A$1:$AS$1,0),FALSE)=0,#N/A,VLOOKUP(A322,Database!$A:$AS,MATCH($D$1,Database!$A$1:$AS$1,0),FALSE))</f>
        <v>101.008417368</v>
      </c>
      <c r="E322" s="76">
        <f>IF(VLOOKUP(A322,Database!$A:$AS,MATCH($E$1,Database!$A$1:$AS$1,0),FALSE)=0,#N/A,VLOOKUP(A322,Database!$A:$AS,MATCH($E$1,Database!$A$1:$AS$1,0),FALSE))</f>
        <v>101.901084918</v>
      </c>
      <c r="F322" s="76">
        <f>IF(VLOOKUP(A322,Database!$A:$AS,MATCH($F$1,Database!$A$1:$AS$1,0),FALSE)=0,#N/A,VLOOKUP(A322,Database!$A:$AS,MATCH($F$1,Database!$A$1:$AS$1,0),FALSE))</f>
        <v>101.391550704</v>
      </c>
      <c r="G322" s="76">
        <f>IF(VLOOKUP(A322,Database!$A:$AS,MATCH($G$1,Database!$A$1:$AS$1,0),FALSE)=0,#N/A,VLOOKUP(A322,Database!$A:$AS,MATCH($G$1,Database!$A$1:$AS$1,0),FALSE))</f>
        <v>100.176865936</v>
      </c>
      <c r="H322" s="76">
        <f>(((Table134567891011121314151617343[[#This Row],[ITA]]-VLOOKUP($U$1,A:B,2,))/VLOOKUP($U$1,A:B,2,))*100)+100</f>
        <v>83.799342105362598</v>
      </c>
      <c r="I322" s="76">
        <f>(((Table134567891011121314151617343[[#This Row],[FRA]]-VLOOKUP($U$1,A:C,3,))/VLOOKUP($U$1,A:C,3,))*100)+100</f>
        <v>97.472677595628411</v>
      </c>
      <c r="J322" s="76">
        <f>(((Table134567891011121314151617343[[#This Row],[DEU]]-VLOOKUP($U$1,A:D,4,))/VLOOKUP($U$1,A:D,4,))*100)+100</f>
        <v>134.30851063802555</v>
      </c>
      <c r="K322" s="76">
        <f>(((Table134567891011121314151617343[[#This Row],[ESP]]-VLOOKUP($U$1,A:E,5,))/VLOOKUP($U$1,A:E,5,))*100)+100</f>
        <v>86.142154294205227</v>
      </c>
      <c r="L322" s="76">
        <f>(((Table134567891011121314151617343[[#This Row],[EA19]]-VLOOKUP($U$1,A:F,6,))/VLOOKUP($U$1,A:F,6,))*100)+100</f>
        <v>113.29608938553478</v>
      </c>
      <c r="M322" s="76">
        <f>(((Table134567891011121314151617343[[#This Row],[GBR]]-VLOOKUP($U$1,A:G,7,))/VLOOKUP($U$1,A:G,7,))*100)+100</f>
        <v>104.30939226569041</v>
      </c>
      <c r="N322" s="76">
        <f>IF(VLOOKUP(A322,Database!$A:$AU,MATCH($N$1,Database!$A$1:$AU$1,0),FALSE)=0,#N/A,VLOOKUP(A322,Database!$A:$AU,MATCH($N$1,Database!$A$1:$AU$1,0),FALSE))</f>
        <v>97.798698744000006</v>
      </c>
      <c r="O322" s="76">
        <f>(((Table134567891011121314151617343[[#This Row],[USA]]-VLOOKUP($U$1,A:N,14,))/VLOOKUP($U$1,A:N,14,))*100)+100</f>
        <v>112.81495495693915</v>
      </c>
      <c r="P322" s="76">
        <f>IF(VLOOKUP(A322,Database!$A:$AS,MATCH($P$1,Database!$A$1:$AS$1,0),FALSE)=0,#N/A,VLOOKUP(A322,Database!$A:$AS,MATCH($P$1,Database!$A$1:$AS$1,0),FALSE))</f>
        <v>100.991584035</v>
      </c>
      <c r="Q322" s="76">
        <f>(((Table134567891011121314151617343[[#This Row],[JPN]]-VLOOKUP($U$1,A:Q,16,))/VLOOKUP($U$1,A:Q,16,))*100)+100</f>
        <v>101.39347820918543</v>
      </c>
    </row>
    <row r="323" spans="1:17" s="80" customFormat="1" x14ac:dyDescent="0.35">
      <c r="A323" s="21">
        <v>42644</v>
      </c>
      <c r="B323" s="76">
        <f>IF(VLOOKUP(A323,Database!$A:$AS,MATCH($B$1,Database!$A$1:$AS$1,0),FALSE)=0,#N/A,VLOOKUP(A323,Database!$A:$AS,MATCH($B$1,Database!$A$1:$AS$1,0),FALSE))</f>
        <v>102.391467378</v>
      </c>
      <c r="C323" s="76">
        <f>IF(VLOOKUP(A323,Database!$A:$AS,MATCH($C$1,Database!$A$1:$AS$1,0),FALSE)=0,#N/A,VLOOKUP(A323,Database!$A:$AS,MATCH($C$1,Database!$A$1:$AS$1,0),FALSE))</f>
        <v>99.59</v>
      </c>
      <c r="D323" s="76">
        <f>IF(VLOOKUP(A323,Database!$A:$AS,MATCH($D$1,Database!$A$1:$AS$1,0),FALSE)=0,#N/A,VLOOKUP(A323,Database!$A:$AS,MATCH($D$1,Database!$A$1:$AS$1,0),FALSE))</f>
        <v>101.80848404</v>
      </c>
      <c r="E323" s="76">
        <f>IF(VLOOKUP(A323,Database!$A:$AS,MATCH($E$1,Database!$A$1:$AS$1,0),FALSE)=0,#N/A,VLOOKUP(A323,Database!$A:$AS,MATCH($E$1,Database!$A$1:$AS$1,0),FALSE))</f>
        <v>102.179085149</v>
      </c>
      <c r="F323" s="76">
        <f>IF(VLOOKUP(A323,Database!$A:$AS,MATCH($F$1,Database!$A$1:$AS$1,0),FALSE)=0,#N/A,VLOOKUP(A323,Database!$A:$AS,MATCH($F$1,Database!$A$1:$AS$1,0),FALSE))</f>
        <v>102.891425715</v>
      </c>
      <c r="G323" s="76">
        <f>IF(VLOOKUP(A323,Database!$A:$AS,MATCH($G$1,Database!$A$1:$AS$1,0),FALSE)=0,#N/A,VLOOKUP(A323,Database!$A:$AS,MATCH($G$1,Database!$A$1:$AS$1,0),FALSE))</f>
        <v>98.691192075999993</v>
      </c>
      <c r="H323" s="76">
        <f>(((Table134567891011121314151617343[[#This Row],[ITA]]-VLOOKUP($U$1,A:B,2,))/VLOOKUP($U$1,A:B,2,))*100)+100</f>
        <v>84.210526316049197</v>
      </c>
      <c r="I323" s="76">
        <f>(((Table134567891011121314151617343[[#This Row],[FRA]]-VLOOKUP($U$1,A:C,3,))/VLOOKUP($U$1,A:C,3,))*100)+100</f>
        <v>97.179937548790008</v>
      </c>
      <c r="J323" s="76">
        <f>(((Table134567891011121314151617343[[#This Row],[DEU]]-VLOOKUP($U$1,A:D,4,))/VLOOKUP($U$1,A:D,4,))*100)+100</f>
        <v>135.37234042496254</v>
      </c>
      <c r="K323" s="76">
        <f>(((Table134567891011121314151617343[[#This Row],[ESP]]-VLOOKUP($U$1,A:E,5,))/VLOOKUP($U$1,A:E,5,))*100)+100</f>
        <v>86.377161986340184</v>
      </c>
      <c r="L323" s="76">
        <f>(((Table134567891011121314151617343[[#This Row],[EA19]]-VLOOKUP($U$1,A:F,6,))/VLOOKUP($U$1,A:F,6,))*100)+100</f>
        <v>114.97206703982154</v>
      </c>
      <c r="M323" s="76">
        <f>(((Table134567891011121314151617343[[#This Row],[GBR]]-VLOOKUP($U$1,A:G,7,))/VLOOKUP($U$1,A:G,7,))*100)+100</f>
        <v>102.76243093890434</v>
      </c>
      <c r="N323" s="76">
        <f>IF(VLOOKUP(A323,Database!$A:$AU,MATCH($N$1,Database!$A$1:$AU$1,0),FALSE)=0,#N/A,VLOOKUP(A323,Database!$A:$AU,MATCH($N$1,Database!$A$1:$AU$1,0),FALSE))</f>
        <v>97.881892690000001</v>
      </c>
      <c r="O323" s="76">
        <f>(((Table134567891011121314151617343[[#This Row],[USA]]-VLOOKUP($U$1,A:N,14,))/VLOOKUP($U$1,A:N,14,))*100)+100</f>
        <v>112.91092270897691</v>
      </c>
      <c r="P323" s="76">
        <f>IF(VLOOKUP(A323,Database!$A:$AS,MATCH($P$1,Database!$A$1:$AS$1,0),FALSE)=0,#N/A,VLOOKUP(A323,Database!$A:$AS,MATCH($P$1,Database!$A$1:$AS$1,0),FALSE))</f>
        <v>101.091575702</v>
      </c>
      <c r="Q323" s="76">
        <f>(((Table134567891011121314151617343[[#This Row],[JPN]]-VLOOKUP($U$1,A:Q,16,))/VLOOKUP($U$1,A:Q,16,))*100)+100</f>
        <v>101.49386779120793</v>
      </c>
    </row>
    <row r="324" spans="1:17" s="80" customFormat="1" x14ac:dyDescent="0.35">
      <c r="A324" s="21">
        <v>42675</v>
      </c>
      <c r="B324" s="76">
        <f>IF(VLOOKUP(A324,Database!$A:$AS,MATCH($B$1,Database!$A$1:$AS$1,0),FALSE)=0,#N/A,VLOOKUP(A324,Database!$A:$AS,MATCH($B$1,Database!$A$1:$AS$1,0),FALSE))</f>
        <v>103.29139238400001</v>
      </c>
      <c r="C324" s="76">
        <f>IF(VLOOKUP(A324,Database!$A:$AS,MATCH($C$1,Database!$A$1:$AS$1,0),FALSE)=0,#N/A,VLOOKUP(A324,Database!$A:$AS,MATCH($C$1,Database!$A$1:$AS$1,0),FALSE))</f>
        <v>102.27</v>
      </c>
      <c r="D324" s="76">
        <f>IF(VLOOKUP(A324,Database!$A:$AS,MATCH($D$1,Database!$A$1:$AS$1,0),FALSE)=0,#N/A,VLOOKUP(A324,Database!$A:$AS,MATCH($D$1,Database!$A$1:$AS$1,0),FALSE))</f>
        <v>101.408450704</v>
      </c>
      <c r="E324" s="76">
        <f>IF(VLOOKUP(A324,Database!$A:$AS,MATCH($E$1,Database!$A$1:$AS$1,0),FALSE)=0,#N/A,VLOOKUP(A324,Database!$A:$AS,MATCH($E$1,Database!$A$1:$AS$1,0),FALSE))</f>
        <v>103.222086018</v>
      </c>
      <c r="F324" s="76">
        <f>IF(VLOOKUP(A324,Database!$A:$AS,MATCH($F$1,Database!$A$1:$AS$1,0),FALSE)=0,#N/A,VLOOKUP(A324,Database!$A:$AS,MATCH($F$1,Database!$A$1:$AS$1,0),FALSE))</f>
        <v>102.591450712</v>
      </c>
      <c r="G324" s="76">
        <f>IF(VLOOKUP(A324,Database!$A:$AS,MATCH($G$1,Database!$A$1:$AS$1,0),FALSE)=0,#N/A,VLOOKUP(A324,Database!$A:$AS,MATCH($G$1,Database!$A$1:$AS$1,0),FALSE))</f>
        <v>99.540148567000003</v>
      </c>
      <c r="H324" s="76">
        <f>(((Table134567891011121314151617343[[#This Row],[ITA]]-VLOOKUP($U$1,A:B,2,))/VLOOKUP($U$1,A:B,2,))*100)+100</f>
        <v>84.950657894791632</v>
      </c>
      <c r="I324" s="76">
        <f>(((Table134567891011121314151617343[[#This Row],[FRA]]-VLOOKUP($U$1,A:C,3,))/VLOOKUP($U$1,A:C,3,))*100)+100</f>
        <v>99.795081967213108</v>
      </c>
      <c r="J324" s="76">
        <f>(((Table134567891011121314151617343[[#This Row],[DEU]]-VLOOKUP($U$1,A:D,4,))/VLOOKUP($U$1,A:D,4,))*100)+100</f>
        <v>134.84042553149408</v>
      </c>
      <c r="K324" s="76">
        <f>(((Table134567891011121314151617343[[#This Row],[ESP]]-VLOOKUP($U$1,A:E,5,))/VLOOKUP($U$1,A:E,5,))*100)+100</f>
        <v>87.258863509525014</v>
      </c>
      <c r="L324" s="76">
        <f>(((Table134567891011121314151617343[[#This Row],[EA19]]-VLOOKUP($U$1,A:F,6,))/VLOOKUP($U$1,A:F,6,))*100)+100</f>
        <v>114.63687150807026</v>
      </c>
      <c r="M324" s="76">
        <f>(((Table134567891011121314151617343[[#This Row],[GBR]]-VLOOKUP($U$1,A:G,7,))/VLOOKUP($U$1,A:G,7,))*100)+100</f>
        <v>103.64640883947871</v>
      </c>
      <c r="N324" s="76">
        <f>IF(VLOOKUP(A324,Database!$A:$AU,MATCH($N$1,Database!$A$1:$AU$1,0),FALSE)=0,#N/A,VLOOKUP(A324,Database!$A:$AU,MATCH($N$1,Database!$A$1:$AU$1,0),FALSE))</f>
        <v>97.473161524000005</v>
      </c>
      <c r="O324" s="76">
        <f>(((Table134567891011121314151617343[[#This Row],[USA]]-VLOOKUP($U$1,A:N,14,))/VLOOKUP($U$1,A:N,14,))*100)+100</f>
        <v>112.43943393996489</v>
      </c>
      <c r="P324" s="76">
        <f>IF(VLOOKUP(A324,Database!$A:$AS,MATCH($P$1,Database!$A$1:$AS$1,0),FALSE)=0,#N/A,VLOOKUP(A324,Database!$A:$AS,MATCH($P$1,Database!$A$1:$AS$1,0),FALSE))</f>
        <v>102.09149237600001</v>
      </c>
      <c r="Q324" s="76">
        <f>(((Table134567891011121314151617343[[#This Row],[JPN]]-VLOOKUP($U$1,A:Q,16,))/VLOOKUP($U$1,A:Q,16,))*100)+100</f>
        <v>102.49776361544893</v>
      </c>
    </row>
    <row r="325" spans="1:17" s="80" customFormat="1" x14ac:dyDescent="0.35">
      <c r="A325" s="21">
        <v>42705</v>
      </c>
      <c r="B325" s="76">
        <f>IF(VLOOKUP(A325,Database!$A:$AS,MATCH($B$1,Database!$A$1:$AS$1,0),FALSE)=0,#N/A,VLOOKUP(A325,Database!$A:$AS,MATCH($B$1,Database!$A$1:$AS$1,0),FALSE))</f>
        <v>104.991250729</v>
      </c>
      <c r="C325" s="76">
        <f>IF(VLOOKUP(A325,Database!$A:$AS,MATCH($C$1,Database!$A$1:$AS$1,0),FALSE)=0,#N/A,VLOOKUP(A325,Database!$A:$AS,MATCH($C$1,Database!$A$1:$AS$1,0),FALSE))</f>
        <v>100.76</v>
      </c>
      <c r="D325" s="76">
        <f>IF(VLOOKUP(A325,Database!$A:$AS,MATCH($D$1,Database!$A$1:$AS$1,0),FALSE)=0,#N/A,VLOOKUP(A325,Database!$A:$AS,MATCH($D$1,Database!$A$1:$AS$1,0),FALSE))</f>
        <v>99.508292358000006</v>
      </c>
      <c r="E325" s="76">
        <f>IF(VLOOKUP(A325,Database!$A:$AS,MATCH($E$1,Database!$A$1:$AS$1,0),FALSE)=0,#N/A,VLOOKUP(A325,Database!$A:$AS,MATCH($E$1,Database!$A$1:$AS$1,0),FALSE))</f>
        <v>103.255086046</v>
      </c>
      <c r="F325" s="76">
        <f>IF(VLOOKUP(A325,Database!$A:$AS,MATCH($F$1,Database!$A$1:$AS$1,0),FALSE)=0,#N/A,VLOOKUP(A325,Database!$A:$AS,MATCH($F$1,Database!$A$1:$AS$1,0),FALSE))</f>
        <v>102.391467378</v>
      </c>
      <c r="G325" s="76">
        <f>IF(VLOOKUP(A325,Database!$A:$AS,MATCH($G$1,Database!$A$1:$AS$1,0),FALSE)=0,#N/A,VLOOKUP(A325,Database!$A:$AS,MATCH($G$1,Database!$A$1:$AS$1,0),FALSE))</f>
        <v>101.02582242699999</v>
      </c>
      <c r="H325" s="76">
        <f>(((Table134567891011121314151617343[[#This Row],[ITA]]-VLOOKUP($U$1,A:B,2,))/VLOOKUP($U$1,A:B,2,))*100)+100</f>
        <v>86.34868421046815</v>
      </c>
      <c r="I325" s="76">
        <f>(((Table134567891011121314151617343[[#This Row],[FRA]]-VLOOKUP($U$1,A:C,3,))/VLOOKUP($U$1,A:C,3,))*100)+100</f>
        <v>98.321623731459795</v>
      </c>
      <c r="J325" s="76">
        <f>(((Table134567891011121314151617343[[#This Row],[DEU]]-VLOOKUP($U$1,A:D,4,))/VLOOKUP($U$1,A:D,4,))*100)+100</f>
        <v>132.31382978751873</v>
      </c>
      <c r="K325" s="76">
        <f>(((Table134567891011121314151617343[[#This Row],[ESP]]-VLOOKUP($U$1,A:E,5,))/VLOOKUP($U$1,A:E,5,))*100)+100</f>
        <v>87.286760106562994</v>
      </c>
      <c r="L325" s="76">
        <f>(((Table134567891011121314151617343[[#This Row],[EA19]]-VLOOKUP($U$1,A:F,6,))/VLOOKUP($U$1,A:F,6,))*100)+100</f>
        <v>114.41340782172597</v>
      </c>
      <c r="M325" s="76">
        <f>(((Table134567891011121314151617343[[#This Row],[GBR]]-VLOOKUP($U$1,A:G,7,))/VLOOKUP($U$1,A:G,7,))*100)+100</f>
        <v>105.19337016626474</v>
      </c>
      <c r="N325" s="76">
        <f>IF(VLOOKUP(A325,Database!$A:$AU,MATCH($N$1,Database!$A$1:$AU$1,0),FALSE)=0,#N/A,VLOOKUP(A325,Database!$A:$AU,MATCH($N$1,Database!$A$1:$AU$1,0),FALSE))</f>
        <v>98.073962624999993</v>
      </c>
      <c r="O325" s="76">
        <f>(((Table134567891011121314151617343[[#This Row],[USA]]-VLOOKUP($U$1,A:N,14,))/VLOOKUP($U$1,A:N,14,))*100)+100</f>
        <v>113.13248354101135</v>
      </c>
      <c r="P325" s="76">
        <f>IF(VLOOKUP(A325,Database!$A:$AS,MATCH($P$1,Database!$A$1:$AS$1,0),FALSE)=0,#N/A,VLOOKUP(A325,Database!$A:$AS,MATCH($P$1,Database!$A$1:$AS$1,0),FALSE))</f>
        <v>101.49154237099999</v>
      </c>
      <c r="Q325" s="76">
        <f>(((Table134567891011121314151617343[[#This Row],[JPN]]-VLOOKUP($U$1,A:Q,16,))/VLOOKUP($U$1,A:Q,16,))*100)+100</f>
        <v>101.89542612030193</v>
      </c>
    </row>
    <row r="326" spans="1:17" s="80" customFormat="1" x14ac:dyDescent="0.35">
      <c r="A326" s="21">
        <v>42736</v>
      </c>
      <c r="B326" s="76">
        <f>IF(VLOOKUP(A326,Database!$A:$AS,MATCH($B$1,Database!$A$1:$AS$1,0),FALSE)=0,#N/A,VLOOKUP(A326,Database!$A:$AS,MATCH($B$1,Database!$A$1:$AS$1,0),FALSE))</f>
        <v>102.09149237600001</v>
      </c>
      <c r="C326" s="76">
        <f>IF(VLOOKUP(A326,Database!$A:$AS,MATCH($C$1,Database!$A$1:$AS$1,0),FALSE)=0,#N/A,VLOOKUP(A326,Database!$A:$AS,MATCH($C$1,Database!$A$1:$AS$1,0),FALSE))</f>
        <v>101.11</v>
      </c>
      <c r="D326" s="76">
        <f>IF(VLOOKUP(A326,Database!$A:$AS,MATCH($D$1,Database!$A$1:$AS$1,0),FALSE)=0,#N/A,VLOOKUP(A326,Database!$A:$AS,MATCH($D$1,Database!$A$1:$AS$1,0),FALSE))</f>
        <v>100.908409034</v>
      </c>
      <c r="E326" s="76">
        <f>IF(VLOOKUP(A326,Database!$A:$AS,MATCH($E$1,Database!$A$1:$AS$1,0),FALSE)=0,#N/A,VLOOKUP(A326,Database!$A:$AS,MATCH($E$1,Database!$A$1:$AS$1,0),FALSE))</f>
        <v>104.23508686300001</v>
      </c>
      <c r="F326" s="76">
        <f>IF(VLOOKUP(A326,Database!$A:$AS,MATCH($F$1,Database!$A$1:$AS$1,0),FALSE)=0,#N/A,VLOOKUP(A326,Database!$A:$AS,MATCH($F$1,Database!$A$1:$AS$1,0),FALSE))</f>
        <v>101.89150904100001</v>
      </c>
      <c r="G326" s="76">
        <f>IF(VLOOKUP(A326,Database!$A:$AS,MATCH($G$1,Database!$A$1:$AS$1,0),FALSE)=0,#N/A,VLOOKUP(A326,Database!$A:$AS,MATCH($G$1,Database!$A$1:$AS$1,0),FALSE))</f>
        <v>99.752387690000006</v>
      </c>
      <c r="H326" s="76">
        <f>(((Table134567891011121314151617343[[#This Row],[ITA]]-VLOOKUP($U$1,A:B,2,))/VLOOKUP($U$1,A:B,2,))*100)+100</f>
        <v>83.963815789801714</v>
      </c>
      <c r="I326" s="76">
        <f>(((Table134567891011121314151617343[[#This Row],[FRA]]-VLOOKUP($U$1,A:C,3,))/VLOOKUP($U$1,A:C,3,))*100)+100</f>
        <v>98.663153786104601</v>
      </c>
      <c r="J326" s="76">
        <f>(((Table134567891011121314151617343[[#This Row],[DEU]]-VLOOKUP($U$1,A:D,4,))/VLOOKUP($U$1,A:D,4,))*100)+100</f>
        <v>134.17553191465845</v>
      </c>
      <c r="K326" s="76">
        <f>(((Table134567891011121314151617343[[#This Row],[ESP]]-VLOOKUP($U$1,A:E,5,))/VLOOKUP($U$1,A:E,5,))*100)+100</f>
        <v>88.115204491177678</v>
      </c>
      <c r="L326" s="76">
        <f>(((Table134567891011121314151617343[[#This Row],[EA19]]-VLOOKUP($U$1,A:F,6,))/VLOOKUP($U$1,A:F,6,))*100)+100</f>
        <v>113.85474860363038</v>
      </c>
      <c r="M326" s="76">
        <f>(((Table134567891011121314151617343[[#This Row],[GBR]]-VLOOKUP($U$1,A:G,7,))/VLOOKUP($U$1,A:G,7,))*100)+100</f>
        <v>103.86740331488261</v>
      </c>
      <c r="N326" s="76">
        <f>IF(VLOOKUP(A326,Database!$A:$AU,MATCH($N$1,Database!$A$1:$AU$1,0),FALSE)=0,#N/A,VLOOKUP(A326,Database!$A:$AU,MATCH($N$1,Database!$A$1:$AU$1,0),FALSE))</f>
        <v>97.904005026999997</v>
      </c>
      <c r="O326" s="76">
        <f>(((Table134567891011121314151617343[[#This Row],[USA]]-VLOOKUP($U$1,A:N,14,))/VLOOKUP($U$1,A:N,14,))*100)+100</f>
        <v>112.93643022937017</v>
      </c>
      <c r="P326" s="76">
        <f>IF(VLOOKUP(A326,Database!$A:$AS,MATCH($P$1,Database!$A$1:$AS$1,0),FALSE)=0,#N/A,VLOOKUP(A326,Database!$A:$AS,MATCH($P$1,Database!$A$1:$AS$1,0),FALSE))</f>
        <v>100.69160903300001</v>
      </c>
      <c r="Q326" s="76">
        <f>(((Table134567891011121314151617343[[#This Row],[JPN]]-VLOOKUP($U$1,A:Q,16,))/VLOOKUP($U$1,A:Q,16,))*100)+100</f>
        <v>101.09230946211393</v>
      </c>
    </row>
    <row r="327" spans="1:17" s="80" customFormat="1" x14ac:dyDescent="0.35">
      <c r="A327" s="21">
        <v>42767</v>
      </c>
      <c r="B327" s="76">
        <f>IF(VLOOKUP(A327,Database!$A:$AS,MATCH($B$1,Database!$A$1:$AS$1,0),FALSE)=0,#N/A,VLOOKUP(A327,Database!$A:$AS,MATCH($B$1,Database!$A$1:$AS$1,0),FALSE))</f>
        <v>102.99141738199999</v>
      </c>
      <c r="C327" s="76">
        <f>IF(VLOOKUP(A327,Database!$A:$AS,MATCH($C$1,Database!$A$1:$AS$1,0),FALSE)=0,#N/A,VLOOKUP(A327,Database!$A:$AS,MATCH($C$1,Database!$A$1:$AS$1,0),FALSE))</f>
        <v>100.09</v>
      </c>
      <c r="D327" s="76">
        <f>IF(VLOOKUP(A327,Database!$A:$AS,MATCH($D$1,Database!$A$1:$AS$1,0),FALSE)=0,#N/A,VLOOKUP(A327,Database!$A:$AS,MATCH($D$1,Database!$A$1:$AS$1,0),FALSE))</f>
        <v>102.10850904199999</v>
      </c>
      <c r="E327" s="76">
        <f>IF(VLOOKUP(A327,Database!$A:$AS,MATCH($E$1,Database!$A$1:$AS$1,0),FALSE)=0,#N/A,VLOOKUP(A327,Database!$A:$AS,MATCH($E$1,Database!$A$1:$AS$1,0),FALSE))</f>
        <v>103.48708623900001</v>
      </c>
      <c r="F327" s="76">
        <f>IF(VLOOKUP(A327,Database!$A:$AS,MATCH($F$1,Database!$A$1:$AS$1,0),FALSE)=0,#N/A,VLOOKUP(A327,Database!$A:$AS,MATCH($F$1,Database!$A$1:$AS$1,0),FALSE))</f>
        <v>102.69144238</v>
      </c>
      <c r="G327" s="76">
        <f>IF(VLOOKUP(A327,Database!$A:$AS,MATCH($G$1,Database!$A$1:$AS$1,0),FALSE)=0,#N/A,VLOOKUP(A327,Database!$A:$AS,MATCH($G$1,Database!$A$1:$AS$1,0),FALSE))</f>
        <v>99.221789883</v>
      </c>
      <c r="H327" s="76">
        <f>(((Table134567891011121314151617343[[#This Row],[ITA]]-VLOOKUP($U$1,A:B,2,))/VLOOKUP($U$1,A:B,2,))*100)+100</f>
        <v>84.703947368544149</v>
      </c>
      <c r="I327" s="76">
        <f>(((Table134567891011121314151617343[[#This Row],[FRA]]-VLOOKUP($U$1,A:C,3,))/VLOOKUP($U$1,A:C,3,))*100)+100</f>
        <v>97.667837626854023</v>
      </c>
      <c r="J327" s="76">
        <f>(((Table134567891011121314151617343[[#This Row],[DEU]]-VLOOKUP($U$1,A:D,4,))/VLOOKUP($U$1,A:D,4,))*100)+100</f>
        <v>135.77127659506391</v>
      </c>
      <c r="K327" s="76">
        <f>(((Table134567891011121314151617343[[#This Row],[ESP]]-VLOOKUP($U$1,A:E,5,))/VLOOKUP($U$1,A:E,5,))*100)+100</f>
        <v>87.482881634000833</v>
      </c>
      <c r="L327" s="76">
        <f>(((Table134567891011121314151617343[[#This Row],[EA19]]-VLOOKUP($U$1,A:F,6,))/VLOOKUP($U$1,A:F,6,))*100)+100</f>
        <v>114.74860335235982</v>
      </c>
      <c r="M327" s="76">
        <f>(((Table134567891011121314151617343[[#This Row],[GBR]]-VLOOKUP($U$1,A:G,7,))/VLOOKUP($U$1,A:G,7,))*100)+100</f>
        <v>103.31491712689348</v>
      </c>
      <c r="N327" s="76">
        <f>IF(VLOOKUP(A327,Database!$A:$AU,MATCH($N$1,Database!$A$1:$AU$1,0),FALSE)=0,#N/A,VLOOKUP(A327,Database!$A:$AU,MATCH($N$1,Database!$A$1:$AU$1,0),FALSE))</f>
        <v>97.589573553999998</v>
      </c>
      <c r="O327" s="76">
        <f>(((Table134567891011121314151617343[[#This Row],[USA]]-VLOOKUP($U$1,A:N,14,))/VLOOKUP($U$1,A:N,14,))*100)+100</f>
        <v>112.57372016349913</v>
      </c>
      <c r="P327" s="76">
        <f>IF(VLOOKUP(A327,Database!$A:$AS,MATCH($P$1,Database!$A$1:$AS$1,0),FALSE)=0,#N/A,VLOOKUP(A327,Database!$A:$AS,MATCH($P$1,Database!$A$1:$AS$1,0),FALSE))</f>
        <v>101.391550704</v>
      </c>
      <c r="Q327" s="76">
        <f>(((Table134567891011121314151617343[[#This Row],[JPN]]-VLOOKUP($U$1,A:Q,16,))/VLOOKUP($U$1,A:Q,16,))*100)+100</f>
        <v>101.79503653827943</v>
      </c>
    </row>
    <row r="328" spans="1:17" s="80" customFormat="1" x14ac:dyDescent="0.35">
      <c r="A328" s="21">
        <v>42795</v>
      </c>
      <c r="B328" s="76">
        <f>IF(VLOOKUP(A328,Database!$A:$AS,MATCH($B$1,Database!$A$1:$AS$1,0),FALSE)=0,#N/A,VLOOKUP(A328,Database!$A:$AS,MATCH($B$1,Database!$A$1:$AS$1,0),FALSE))</f>
        <v>103.791350721</v>
      </c>
      <c r="C328" s="76">
        <f>IF(VLOOKUP(A328,Database!$A:$AS,MATCH($C$1,Database!$A$1:$AS$1,0),FALSE)=0,#N/A,VLOOKUP(A328,Database!$A:$AS,MATCH($C$1,Database!$A$1:$AS$1,0),FALSE))</f>
        <v>101.41</v>
      </c>
      <c r="D328" s="76">
        <f>IF(VLOOKUP(A328,Database!$A:$AS,MATCH($D$1,Database!$A$1:$AS$1,0),FALSE)=0,#N/A,VLOOKUP(A328,Database!$A:$AS,MATCH($D$1,Database!$A$1:$AS$1,0),FALSE))</f>
        <v>101.60846737200001</v>
      </c>
      <c r="E328" s="76">
        <f>IF(VLOOKUP(A328,Database!$A:$AS,MATCH($E$1,Database!$A$1:$AS$1,0),FALSE)=0,#N/A,VLOOKUP(A328,Database!$A:$AS,MATCH($E$1,Database!$A$1:$AS$1,0),FALSE))</f>
        <v>103.291086076</v>
      </c>
      <c r="F328" s="76">
        <f>IF(VLOOKUP(A328,Database!$A:$AS,MATCH($F$1,Database!$A$1:$AS$1,0),FALSE)=0,#N/A,VLOOKUP(A328,Database!$A:$AS,MATCH($F$1,Database!$A$1:$AS$1,0),FALSE))</f>
        <v>102.391467378</v>
      </c>
      <c r="G328" s="76">
        <f>IF(VLOOKUP(A328,Database!$A:$AS,MATCH($G$1,Database!$A$1:$AS$1,0),FALSE)=0,#N/A,VLOOKUP(A328,Database!$A:$AS,MATCH($G$1,Database!$A$1:$AS$1,0),FALSE))</f>
        <v>98.054474708000001</v>
      </c>
      <c r="H328" s="76">
        <f>(((Table134567891011121314151617343[[#This Row],[ITA]]-VLOOKUP($U$1,A:B,2,))/VLOOKUP($U$1,A:B,2,))*100)+100</f>
        <v>85.361842105478246</v>
      </c>
      <c r="I328" s="76">
        <f>(((Table134567891011121314151617343[[#This Row],[FRA]]-VLOOKUP($U$1,A:C,3,))/VLOOKUP($U$1,A:C,3,))*100)+100</f>
        <v>98.955893832943005</v>
      </c>
      <c r="J328" s="76">
        <f>(((Table134567891011121314151617343[[#This Row],[DEU]]-VLOOKUP($U$1,A:D,4,))/VLOOKUP($U$1,A:D,4,))*100)+100</f>
        <v>135.10638297822831</v>
      </c>
      <c r="K328" s="76">
        <f>(((Table134567891011121314151617343[[#This Row],[ESP]]-VLOOKUP($U$1,A:E,5,))/VLOOKUP($U$1,A:E,5,))*100)+100</f>
        <v>87.317192757416038</v>
      </c>
      <c r="L328" s="76">
        <f>(((Table134567891011121314151617343[[#This Row],[EA19]]-VLOOKUP($U$1,A:F,6,))/VLOOKUP($U$1,A:F,6,))*100)+100</f>
        <v>114.41340782172597</v>
      </c>
      <c r="M328" s="76">
        <f>(((Table134567891011121314151617343[[#This Row],[GBR]]-VLOOKUP($U$1,A:G,7,))/VLOOKUP($U$1,A:G,7,))*100)+100</f>
        <v>102.09944751373391</v>
      </c>
      <c r="N328" s="76">
        <f>IF(VLOOKUP(A328,Database!$A:$AU,MATCH($N$1,Database!$A$1:$AU$1,0),FALSE)=0,#N/A,VLOOKUP(A328,Database!$A:$AU,MATCH($N$1,Database!$A$1:$AU$1,0),FALSE))</f>
        <v>98.238863142</v>
      </c>
      <c r="O328" s="76">
        <f>(((Table134567891011121314151617343[[#This Row],[USA]]-VLOOKUP($U$1,A:N,14,))/VLOOKUP($U$1,A:N,14,))*100)+100</f>
        <v>113.32270329481838</v>
      </c>
      <c r="P328" s="76">
        <f>IF(VLOOKUP(A328,Database!$A:$AS,MATCH($P$1,Database!$A$1:$AS$1,0),FALSE)=0,#N/A,VLOOKUP(A328,Database!$A:$AS,MATCH($P$1,Database!$A$1:$AS$1,0),FALSE))</f>
        <v>101.49154237099999</v>
      </c>
      <c r="Q328" s="76">
        <f>(((Table134567891011121314151617343[[#This Row],[JPN]]-VLOOKUP($U$1,A:Q,16,))/VLOOKUP($U$1,A:Q,16,))*100)+100</f>
        <v>101.89542612030193</v>
      </c>
    </row>
    <row r="329" spans="1:17" s="80" customFormat="1" x14ac:dyDescent="0.35">
      <c r="A329" s="21">
        <v>42826</v>
      </c>
      <c r="B329" s="76">
        <f>IF(VLOOKUP(A329,Database!$A:$AS,MATCH($B$1,Database!$A$1:$AS$1,0),FALSE)=0,#N/A,VLOOKUP(A329,Database!$A:$AS,MATCH($B$1,Database!$A$1:$AS$1,0),FALSE))</f>
        <v>103.491375719</v>
      </c>
      <c r="C329" s="76">
        <f>IF(VLOOKUP(A329,Database!$A:$AS,MATCH($C$1,Database!$A$1:$AS$1,0),FALSE)=0,#N/A,VLOOKUP(A329,Database!$A:$AS,MATCH($C$1,Database!$A$1:$AS$1,0),FALSE))</f>
        <v>101.05</v>
      </c>
      <c r="D329" s="76">
        <f>IF(VLOOKUP(A329,Database!$A:$AS,MATCH($D$1,Database!$A$1:$AS$1,0),FALSE)=0,#N/A,VLOOKUP(A329,Database!$A:$AS,MATCH($D$1,Database!$A$1:$AS$1,0),FALSE))</f>
        <v>103.208600717</v>
      </c>
      <c r="E329" s="76">
        <f>IF(VLOOKUP(A329,Database!$A:$AS,MATCH($E$1,Database!$A$1:$AS$1,0),FALSE)=0,#N/A,VLOOKUP(A329,Database!$A:$AS,MATCH($E$1,Database!$A$1:$AS$1,0),FALSE))</f>
        <v>103.300086083</v>
      </c>
      <c r="F329" s="76">
        <f>IF(VLOOKUP(A329,Database!$A:$AS,MATCH($F$1,Database!$A$1:$AS$1,0),FALSE)=0,#N/A,VLOOKUP(A329,Database!$A:$AS,MATCH($F$1,Database!$A$1:$AS$1,0),FALSE))</f>
        <v>103.19140071699999</v>
      </c>
      <c r="G329" s="76">
        <f>IF(VLOOKUP(A329,Database!$A:$AS,MATCH($G$1,Database!$A$1:$AS$1,0),FALSE)=0,#N/A,VLOOKUP(A329,Database!$A:$AS,MATCH($G$1,Database!$A$1:$AS$1,0),FALSE))</f>
        <v>98.903431198999996</v>
      </c>
      <c r="H329" s="76">
        <f>(((Table134567891011121314151617343[[#This Row],[ITA]]-VLOOKUP($U$1,A:B,2,))/VLOOKUP($U$1,A:B,2,))*100)+100</f>
        <v>85.115131579230763</v>
      </c>
      <c r="I329" s="76">
        <f>(((Table134567891011121314151617343[[#This Row],[FRA]]-VLOOKUP($U$1,A:C,3,))/VLOOKUP($U$1,A:C,3,))*100)+100</f>
        <v>98.604605776736918</v>
      </c>
      <c r="J329" s="76">
        <f>(((Table134567891011121314151617343[[#This Row],[DEU]]-VLOOKUP($U$1,A:D,4,))/VLOOKUP($U$1,A:D,4,))*100)+100</f>
        <v>137.23404255343195</v>
      </c>
      <c r="K329" s="76">
        <f>(((Table134567891011121314151617343[[#This Row],[ESP]]-VLOOKUP($U$1,A:E,5,))/VLOOKUP($U$1,A:E,5,))*100)+100</f>
        <v>87.324800919706618</v>
      </c>
      <c r="L329" s="76">
        <f>(((Table134567891011121314151617343[[#This Row],[EA19]]-VLOOKUP($U$1,A:F,6,))/VLOOKUP($U$1,A:F,6,))*100)+100</f>
        <v>115.30726257045541</v>
      </c>
      <c r="M329" s="76">
        <f>(((Table134567891011121314151617343[[#This Row],[GBR]]-VLOOKUP($U$1,A:G,7,))/VLOOKUP($U$1,A:G,7,))*100)+100</f>
        <v>102.98342541430826</v>
      </c>
      <c r="N329" s="76">
        <f>IF(VLOOKUP(A329,Database!$A:$AU,MATCH($N$1,Database!$A$1:$AU$1,0),FALSE)=0,#N/A,VLOOKUP(A329,Database!$A:$AU,MATCH($N$1,Database!$A$1:$AU$1,0),FALSE))</f>
        <v>99.212500047999995</v>
      </c>
      <c r="O329" s="76">
        <f>(((Table134567891011121314151617343[[#This Row],[USA]]-VLOOKUP($U$1,A:N,14,))/VLOOKUP($U$1,A:N,14,))*100)+100</f>
        <v>114.44583484059002</v>
      </c>
      <c r="P329" s="76">
        <f>IF(VLOOKUP(A329,Database!$A:$AS,MATCH($P$1,Database!$A$1:$AS$1,0),FALSE)=0,#N/A,VLOOKUP(A329,Database!$A:$AS,MATCH($P$1,Database!$A$1:$AS$1,0),FALSE))</f>
        <v>103.791350721</v>
      </c>
      <c r="Q329" s="76">
        <f>(((Table134567891011121314151617343[[#This Row],[JPN]]-VLOOKUP($U$1,A:Q,16,))/VLOOKUP($U$1,A:Q,16,))*100)+100</f>
        <v>104.20438651585545</v>
      </c>
    </row>
    <row r="330" spans="1:17" s="80" customFormat="1" x14ac:dyDescent="0.35">
      <c r="A330" s="21">
        <v>42856</v>
      </c>
      <c r="B330" s="76">
        <f>IF(VLOOKUP(A330,Database!$A:$AS,MATCH($B$1,Database!$A$1:$AS$1,0),FALSE)=0,#N/A,VLOOKUP(A330,Database!$A:$AS,MATCH($B$1,Database!$A$1:$AS$1,0),FALSE))</f>
        <v>104.291309058</v>
      </c>
      <c r="C330" s="76">
        <f>IF(VLOOKUP(A330,Database!$A:$AS,MATCH($C$1,Database!$A$1:$AS$1,0),FALSE)=0,#N/A,VLOOKUP(A330,Database!$A:$AS,MATCH($C$1,Database!$A$1:$AS$1,0),FALSE))</f>
        <v>103.29</v>
      </c>
      <c r="D330" s="76">
        <f>IF(VLOOKUP(A330,Database!$A:$AS,MATCH($D$1,Database!$A$1:$AS$1,0),FALSE)=0,#N/A,VLOOKUP(A330,Database!$A:$AS,MATCH($D$1,Database!$A$1:$AS$1,0),FALSE))</f>
        <v>103.408617385</v>
      </c>
      <c r="E330" s="76">
        <f>IF(VLOOKUP(A330,Database!$A:$AS,MATCH($E$1,Database!$A$1:$AS$1,0),FALSE)=0,#N/A,VLOOKUP(A330,Database!$A:$AS,MATCH($E$1,Database!$A$1:$AS$1,0),FALSE))</f>
        <v>104.48308706900001</v>
      </c>
      <c r="F330" s="76">
        <f>IF(VLOOKUP(A330,Database!$A:$AS,MATCH($F$1,Database!$A$1:$AS$1,0),FALSE)=0,#N/A,VLOOKUP(A330,Database!$A:$AS,MATCH($F$1,Database!$A$1:$AS$1,0),FALSE))</f>
        <v>103.591367386</v>
      </c>
      <c r="G330" s="76">
        <f>IF(VLOOKUP(A330,Database!$A:$AS,MATCH($G$1,Database!$A$1:$AS$1,0),FALSE)=0,#N/A,VLOOKUP(A330,Database!$A:$AS,MATCH($G$1,Database!$A$1:$AS$1,0),FALSE))</f>
        <v>99.115670322</v>
      </c>
      <c r="H330" s="76">
        <f>(((Table134567891011121314151617343[[#This Row],[ITA]]-VLOOKUP($U$1,A:B,2,))/VLOOKUP($U$1,A:B,2,))*100)+100</f>
        <v>85.773026316164845</v>
      </c>
      <c r="I330" s="76">
        <f>(((Table134567891011121314151617343[[#This Row],[FRA]]-VLOOKUP($U$1,A:C,3,))/VLOOKUP($U$1,A:C,3,))*100)+100</f>
        <v>100.7903981264637</v>
      </c>
      <c r="J330" s="76">
        <f>(((Table134567891011121314151617343[[#This Row],[DEU]]-VLOOKUP($U$1,A:D,4,))/VLOOKUP($U$1,A:D,4,))*100)+100</f>
        <v>137.50000000016621</v>
      </c>
      <c r="K330" s="76">
        <f>(((Table134567891011121314151617343[[#This Row],[ESP]]-VLOOKUP($U$1,A:E,5,))/VLOOKUP($U$1,A:E,5,))*100)+100</f>
        <v>88.324851640935094</v>
      </c>
      <c r="L330" s="76">
        <f>(((Table134567891011121314151617343[[#This Row],[EA19]]-VLOOKUP($U$1,A:F,6,))/VLOOKUP($U$1,A:F,6,))*100)+100</f>
        <v>115.75418994426143</v>
      </c>
      <c r="M330" s="76">
        <f>(((Table134567891011121314151617343[[#This Row],[GBR]]-VLOOKUP($U$1,A:G,7,))/VLOOKUP($U$1,A:G,7,))*100)+100</f>
        <v>103.20441988971216</v>
      </c>
      <c r="N330" s="76">
        <f>IF(VLOOKUP(A330,Database!$A:$AU,MATCH($N$1,Database!$A$1:$AU$1,0),FALSE)=0,#N/A,VLOOKUP(A330,Database!$A:$AU,MATCH($N$1,Database!$A$1:$AU$1,0),FALSE))</f>
        <v>99.296288945000001</v>
      </c>
      <c r="O330" s="76">
        <f>(((Table134567891011121314151617343[[#This Row],[USA]]-VLOOKUP($U$1,A:N,14,))/VLOOKUP($U$1,A:N,14,))*100)+100</f>
        <v>114.54248889388873</v>
      </c>
      <c r="P330" s="76">
        <f>IF(VLOOKUP(A330,Database!$A:$AS,MATCH($P$1,Database!$A$1:$AS$1,0),FALSE)=0,#N/A,VLOOKUP(A330,Database!$A:$AS,MATCH($P$1,Database!$A$1:$AS$1,0),FALSE))</f>
        <v>102.191484043</v>
      </c>
      <c r="Q330" s="76">
        <f>(((Table134567891011121314151617343[[#This Row],[JPN]]-VLOOKUP($U$1,A:Q,16,))/VLOOKUP($U$1,A:Q,16,))*100)+100</f>
        <v>102.59815319747145</v>
      </c>
    </row>
    <row r="331" spans="1:17" s="80" customFormat="1" x14ac:dyDescent="0.35">
      <c r="A331" s="21">
        <v>42887</v>
      </c>
      <c r="B331" s="76">
        <f>IF(VLOOKUP(A331,Database!$A:$AS,MATCH($B$1,Database!$A$1:$AS$1,0),FALSE)=0,#N/A,VLOOKUP(A331,Database!$A:$AS,MATCH($B$1,Database!$A$1:$AS$1,0),FALSE))</f>
        <v>105.691192401</v>
      </c>
      <c r="C331" s="76">
        <f>IF(VLOOKUP(A331,Database!$A:$AS,MATCH($C$1,Database!$A$1:$AS$1,0),FALSE)=0,#N/A,VLOOKUP(A331,Database!$A:$AS,MATCH($C$1,Database!$A$1:$AS$1,0),FALSE))</f>
        <v>102.03</v>
      </c>
      <c r="D331" s="76">
        <f>IF(VLOOKUP(A331,Database!$A:$AS,MATCH($D$1,Database!$A$1:$AS$1,0),FALSE)=0,#N/A,VLOOKUP(A331,Database!$A:$AS,MATCH($D$1,Database!$A$1:$AS$1,0),FALSE))</f>
        <v>103.50862571899999</v>
      </c>
      <c r="E331" s="76">
        <f>IF(VLOOKUP(A331,Database!$A:$AS,MATCH($E$1,Database!$A$1:$AS$1,0),FALSE)=0,#N/A,VLOOKUP(A331,Database!$A:$AS,MATCH($E$1,Database!$A$1:$AS$1,0),FALSE))</f>
        <v>104.489087074</v>
      </c>
      <c r="F331" s="76">
        <f>IF(VLOOKUP(A331,Database!$A:$AS,MATCH($F$1,Database!$A$1:$AS$1,0),FALSE)=0,#N/A,VLOOKUP(A331,Database!$A:$AS,MATCH($F$1,Database!$A$1:$AS$1,0),FALSE))</f>
        <v>103.19140071699999</v>
      </c>
      <c r="G331" s="76">
        <f>IF(VLOOKUP(A331,Database!$A:$AS,MATCH($G$1,Database!$A$1:$AS$1,0),FALSE)=0,#N/A,VLOOKUP(A331,Database!$A:$AS,MATCH($G$1,Database!$A$1:$AS$1,0),FALSE))</f>
        <v>99.009550761</v>
      </c>
      <c r="H331" s="76">
        <f>(((Table134567891011121314151617343[[#This Row],[ITA]]-VLOOKUP($U$1,A:B,2,))/VLOOKUP($U$1,A:B,2,))*100)+100</f>
        <v>86.924342105593894</v>
      </c>
      <c r="I331" s="76">
        <f>(((Table134567891011121314151617343[[#This Row],[FRA]]-VLOOKUP($U$1,A:C,3,))/VLOOKUP($U$1,A:C,3,))*100)+100</f>
        <v>99.560889929742387</v>
      </c>
      <c r="J331" s="76">
        <f>(((Table134567891011121314151617343[[#This Row],[DEU]]-VLOOKUP($U$1,A:D,4,))/VLOOKUP($U$1,A:D,4,))*100)+100</f>
        <v>137.63297872353331</v>
      </c>
      <c r="K331" s="76">
        <f>(((Table134567891011121314151617343[[#This Row],[ESP]]-VLOOKUP($U$1,A:E,5,))/VLOOKUP($U$1,A:E,5,))*100)+100</f>
        <v>88.329923749410582</v>
      </c>
      <c r="L331" s="76">
        <f>(((Table134567891011121314151617343[[#This Row],[EA19]]-VLOOKUP($U$1,A:F,6,))/VLOOKUP($U$1,A:F,6,))*100)+100</f>
        <v>115.30726257045541</v>
      </c>
      <c r="M331" s="76">
        <f>(((Table134567891011121314151617343[[#This Row],[GBR]]-VLOOKUP($U$1,A:G,7,))/VLOOKUP($U$1,A:G,7,))*100)+100</f>
        <v>103.09392265253084</v>
      </c>
      <c r="N331" s="76">
        <f>IF(VLOOKUP(A331,Database!$A:$AU,MATCH($N$1,Database!$A$1:$AU$1,0),FALSE)=0,#N/A,VLOOKUP(A331,Database!$A:$AU,MATCH($N$1,Database!$A$1:$AU$1,0),FALSE))</f>
        <v>99.470609515000007</v>
      </c>
      <c r="O331" s="76">
        <f>(((Table134567891011121314151617343[[#This Row],[USA]]-VLOOKUP($U$1,A:N,14,))/VLOOKUP($U$1,A:N,14,))*100)+100</f>
        <v>114.74357507913642</v>
      </c>
      <c r="P331" s="76">
        <f>IF(VLOOKUP(A331,Database!$A:$AS,MATCH($P$1,Database!$A$1:$AS$1,0),FALSE)=0,#N/A,VLOOKUP(A331,Database!$A:$AS,MATCH($P$1,Database!$A$1:$AS$1,0),FALSE))</f>
        <v>102.99141738199999</v>
      </c>
      <c r="Q331" s="76">
        <f>(((Table134567891011121314151617343[[#This Row],[JPN]]-VLOOKUP($U$1,A:Q,16,))/VLOOKUP($U$1,A:Q,16,))*100)+100</f>
        <v>103.40126985666343</v>
      </c>
    </row>
    <row r="332" spans="1:17" s="80" customFormat="1" x14ac:dyDescent="0.35">
      <c r="A332" s="21">
        <v>42917</v>
      </c>
      <c r="B332" s="76">
        <f>IF(VLOOKUP(A332,Database!$A:$AS,MATCH($B$1,Database!$A$1:$AS$1,0),FALSE)=0,#N/A,VLOOKUP(A332,Database!$A:$AS,MATCH($B$1,Database!$A$1:$AS$1,0),FALSE))</f>
        <v>106.49112574</v>
      </c>
      <c r="C332" s="76">
        <f>IF(VLOOKUP(A332,Database!$A:$AS,MATCH($C$1,Database!$A$1:$AS$1,0),FALSE)=0,#N/A,VLOOKUP(A332,Database!$A:$AS,MATCH($C$1,Database!$A$1:$AS$1,0),FALSE))</f>
        <v>102.58</v>
      </c>
      <c r="D332" s="76">
        <f>IF(VLOOKUP(A332,Database!$A:$AS,MATCH($D$1,Database!$A$1:$AS$1,0),FALSE)=0,#N/A,VLOOKUP(A332,Database!$A:$AS,MATCH($D$1,Database!$A$1:$AS$1,0),FALSE))</f>
        <v>104.208684057</v>
      </c>
      <c r="E332" s="76">
        <f>IF(VLOOKUP(A332,Database!$A:$AS,MATCH($E$1,Database!$A$1:$AS$1,0),FALSE)=0,#N/A,VLOOKUP(A332,Database!$A:$AS,MATCH($E$1,Database!$A$1:$AS$1,0),FALSE))</f>
        <v>104.231086859</v>
      </c>
      <c r="F332" s="76">
        <f>IF(VLOOKUP(A332,Database!$A:$AS,MATCH($F$1,Database!$A$1:$AS$1,0),FALSE)=0,#N/A,VLOOKUP(A332,Database!$A:$AS,MATCH($F$1,Database!$A$1:$AS$1,0),FALSE))</f>
        <v>104.791267394</v>
      </c>
      <c r="G332" s="76">
        <f>IF(VLOOKUP(A332,Database!$A:$AS,MATCH($G$1,Database!$A$1:$AS$1,0),FALSE)=0,#N/A,VLOOKUP(A332,Database!$A:$AS,MATCH($G$1,Database!$A$1:$AS$1,0),FALSE))</f>
        <v>99.964626812999995</v>
      </c>
      <c r="H332" s="76">
        <f>(((Table134567891011121314151617343[[#This Row],[ITA]]-VLOOKUP($U$1,A:B,2,))/VLOOKUP($U$1,A:B,2,))*100)+100</f>
        <v>87.58223684252799</v>
      </c>
      <c r="I332" s="76">
        <f>(((Table134567891011121314151617343[[#This Row],[FRA]]-VLOOKUP($U$1,A:C,3,))/VLOOKUP($U$1,A:C,3,))*100)+100</f>
        <v>100.09758001561279</v>
      </c>
      <c r="J332" s="76">
        <f>(((Table134567891011121314151617343[[#This Row],[DEU]]-VLOOKUP($U$1,A:D,4,))/VLOOKUP($U$1,A:D,4,))*100)+100</f>
        <v>138.5638297871032</v>
      </c>
      <c r="K332" s="76">
        <f>(((Table134567891011121314151617343[[#This Row],[ESP]]-VLOOKUP($U$1,A:E,5,))/VLOOKUP($U$1,A:E,5,))*100)+100</f>
        <v>88.11182308496376</v>
      </c>
      <c r="L332" s="76">
        <f>(((Table134567891011121314151617343[[#This Row],[EA19]]-VLOOKUP($U$1,A:F,6,))/VLOOKUP($U$1,A:F,6,))*100)+100</f>
        <v>117.0949720667969</v>
      </c>
      <c r="M332" s="76">
        <f>(((Table134567891011121314151617343[[#This Row],[GBR]]-VLOOKUP($U$1,A:G,7,))/VLOOKUP($U$1,A:G,7,))*100)+100</f>
        <v>104.08839779028649</v>
      </c>
      <c r="N332" s="76">
        <f>IF(VLOOKUP(A332,Database!$A:$AU,MATCH($N$1,Database!$A$1:$AU$1,0),FALSE)=0,#N/A,VLOOKUP(A332,Database!$A:$AU,MATCH($N$1,Database!$A$1:$AU$1,0),FALSE))</f>
        <v>99.299065381999995</v>
      </c>
      <c r="O332" s="76">
        <f>(((Table134567891011121314151617343[[#This Row],[USA]]-VLOOKUP($U$1,A:N,14,))/VLOOKUP($U$1,A:N,14,))*100)+100</f>
        <v>114.54569163195292</v>
      </c>
      <c r="P332" s="76">
        <f>IF(VLOOKUP(A332,Database!$A:$AS,MATCH($P$1,Database!$A$1:$AS$1,0),FALSE)=0,#N/A,VLOOKUP(A332,Database!$A:$AS,MATCH($P$1,Database!$A$1:$AS$1,0),FALSE))</f>
        <v>102.491459045</v>
      </c>
      <c r="Q332" s="76">
        <f>(((Table134567891011121314151617343[[#This Row],[JPN]]-VLOOKUP($U$1,A:Q,16,))/VLOOKUP($U$1,A:Q,16,))*100)+100</f>
        <v>102.89932194454295</v>
      </c>
    </row>
    <row r="333" spans="1:17" s="80" customFormat="1" x14ac:dyDescent="0.35">
      <c r="A333" s="21">
        <v>42948</v>
      </c>
      <c r="B333" s="76">
        <f>IF(VLOOKUP(A333,Database!$A:$AS,MATCH($B$1,Database!$A$1:$AS$1,0),FALSE)=0,#N/A,VLOOKUP(A333,Database!$A:$AS,MATCH($B$1,Database!$A$1:$AS$1,0),FALSE))</f>
        <v>108.190984085</v>
      </c>
      <c r="C333" s="76">
        <f>IF(VLOOKUP(A333,Database!$A:$AS,MATCH($C$1,Database!$A$1:$AS$1,0),FALSE)=0,#N/A,VLOOKUP(A333,Database!$A:$AS,MATCH($C$1,Database!$A$1:$AS$1,0),FALSE))</f>
        <v>102.87</v>
      </c>
      <c r="D333" s="76">
        <f>IF(VLOOKUP(A333,Database!$A:$AS,MATCH($D$1,Database!$A$1:$AS$1,0),FALSE)=0,#N/A,VLOOKUP(A333,Database!$A:$AS,MATCH($D$1,Database!$A$1:$AS$1,0),FALSE))</f>
        <v>106.408867406</v>
      </c>
      <c r="E333" s="76">
        <f>IF(VLOOKUP(A333,Database!$A:$AS,MATCH($E$1,Database!$A$1:$AS$1,0),FALSE)=0,#N/A,VLOOKUP(A333,Database!$A:$AS,MATCH($E$1,Database!$A$1:$AS$1,0),FALSE))</f>
        <v>104.63808719799999</v>
      </c>
      <c r="F333" s="76">
        <f>IF(VLOOKUP(A333,Database!$A:$AS,MATCH($F$1,Database!$A$1:$AS$1,0),FALSE)=0,#N/A,VLOOKUP(A333,Database!$A:$AS,MATCH($F$1,Database!$A$1:$AS$1,0),FALSE))</f>
        <v>105.491209066</v>
      </c>
      <c r="G333" s="76">
        <f>IF(VLOOKUP(A333,Database!$A:$AS,MATCH($G$1,Database!$A$1:$AS$1,0),FALSE)=0,#N/A,VLOOKUP(A333,Database!$A:$AS,MATCH($G$1,Database!$A$1:$AS$1,0),FALSE))</f>
        <v>100.070746374</v>
      </c>
      <c r="H333" s="76">
        <f>(((Table134567891011121314151617343[[#This Row],[ITA]]-VLOOKUP($U$1,A:B,2,))/VLOOKUP($U$1,A:B,2,))*100)+100</f>
        <v>88.980263158204508</v>
      </c>
      <c r="I333" s="76">
        <f>(((Table134567891011121314151617343[[#This Row],[FRA]]-VLOOKUP($U$1,A:C,3,))/VLOOKUP($U$1,A:C,3,))*100)+100</f>
        <v>100.38056206088993</v>
      </c>
      <c r="J333" s="76">
        <f>(((Table134567891011121314151617343[[#This Row],[DEU]]-VLOOKUP($U$1,A:D,4,))/VLOOKUP($U$1,A:D,4,))*100)+100</f>
        <v>141.4893617025096</v>
      </c>
      <c r="K333" s="76">
        <f>(((Table134567891011121314151617343[[#This Row],[ESP]]-VLOOKUP($U$1,A:E,5,))/VLOOKUP($U$1,A:E,5,))*100)+100</f>
        <v>88.455881109744794</v>
      </c>
      <c r="L333" s="76">
        <f>(((Table134567891011121314151617343[[#This Row],[EA19]]-VLOOKUP($U$1,A:F,6,))/VLOOKUP($U$1,A:F,6,))*100)+100</f>
        <v>117.8770949723542</v>
      </c>
      <c r="M333" s="76">
        <f>(((Table134567891011121314151617343[[#This Row],[GBR]]-VLOOKUP($U$1,A:G,7,))/VLOOKUP($U$1,A:G,7,))*100)+100</f>
        <v>104.19889502746783</v>
      </c>
      <c r="N333" s="76">
        <f>IF(VLOOKUP(A333,Database!$A:$AU,MATCH($N$1,Database!$A$1:$AU$1,0),FALSE)=0,#N/A,VLOOKUP(A333,Database!$A:$AU,MATCH($N$1,Database!$A$1:$AU$1,0),FALSE))</f>
        <v>98.848885980000006</v>
      </c>
      <c r="O333" s="76">
        <f>(((Table134567891011121314151617343[[#This Row],[USA]]-VLOOKUP($U$1,A:N,14,))/VLOOKUP($U$1,A:N,14,))*100)+100</f>
        <v>114.0263905613721</v>
      </c>
      <c r="P333" s="76">
        <f>IF(VLOOKUP(A333,Database!$A:$AS,MATCH($P$1,Database!$A$1:$AS$1,0),FALSE)=0,#N/A,VLOOKUP(A333,Database!$A:$AS,MATCH($P$1,Database!$A$1:$AS$1,0),FALSE))</f>
        <v>103.791350721</v>
      </c>
      <c r="Q333" s="76">
        <f>(((Table134567891011121314151617343[[#This Row],[JPN]]-VLOOKUP($U$1,A:Q,16,))/VLOOKUP($U$1,A:Q,16,))*100)+100</f>
        <v>104.20438651585545</v>
      </c>
    </row>
    <row r="334" spans="1:17" s="80" customFormat="1" x14ac:dyDescent="0.35">
      <c r="A334" s="21">
        <v>42979</v>
      </c>
      <c r="B334" s="76">
        <f>IF(VLOOKUP(A334,Database!$A:$AS,MATCH($B$1,Database!$A$1:$AS$1,0),FALSE)=0,#N/A,VLOOKUP(A334,Database!$A:$AS,MATCH($B$1,Database!$A$1:$AS$1,0),FALSE))</f>
        <v>105.191234064</v>
      </c>
      <c r="C334" s="76">
        <f>IF(VLOOKUP(A334,Database!$A:$AS,MATCH($C$1,Database!$A$1:$AS$1,0),FALSE)=0,#N/A,VLOOKUP(A334,Database!$A:$AS,MATCH($C$1,Database!$A$1:$AS$1,0),FALSE))</f>
        <v>103.59</v>
      </c>
      <c r="D334" s="76">
        <f>IF(VLOOKUP(A334,Database!$A:$AS,MATCH($D$1,Database!$A$1:$AS$1,0),FALSE)=0,#N/A,VLOOKUP(A334,Database!$A:$AS,MATCH($D$1,Database!$A$1:$AS$1,0),FALSE))</f>
        <v>105.40878406500001</v>
      </c>
      <c r="E334" s="76">
        <f>IF(VLOOKUP(A334,Database!$A:$AS,MATCH($E$1,Database!$A$1:$AS$1,0),FALSE)=0,#N/A,VLOOKUP(A334,Database!$A:$AS,MATCH($E$1,Database!$A$1:$AS$1,0),FALSE))</f>
        <v>105.31708776399999</v>
      </c>
      <c r="F334" s="76">
        <f>IF(VLOOKUP(A334,Database!$A:$AS,MATCH($F$1,Database!$A$1:$AS$1,0),FALSE)=0,#N/A,VLOOKUP(A334,Database!$A:$AS,MATCH($F$1,Database!$A$1:$AS$1,0),FALSE))</f>
        <v>104.891259062</v>
      </c>
      <c r="G334" s="76">
        <f>IF(VLOOKUP(A334,Database!$A:$AS,MATCH($G$1,Database!$A$1:$AS$1,0),FALSE)=0,#N/A,VLOOKUP(A334,Database!$A:$AS,MATCH($G$1,Database!$A$1:$AS$1,0),FALSE))</f>
        <v>101.874778918</v>
      </c>
      <c r="H334" s="76">
        <f>(((Table134567891011121314151617343[[#This Row],[ITA]]-VLOOKUP($U$1,A:B,2,))/VLOOKUP($U$1,A:B,2,))*100)+100</f>
        <v>86.51315789490728</v>
      </c>
      <c r="I334" s="76">
        <f>(((Table134567891011121314151617343[[#This Row],[FRA]]-VLOOKUP($U$1,A:C,3,))/VLOOKUP($U$1,A:C,3,))*100)+100</f>
        <v>101.0831381733021</v>
      </c>
      <c r="J334" s="76">
        <f>(((Table134567891011121314151617343[[#This Row],[DEU]]-VLOOKUP($U$1,A:D,4,))/VLOOKUP($U$1,A:D,4,))*100)+100</f>
        <v>140.15957446750866</v>
      </c>
      <c r="K334" s="76">
        <f>(((Table134567891011121314151617343[[#This Row],[ESP]]-VLOOKUP($U$1,A:E,5,))/VLOOKUP($U$1,A:E,5,))*100)+100</f>
        <v>89.02987471903063</v>
      </c>
      <c r="L334" s="76">
        <f>(((Table134567891011121314151617343[[#This Row],[EA19]]-VLOOKUP($U$1,A:F,6,))/VLOOKUP($U$1,A:F,6,))*100)+100</f>
        <v>117.20670391108646</v>
      </c>
      <c r="M334" s="76">
        <f>(((Table134567891011121314151617343[[#This Row],[GBR]]-VLOOKUP($U$1,A:G,7,))/VLOOKUP($U$1,A:G,7,))*100)+100</f>
        <v>106.07734806683911</v>
      </c>
      <c r="N334" s="76">
        <f>IF(VLOOKUP(A334,Database!$A:$AU,MATCH($N$1,Database!$A$1:$AU$1,0),FALSE)=0,#N/A,VLOOKUP(A334,Database!$A:$AU,MATCH($N$1,Database!$A$1:$AU$1,0),FALSE))</f>
        <v>98.943185674000006</v>
      </c>
      <c r="O334" s="76">
        <f>(((Table134567891011121314151617343[[#This Row],[USA]]-VLOOKUP($U$1,A:N,14,))/VLOOKUP($U$1,A:N,14,))*100)+100</f>
        <v>114.13516926566662</v>
      </c>
      <c r="P334" s="76">
        <f>IF(VLOOKUP(A334,Database!$A:$AS,MATCH($P$1,Database!$A$1:$AS$1,0),FALSE)=0,#N/A,VLOOKUP(A334,Database!$A:$AS,MATCH($P$1,Database!$A$1:$AS$1,0),FALSE))</f>
        <v>102.591450712</v>
      </c>
      <c r="Q334" s="76">
        <f>(((Table134567891011121314151617343[[#This Row],[JPN]]-VLOOKUP($U$1,A:Q,16,))/VLOOKUP($U$1,A:Q,16,))*100)+100</f>
        <v>102.99971152656545</v>
      </c>
    </row>
    <row r="335" spans="1:17" s="80" customFormat="1" x14ac:dyDescent="0.35">
      <c r="A335" s="21">
        <v>43009</v>
      </c>
      <c r="B335" s="76">
        <f>IF(VLOOKUP(A335,Database!$A:$AS,MATCH($B$1,Database!$A$1:$AS$1,0),FALSE)=0,#N/A,VLOOKUP(A335,Database!$A:$AS,MATCH($B$1,Database!$A$1:$AS$1,0),FALSE))</f>
        <v>105.79118406800001</v>
      </c>
      <c r="C335" s="76">
        <f>IF(VLOOKUP(A335,Database!$A:$AS,MATCH($C$1,Database!$A$1:$AS$1,0),FALSE)=0,#N/A,VLOOKUP(A335,Database!$A:$AS,MATCH($C$1,Database!$A$1:$AS$1,0),FALSE))</f>
        <v>104.13</v>
      </c>
      <c r="D335" s="76">
        <f>IF(VLOOKUP(A335,Database!$A:$AS,MATCH($D$1,Database!$A$1:$AS$1,0),FALSE)=0,#N/A,VLOOKUP(A335,Database!$A:$AS,MATCH($D$1,Database!$A$1:$AS$1,0),FALSE))</f>
        <v>103.80865072100001</v>
      </c>
      <c r="E335" s="76">
        <f>IF(VLOOKUP(A335,Database!$A:$AS,MATCH($E$1,Database!$A$1:$AS$1,0),FALSE)=0,#N/A,VLOOKUP(A335,Database!$A:$AS,MATCH($E$1,Database!$A$1:$AS$1,0),FALSE))</f>
        <v>106.417088681</v>
      </c>
      <c r="F335" s="76">
        <f>IF(VLOOKUP(A335,Database!$A:$AS,MATCH($F$1,Database!$A$1:$AS$1,0),FALSE)=0,#N/A,VLOOKUP(A335,Database!$A:$AS,MATCH($F$1,Database!$A$1:$AS$1,0),FALSE))</f>
        <v>105.891175735</v>
      </c>
      <c r="G335" s="76">
        <f>IF(VLOOKUP(A335,Database!$A:$AS,MATCH($G$1,Database!$A$1:$AS$1,0),FALSE)=0,#N/A,VLOOKUP(A335,Database!$A:$AS,MATCH($G$1,Database!$A$1:$AS$1,0),FALSE))</f>
        <v>102.08701804</v>
      </c>
      <c r="H335" s="76">
        <f>(((Table134567891011121314151617343[[#This Row],[ITA]]-VLOOKUP($U$1,A:B,2,))/VLOOKUP($U$1,A:B,2,))*100)+100</f>
        <v>87.006578947402247</v>
      </c>
      <c r="I335" s="76">
        <f>(((Table134567891011121314151617343[[#This Row],[FRA]]-VLOOKUP($U$1,A:C,3,))/VLOOKUP($U$1,A:C,3,))*100)+100</f>
        <v>101.61007025761123</v>
      </c>
      <c r="J335" s="76">
        <f>(((Table134567891011121314151617343[[#This Row],[DEU]]-VLOOKUP($U$1,A:D,4,))/VLOOKUP($U$1,A:D,4,))*100)+100</f>
        <v>138.03191489363471</v>
      </c>
      <c r="K335" s="76">
        <f>(((Table134567891011121314151617343[[#This Row],[ESP]]-VLOOKUP($U$1,A:E,5,))/VLOOKUP($U$1,A:E,5,))*100)+100</f>
        <v>89.959761273155465</v>
      </c>
      <c r="L335" s="76">
        <f>(((Table134567891011121314151617343[[#This Row],[EA19]]-VLOOKUP($U$1,A:F,6,))/VLOOKUP($U$1,A:F,6,))*100)+100</f>
        <v>118.32402234616023</v>
      </c>
      <c r="M335" s="76">
        <f>(((Table134567891011121314151617343[[#This Row],[GBR]]-VLOOKUP($U$1,A:G,7,))/VLOOKUP($U$1,A:G,7,))*100)+100</f>
        <v>106.29834254120175</v>
      </c>
      <c r="N335" s="76">
        <f>IF(VLOOKUP(A335,Database!$A:$AU,MATCH($N$1,Database!$A$1:$AU$1,0),FALSE)=0,#N/A,VLOOKUP(A335,Database!$A:$AU,MATCH($N$1,Database!$A$1:$AU$1,0),FALSE))</f>
        <v>100.189805816</v>
      </c>
      <c r="O335" s="76">
        <f>(((Table134567891011121314151617343[[#This Row],[USA]]-VLOOKUP($U$1,A:N,14,))/VLOOKUP($U$1,A:N,14,))*100)+100</f>
        <v>115.57319857458695</v>
      </c>
      <c r="P335" s="76">
        <f>IF(VLOOKUP(A335,Database!$A:$AS,MATCH($P$1,Database!$A$1:$AS$1,0),FALSE)=0,#N/A,VLOOKUP(A335,Database!$A:$AS,MATCH($P$1,Database!$A$1:$AS$1,0),FALSE))</f>
        <v>103.19140071699999</v>
      </c>
      <c r="Q335" s="76">
        <f>(((Table134567891011121314151617343[[#This Row],[JPN]]-VLOOKUP($U$1,A:Q,16,))/VLOOKUP($U$1,A:Q,16,))*100)+100</f>
        <v>103.60204902171243</v>
      </c>
    </row>
    <row r="336" spans="1:17" s="80" customFormat="1" x14ac:dyDescent="0.35">
      <c r="A336" s="21">
        <v>43040</v>
      </c>
      <c r="B336" s="76">
        <f>IF(VLOOKUP(A336,Database!$A:$AS,MATCH($B$1,Database!$A$1:$AS$1,0),FALSE)=0,#N/A,VLOOKUP(A336,Database!$A:$AS,MATCH($B$1,Database!$A$1:$AS$1,0),FALSE))</f>
        <v>107.391050746</v>
      </c>
      <c r="C336" s="76">
        <f>IF(VLOOKUP(A336,Database!$A:$AS,MATCH($C$1,Database!$A$1:$AS$1,0),FALSE)=0,#N/A,VLOOKUP(A336,Database!$A:$AS,MATCH($C$1,Database!$A$1:$AS$1,0),FALSE))</f>
        <v>104.47</v>
      </c>
      <c r="D336" s="76">
        <f>IF(VLOOKUP(A336,Database!$A:$AS,MATCH($D$1,Database!$A$1:$AS$1,0),FALSE)=0,#N/A,VLOOKUP(A336,Database!$A:$AS,MATCH($D$1,Database!$A$1:$AS$1,0),FALSE))</f>
        <v>107.60896741400001</v>
      </c>
      <c r="E336" s="76">
        <f>IF(VLOOKUP(A336,Database!$A:$AS,MATCH($E$1,Database!$A$1:$AS$1,0),FALSE)=0,#N/A,VLOOKUP(A336,Database!$A:$AS,MATCH($E$1,Database!$A$1:$AS$1,0),FALSE))</f>
        <v>107.61608968</v>
      </c>
      <c r="F336" s="76">
        <f>IF(VLOOKUP(A336,Database!$A:$AS,MATCH($F$1,Database!$A$1:$AS$1,0),FALSE)=0,#N/A,VLOOKUP(A336,Database!$A:$AS,MATCH($F$1,Database!$A$1:$AS$1,0),FALSE))</f>
        <v>107.691025748</v>
      </c>
      <c r="G336" s="76">
        <f>IF(VLOOKUP(A336,Database!$A:$AS,MATCH($G$1,Database!$A$1:$AS$1,0),FALSE)=0,#N/A,VLOOKUP(A336,Database!$A:$AS,MATCH($G$1,Database!$A$1:$AS$1,0),FALSE))</f>
        <v>102.82985497</v>
      </c>
      <c r="H336" s="76">
        <f>(((Table134567891011121314151617343[[#This Row],[ITA]]-VLOOKUP($U$1,A:B,2,))/VLOOKUP($U$1,A:B,2,))*100)+100</f>
        <v>88.322368421270426</v>
      </c>
      <c r="I336" s="76">
        <f>(((Table134567891011121314151617343[[#This Row],[FRA]]-VLOOKUP($U$1,A:C,3,))/VLOOKUP($U$1,A:C,3,))*100)+100</f>
        <v>101.94184231069477</v>
      </c>
      <c r="J336" s="76">
        <f>(((Table134567891011121314151617343[[#This Row],[DEU]]-VLOOKUP($U$1,A:D,4,))/VLOOKUP($U$1,A:D,4,))*100)+100</f>
        <v>143.08510638291506</v>
      </c>
      <c r="K336" s="76">
        <f>(((Table134567891011121314151617343[[#This Row],[ESP]]-VLOOKUP($U$1,A:E,5,))/VLOOKUP($U$1,A:E,5,))*100)+100</f>
        <v>90.973337616703503</v>
      </c>
      <c r="L336" s="76">
        <f>(((Table134567891011121314151617343[[#This Row],[EA19]]-VLOOKUP($U$1,A:F,6,))/VLOOKUP($U$1,A:F,6,))*100)+100</f>
        <v>120.33519553108084</v>
      </c>
      <c r="M336" s="76">
        <f>(((Table134567891011121314151617343[[#This Row],[GBR]]-VLOOKUP($U$1,A:G,7,))/VLOOKUP($U$1,A:G,7,))*100)+100</f>
        <v>107.07182320459476</v>
      </c>
      <c r="N336" s="76">
        <f>IF(VLOOKUP(A336,Database!$A:$AU,MATCH($N$1,Database!$A$1:$AU$1,0),FALSE)=0,#N/A,VLOOKUP(A336,Database!$A:$AU,MATCH($N$1,Database!$A$1:$AU$1,0),FALSE))</f>
        <v>100.37414139099999</v>
      </c>
      <c r="O336" s="76">
        <f>(((Table134567891011121314151617343[[#This Row],[USA]]-VLOOKUP($U$1,A:N,14,))/VLOOKUP($U$1,A:N,14,))*100)+100</f>
        <v>115.78583749368977</v>
      </c>
      <c r="P336" s="76">
        <f>IF(VLOOKUP(A336,Database!$A:$AS,MATCH($P$1,Database!$A$1:$AS$1,0),FALSE)=0,#N/A,VLOOKUP(A336,Database!$A:$AS,MATCH($P$1,Database!$A$1:$AS$1,0),FALSE))</f>
        <v>103.991334055</v>
      </c>
      <c r="Q336" s="76">
        <f>(((Table134567891011121314151617343[[#This Row],[JPN]]-VLOOKUP($U$1,A:Q,16,))/VLOOKUP($U$1,A:Q,16,))*100)+100</f>
        <v>104.40516567990045</v>
      </c>
    </row>
    <row r="337" spans="1:17" s="80" customFormat="1" x14ac:dyDescent="0.35">
      <c r="A337" s="21">
        <v>43070</v>
      </c>
      <c r="B337" s="76">
        <f>IF(VLOOKUP(A337,Database!$A:$AS,MATCH($B$1,Database!$A$1:$AS$1,0),FALSE)=0,#N/A,VLOOKUP(A337,Database!$A:$AS,MATCH($B$1,Database!$A$1:$AS$1,0),FALSE))</f>
        <v>110.690775769</v>
      </c>
      <c r="C337" s="76">
        <f>IF(VLOOKUP(A337,Database!$A:$AS,MATCH($C$1,Database!$A$1:$AS$1,0),FALSE)=0,#N/A,VLOOKUP(A337,Database!$A:$AS,MATCH($C$1,Database!$A$1:$AS$1,0),FALSE))</f>
        <v>105.67</v>
      </c>
      <c r="D337" s="76">
        <f>IF(VLOOKUP(A337,Database!$A:$AS,MATCH($D$1,Database!$A$1:$AS$1,0),FALSE)=0,#N/A,VLOOKUP(A337,Database!$A:$AS,MATCH($D$1,Database!$A$1:$AS$1,0),FALSE))</f>
        <v>107.00891741</v>
      </c>
      <c r="E337" s="76">
        <f>IF(VLOOKUP(A337,Database!$A:$AS,MATCH($E$1,Database!$A$1:$AS$1,0),FALSE)=0,#N/A,VLOOKUP(A337,Database!$A:$AS,MATCH($E$1,Database!$A$1:$AS$1,0),FALSE))</f>
        <v>109.400091167</v>
      </c>
      <c r="F337" s="76">
        <f>IF(VLOOKUP(A337,Database!$A:$AS,MATCH($F$1,Database!$A$1:$AS$1,0),FALSE)=0,#N/A,VLOOKUP(A337,Database!$A:$AS,MATCH($F$1,Database!$A$1:$AS$1,0),FALSE))</f>
        <v>108.090992417</v>
      </c>
      <c r="G337" s="76">
        <f>IF(VLOOKUP(A337,Database!$A:$AS,MATCH($G$1,Database!$A$1:$AS$1,0),FALSE)=0,#N/A,VLOOKUP(A337,Database!$A:$AS,MATCH($G$1,Database!$A$1:$AS$1,0),FALSE))</f>
        <v>103.148213654</v>
      </c>
      <c r="H337" s="76">
        <f>(((Table134567891011121314151617343[[#This Row],[ITA]]-VLOOKUP($U$1,A:B,2,))/VLOOKUP($U$1,A:B,2,))*100)+100</f>
        <v>91.036184210815122</v>
      </c>
      <c r="I337" s="76">
        <f>(((Table134567891011121314151617343[[#This Row],[FRA]]-VLOOKUP($U$1,A:C,3,))/VLOOKUP($U$1,A:C,3,))*100)+100</f>
        <v>103.1128024980484</v>
      </c>
      <c r="J337" s="76">
        <f>(((Table134567891011121314151617343[[#This Row],[DEU]]-VLOOKUP($U$1,A:D,4,))/VLOOKUP($U$1,A:D,4,))*100)+100</f>
        <v>142.28723404271233</v>
      </c>
      <c r="K337" s="76">
        <f>(((Table134567891011121314151617343[[#This Row],[ESP]]-VLOOKUP($U$1,A:E,5,))/VLOOKUP($U$1,A:E,5,))*100)+100</f>
        <v>92.481444537036197</v>
      </c>
      <c r="L337" s="76">
        <f>(((Table134567891011121314151617343[[#This Row],[EA19]]-VLOOKUP($U$1,A:F,6,))/VLOOKUP($U$1,A:F,6,))*100)+100</f>
        <v>120.78212290488685</v>
      </c>
      <c r="M337" s="76">
        <f>(((Table134567891011121314151617343[[#This Row],[GBR]]-VLOOKUP($U$1,A:G,7,))/VLOOKUP($U$1,A:G,7,))*100)+100</f>
        <v>107.40331491718</v>
      </c>
      <c r="N337" s="76">
        <f>IF(VLOOKUP(A337,Database!$A:$AU,MATCH($N$1,Database!$A$1:$AU$1,0),FALSE)=0,#N/A,VLOOKUP(A337,Database!$A:$AU,MATCH($N$1,Database!$A$1:$AU$1,0),FALSE))</f>
        <v>100.534579777</v>
      </c>
      <c r="O337" s="76">
        <f>(((Table134567891011121314151617343[[#This Row],[USA]]-VLOOKUP($U$1,A:N,14,))/VLOOKUP($U$1,A:N,14,))*100)+100</f>
        <v>115.97090998977005</v>
      </c>
      <c r="P337" s="76">
        <f>IF(VLOOKUP(A337,Database!$A:$AS,MATCH($P$1,Database!$A$1:$AS$1,0),FALSE)=0,#N/A,VLOOKUP(A337,Database!$A:$AS,MATCH($P$1,Database!$A$1:$AS$1,0),FALSE))</f>
        <v>105.491209066</v>
      </c>
      <c r="Q337" s="76">
        <f>(((Table134567891011121314151617343[[#This Row],[JPN]]-VLOOKUP($U$1,A:Q,16,))/VLOOKUP($U$1,A:Q,16,))*100)+100</f>
        <v>105.91100941626195</v>
      </c>
    </row>
    <row r="338" spans="1:17" s="80" customFormat="1" x14ac:dyDescent="0.35">
      <c r="A338" s="21">
        <v>43101</v>
      </c>
      <c r="B338" s="76">
        <f>IF(VLOOKUP(A338,Database!$A:$AS,MATCH($B$1,Database!$A$1:$AS$1,0),FALSE)=0,#N/A,VLOOKUP(A338,Database!$A:$AS,MATCH($B$1,Database!$A$1:$AS$1,0),FALSE))</f>
        <v>106.591117407</v>
      </c>
      <c r="C338" s="76">
        <f>IF(VLOOKUP(A338,Database!$A:$AS,MATCH($C$1,Database!$A$1:$AS$1,0),FALSE)=0,#N/A,VLOOKUP(A338,Database!$A:$AS,MATCH($C$1,Database!$A$1:$AS$1,0),FALSE))</f>
        <v>101.79</v>
      </c>
      <c r="D338" s="76">
        <f>IF(VLOOKUP(A338,Database!$A:$AS,MATCH($D$1,Database!$A$1:$AS$1,0),FALSE)=0,#N/A,VLOOKUP(A338,Database!$A:$AS,MATCH($D$1,Database!$A$1:$AS$1,0),FALSE))</f>
        <v>106.50887573999999</v>
      </c>
      <c r="E338" s="76">
        <f>IF(VLOOKUP(A338,Database!$A:$AS,MATCH($E$1,Database!$A$1:$AS$1,0),FALSE)=0,#N/A,VLOOKUP(A338,Database!$A:$AS,MATCH($E$1,Database!$A$1:$AS$1,0),FALSE))</f>
        <v>105.36608780500001</v>
      </c>
      <c r="F338" s="76">
        <f>IF(VLOOKUP(A338,Database!$A:$AS,MATCH($F$1,Database!$A$1:$AS$1,0),FALSE)=0,#N/A,VLOOKUP(A338,Database!$A:$AS,MATCH($F$1,Database!$A$1:$AS$1,0),FALSE))</f>
        <v>105.79118406800001</v>
      </c>
      <c r="G338" s="76">
        <f>IF(VLOOKUP(A338,Database!$A:$AS,MATCH($G$1,Database!$A$1:$AS$1,0),FALSE)=0,#N/A,VLOOKUP(A338,Database!$A:$AS,MATCH($G$1,Database!$A$1:$AS$1,0),FALSE))</f>
        <v>103.042094093</v>
      </c>
      <c r="H338" s="76">
        <f>(((Table134567891011121314151617343[[#This Row],[ITA]]-VLOOKUP($U$1,A:B,2,))/VLOOKUP($U$1,A:B,2,))*100)+100</f>
        <v>87.664473684336329</v>
      </c>
      <c r="I338" s="76">
        <f>(((Table134567891011121314151617343[[#This Row],[FRA]]-VLOOKUP($U$1,A:C,3,))/VLOOKUP($U$1,A:C,3,))*100)+100</f>
        <v>99.326697892271667</v>
      </c>
      <c r="J338" s="76">
        <f>(((Table134567891011121314151617343[[#This Row],[DEU]]-VLOOKUP($U$1,A:D,4,))/VLOOKUP($U$1,A:D,4,))*100)+100</f>
        <v>141.6223404258767</v>
      </c>
      <c r="K338" s="76">
        <f>(((Table134567891011121314151617343[[#This Row],[ESP]]-VLOOKUP($U$1,A:E,5,))/VLOOKUP($U$1,A:E,5,))*100)+100</f>
        <v>89.071296938388173</v>
      </c>
      <c r="L338" s="76">
        <f>(((Table134567891011121314151617343[[#This Row],[EA19]]-VLOOKUP($U$1,A:F,6,))/VLOOKUP($U$1,A:F,6,))*100)+100</f>
        <v>118.21229050298808</v>
      </c>
      <c r="M338" s="76">
        <f>(((Table134567891011121314151617343[[#This Row],[GBR]]-VLOOKUP($U$1,A:G,7,))/VLOOKUP($U$1,A:G,7,))*100)+100</f>
        <v>107.29281767999868</v>
      </c>
      <c r="N338" s="76">
        <f>IF(VLOOKUP(A338,Database!$A:$AU,MATCH($N$1,Database!$A$1:$AU$1,0),FALSE)=0,#N/A,VLOOKUP(A338,Database!$A:$AU,MATCH($N$1,Database!$A$1:$AU$1,0),FALSE))</f>
        <v>100.49213995700001</v>
      </c>
      <c r="O338" s="76">
        <f>(((Table134567891011121314151617343[[#This Row],[USA]]-VLOOKUP($U$1,A:N,14,))/VLOOKUP($U$1,A:N,14,))*100)+100</f>
        <v>115.92195385391989</v>
      </c>
      <c r="P338" s="76">
        <f>IF(VLOOKUP(A338,Database!$A:$AS,MATCH($P$1,Database!$A$1:$AS$1,0),FALSE)=0,#N/A,VLOOKUP(A338,Database!$A:$AS,MATCH($P$1,Database!$A$1:$AS$1,0),FALSE))</f>
        <v>101.291559037</v>
      </c>
      <c r="Q338" s="76">
        <f>(((Table134567891011121314151617343[[#This Row],[JPN]]-VLOOKUP($U$1,A:Q,16,))/VLOOKUP($U$1,A:Q,16,))*100)+100</f>
        <v>101.69464695625693</v>
      </c>
    </row>
    <row r="339" spans="1:17" s="80" customFormat="1" x14ac:dyDescent="0.35">
      <c r="A339" s="21">
        <v>43132</v>
      </c>
      <c r="B339" s="76">
        <f>IF(VLOOKUP(A339,Database!$A:$AS,MATCH($B$1,Database!$A$1:$AS$1,0),FALSE)=0,#N/A,VLOOKUP(A339,Database!$A:$AS,MATCH($B$1,Database!$A$1:$AS$1,0),FALSE))</f>
        <v>105.891175735</v>
      </c>
      <c r="C339" s="76">
        <f>IF(VLOOKUP(A339,Database!$A:$AS,MATCH($C$1,Database!$A$1:$AS$1,0),FALSE)=0,#N/A,VLOOKUP(A339,Database!$A:$AS,MATCH($C$1,Database!$A$1:$AS$1,0),FALSE))</f>
        <v>103.28</v>
      </c>
      <c r="D339" s="76">
        <f>IF(VLOOKUP(A339,Database!$A:$AS,MATCH($D$1,Database!$A$1:$AS$1,0),FALSE)=0,#N/A,VLOOKUP(A339,Database!$A:$AS,MATCH($D$1,Database!$A$1:$AS$1,0),FALSE))</f>
        <v>104.60871739300001</v>
      </c>
      <c r="E339" s="76">
        <f>IF(VLOOKUP(A339,Database!$A:$AS,MATCH($E$1,Database!$A$1:$AS$1,0),FALSE)=0,#N/A,VLOOKUP(A339,Database!$A:$AS,MATCH($E$1,Database!$A$1:$AS$1,0),FALSE))</f>
        <v>106.5600888</v>
      </c>
      <c r="F339" s="76">
        <f>IF(VLOOKUP(A339,Database!$A:$AS,MATCH($F$1,Database!$A$1:$AS$1,0),FALSE)=0,#N/A,VLOOKUP(A339,Database!$A:$AS,MATCH($F$1,Database!$A$1:$AS$1,0),FALSE))</f>
        <v>104.991250729</v>
      </c>
      <c r="G339" s="76">
        <f>IF(VLOOKUP(A339,Database!$A:$AS,MATCH($G$1,Database!$A$1:$AS$1,0),FALSE)=0,#N/A,VLOOKUP(A339,Database!$A:$AS,MATCH($G$1,Database!$A$1:$AS$1,0),FALSE))</f>
        <v>103.36045277700001</v>
      </c>
      <c r="H339" s="76">
        <f>(((Table134567891011121314151617343[[#This Row],[ITA]]-VLOOKUP($U$1,A:B,2,))/VLOOKUP($U$1,A:B,2,))*100)+100</f>
        <v>87.088815789210599</v>
      </c>
      <c r="I339" s="76">
        <f>(((Table134567891011121314151617343[[#This Row],[FRA]]-VLOOKUP($U$1,A:C,3,))/VLOOKUP($U$1,A:C,3,))*100)+100</f>
        <v>100.78064012490242</v>
      </c>
      <c r="J339" s="76">
        <f>(((Table134567891011121314151617343[[#This Row],[DEU]]-VLOOKUP($U$1,A:D,4,))/VLOOKUP($U$1,A:D,4,))*100)+100</f>
        <v>139.0957446805717</v>
      </c>
      <c r="K339" s="76">
        <f>(((Table134567891011121314151617343[[#This Row],[ESP]]-VLOOKUP($U$1,A:E,5,))/VLOOKUP($U$1,A:E,5,))*100)+100</f>
        <v>90.080646525014174</v>
      </c>
      <c r="L339" s="76">
        <f>(((Table134567891011121314151617343[[#This Row],[EA19]]-VLOOKUP($U$1,A:F,6,))/VLOOKUP($U$1,A:F,6,))*100)+100</f>
        <v>117.31843575425862</v>
      </c>
      <c r="M339" s="76">
        <f>(((Table134567891011121314151617343[[#This Row],[GBR]]-VLOOKUP($U$1,A:G,7,))/VLOOKUP($U$1,A:G,7,))*100)+100</f>
        <v>107.6243093925839</v>
      </c>
      <c r="N339" s="76">
        <f>IF(VLOOKUP(A339,Database!$A:$AU,MATCH($N$1,Database!$A$1:$AU$1,0),FALSE)=0,#N/A,VLOOKUP(A339,Database!$A:$AU,MATCH($N$1,Database!$A$1:$AU$1,0),FALSE))</f>
        <v>100.85089526</v>
      </c>
      <c r="O339" s="76">
        <f>(((Table134567891011121314151617343[[#This Row],[USA]]-VLOOKUP($U$1,A:N,14,))/VLOOKUP($U$1,A:N,14,))*100)+100</f>
        <v>116.33579334123709</v>
      </c>
      <c r="P339" s="76">
        <f>IF(VLOOKUP(A339,Database!$A:$AS,MATCH($P$1,Database!$A$1:$AS$1,0),FALSE)=0,#N/A,VLOOKUP(A339,Database!$A:$AS,MATCH($P$1,Database!$A$1:$AS$1,0),FALSE))</f>
        <v>103.791350721</v>
      </c>
      <c r="Q339" s="76">
        <f>(((Table134567891011121314151617343[[#This Row],[JPN]]-VLOOKUP($U$1,A:Q,16,))/VLOOKUP($U$1,A:Q,16,))*100)+100</f>
        <v>104.20438651585545</v>
      </c>
    </row>
    <row r="340" spans="1:17" s="80" customFormat="1" x14ac:dyDescent="0.35">
      <c r="A340" s="21">
        <v>43160</v>
      </c>
      <c r="B340" s="76">
        <f>IF(VLOOKUP(A340,Database!$A:$AS,MATCH($B$1,Database!$A$1:$AS$1,0),FALSE)=0,#N/A,VLOOKUP(A340,Database!$A:$AS,MATCH($B$1,Database!$A$1:$AS$1,0),FALSE))</f>
        <v>107.391050746</v>
      </c>
      <c r="C340" s="76">
        <f>IF(VLOOKUP(A340,Database!$A:$AS,MATCH($C$1,Database!$A$1:$AS$1,0),FALSE)=0,#N/A,VLOOKUP(A340,Database!$A:$AS,MATCH($C$1,Database!$A$1:$AS$1,0),FALSE))</f>
        <v>104.29</v>
      </c>
      <c r="D340" s="76">
        <f>IF(VLOOKUP(A340,Database!$A:$AS,MATCH($D$1,Database!$A$1:$AS$1,0),FALSE)=0,#N/A,VLOOKUP(A340,Database!$A:$AS,MATCH($D$1,Database!$A$1:$AS$1,0),FALSE))</f>
        <v>105.90882573499999</v>
      </c>
      <c r="E340" s="76">
        <f>IF(VLOOKUP(A340,Database!$A:$AS,MATCH($E$1,Database!$A$1:$AS$1,0),FALSE)=0,#N/A,VLOOKUP(A340,Database!$A:$AS,MATCH($E$1,Database!$A$1:$AS$1,0),FALSE))</f>
        <v>107.71308976100001</v>
      </c>
      <c r="F340" s="76">
        <f>IF(VLOOKUP(A340,Database!$A:$AS,MATCH($F$1,Database!$A$1:$AS$1,0),FALSE)=0,#N/A,VLOOKUP(A340,Database!$A:$AS,MATCH($F$1,Database!$A$1:$AS$1,0),FALSE))</f>
        <v>105.191234064</v>
      </c>
      <c r="G340" s="76">
        <f>IF(VLOOKUP(A340,Database!$A:$AS,MATCH($G$1,Database!$A$1:$AS$1,0),FALSE)=0,#N/A,VLOOKUP(A340,Database!$A:$AS,MATCH($G$1,Database!$A$1:$AS$1,0),FALSE))</f>
        <v>103.148213654</v>
      </c>
      <c r="H340" s="76">
        <f>(((Table134567891011121314151617343[[#This Row],[ITA]]-VLOOKUP($U$1,A:B,2,))/VLOOKUP($U$1,A:B,2,))*100)+100</f>
        <v>88.322368421270426</v>
      </c>
      <c r="I340" s="76">
        <f>(((Table134567891011121314151617343[[#This Row],[FRA]]-VLOOKUP($U$1,A:C,3,))/VLOOKUP($U$1,A:C,3,))*100)+100</f>
        <v>101.76619828259173</v>
      </c>
      <c r="J340" s="76">
        <f>(((Table134567891011121314151617343[[#This Row],[DEU]]-VLOOKUP($U$1,A:D,4,))/VLOOKUP($U$1,A:D,4,))*100)+100</f>
        <v>140.82446808434429</v>
      </c>
      <c r="K340" s="76">
        <f>(((Table134567891011121314151617343[[#This Row],[ESP]]-VLOOKUP($U$1,A:E,5,))/VLOOKUP($U$1,A:E,5,))*100)+100</f>
        <v>91.055336703865109</v>
      </c>
      <c r="L340" s="76">
        <f>(((Table134567891011121314151617343[[#This Row],[EA19]]-VLOOKUP($U$1,A:F,6,))/VLOOKUP($U$1,A:F,6,))*100)+100</f>
        <v>117.54189944172033</v>
      </c>
      <c r="M340" s="76">
        <f>(((Table134567891011121314151617343[[#This Row],[GBR]]-VLOOKUP($U$1,A:G,7,))/VLOOKUP($U$1,A:G,7,))*100)+100</f>
        <v>107.40331491718</v>
      </c>
      <c r="N340" s="76">
        <f>IF(VLOOKUP(A340,Database!$A:$AU,MATCH($N$1,Database!$A$1:$AU$1,0),FALSE)=0,#N/A,VLOOKUP(A340,Database!$A:$AU,MATCH($N$1,Database!$A$1:$AU$1,0),FALSE))</f>
        <v>101.417784169</v>
      </c>
      <c r="O340" s="76">
        <f>(((Table134567891011121314151617343[[#This Row],[USA]]-VLOOKUP($U$1,A:N,14,))/VLOOKUP($U$1,A:N,14,))*100)+100</f>
        <v>116.98972378771296</v>
      </c>
      <c r="P340" s="76">
        <f>IF(VLOOKUP(A340,Database!$A:$AS,MATCH($P$1,Database!$A$1:$AS$1,0),FALSE)=0,#N/A,VLOOKUP(A340,Database!$A:$AS,MATCH($P$1,Database!$A$1:$AS$1,0),FALSE))</f>
        <v>104.891259062</v>
      </c>
      <c r="Q340" s="76">
        <f>(((Table134567891011121314151617343[[#This Row],[JPN]]-VLOOKUP($U$1,A:Q,16,))/VLOOKUP($U$1,A:Q,16,))*100)+100</f>
        <v>105.30867192211895</v>
      </c>
    </row>
    <row r="341" spans="1:17" s="80" customFormat="1" x14ac:dyDescent="0.35">
      <c r="A341" s="21">
        <v>43191</v>
      </c>
      <c r="B341" s="76">
        <f>IF(VLOOKUP(A341,Database!$A:$AS,MATCH($B$1,Database!$A$1:$AS$1,0),FALSE)=0,#N/A,VLOOKUP(A341,Database!$A:$AS,MATCH($B$1,Database!$A$1:$AS$1,0),FALSE))</f>
        <v>105.691192401</v>
      </c>
      <c r="C341" s="76">
        <f>IF(VLOOKUP(A341,Database!$A:$AS,MATCH($C$1,Database!$A$1:$AS$1,0),FALSE)=0,#N/A,VLOOKUP(A341,Database!$A:$AS,MATCH($C$1,Database!$A$1:$AS$1,0),FALSE))</f>
        <v>103.26</v>
      </c>
      <c r="D341" s="76">
        <f>IF(VLOOKUP(A341,Database!$A:$AS,MATCH($D$1,Database!$A$1:$AS$1,0),FALSE)=0,#N/A,VLOOKUP(A341,Database!$A:$AS,MATCH($D$1,Database!$A$1:$AS$1,0),FALSE))</f>
        <v>105.40878406500001</v>
      </c>
      <c r="E341" s="76">
        <f>IF(VLOOKUP(A341,Database!$A:$AS,MATCH($E$1,Database!$A$1:$AS$1,0),FALSE)=0,#N/A,VLOOKUP(A341,Database!$A:$AS,MATCH($E$1,Database!$A$1:$AS$1,0),FALSE))</f>
        <v>105.30608775499999</v>
      </c>
      <c r="F341" s="76">
        <f>IF(VLOOKUP(A341,Database!$A:$AS,MATCH($F$1,Database!$A$1:$AS$1,0),FALSE)=0,#N/A,VLOOKUP(A341,Database!$A:$AS,MATCH($F$1,Database!$A$1:$AS$1,0),FALSE))</f>
        <v>104.891259062</v>
      </c>
      <c r="G341" s="76">
        <f>IF(VLOOKUP(A341,Database!$A:$AS,MATCH($G$1,Database!$A$1:$AS$1,0),FALSE)=0,#N/A,VLOOKUP(A341,Database!$A:$AS,MATCH($G$1,Database!$A$1:$AS$1,0),FALSE))</f>
        <v>103.042094093</v>
      </c>
      <c r="H341" s="76">
        <f>(((Table134567891011121314151617343[[#This Row],[ITA]]-VLOOKUP($U$1,A:B,2,))/VLOOKUP($U$1,A:B,2,))*100)+100</f>
        <v>86.924342105593894</v>
      </c>
      <c r="I341" s="76">
        <f>(((Table134567891011121314151617343[[#This Row],[FRA]]-VLOOKUP($U$1,A:C,3,))/VLOOKUP($U$1,A:C,3,))*100)+100</f>
        <v>100.76112412177986</v>
      </c>
      <c r="J341" s="76">
        <f>(((Table134567891011121314151617343[[#This Row],[DEU]]-VLOOKUP($U$1,A:D,4,))/VLOOKUP($U$1,A:D,4,))*100)+100</f>
        <v>140.15957446750866</v>
      </c>
      <c r="K341" s="76">
        <f>(((Table134567891011121314151617343[[#This Row],[ESP]]-VLOOKUP($U$1,A:E,5,))/VLOOKUP($U$1,A:E,5,))*100)+100</f>
        <v>89.02057585363309</v>
      </c>
      <c r="L341" s="76">
        <f>(((Table134567891011121314151617343[[#This Row],[EA19]]-VLOOKUP($U$1,A:F,6,))/VLOOKUP($U$1,A:F,6,))*100)+100</f>
        <v>117.20670391108646</v>
      </c>
      <c r="M341" s="76">
        <f>(((Table134567891011121314151617343[[#This Row],[GBR]]-VLOOKUP($U$1,A:G,7,))/VLOOKUP($U$1,A:G,7,))*100)+100</f>
        <v>107.29281767999868</v>
      </c>
      <c r="N341" s="76">
        <f>IF(VLOOKUP(A341,Database!$A:$AU,MATCH($N$1,Database!$A$1:$AU$1,0),FALSE)=0,#N/A,VLOOKUP(A341,Database!$A:$AU,MATCH($N$1,Database!$A$1:$AU$1,0),FALSE))</f>
        <v>102.56356015900001</v>
      </c>
      <c r="O341" s="76">
        <f>(((Table134567891011121314151617343[[#This Row],[USA]]-VLOOKUP($U$1,A:N,14,))/VLOOKUP($U$1,A:N,14,))*100)+100</f>
        <v>118.31142508192904</v>
      </c>
      <c r="P341" s="76">
        <f>IF(VLOOKUP(A341,Database!$A:$AS,MATCH($P$1,Database!$A$1:$AS$1,0),FALSE)=0,#N/A,VLOOKUP(A341,Database!$A:$AS,MATCH($P$1,Database!$A$1:$AS$1,0),FALSE))</f>
        <v>104.291309058</v>
      </c>
      <c r="Q341" s="76">
        <f>(((Table134567891011121314151617343[[#This Row],[JPN]]-VLOOKUP($U$1,A:Q,16,))/VLOOKUP($U$1,A:Q,16,))*100)+100</f>
        <v>104.70633442797593</v>
      </c>
    </row>
    <row r="342" spans="1:17" s="80" customFormat="1" x14ac:dyDescent="0.35">
      <c r="A342" s="21">
        <v>43221</v>
      </c>
      <c r="B342" s="76">
        <f>IF(VLOOKUP(A342,Database!$A:$AS,MATCH($B$1,Database!$A$1:$AS$1,0),FALSE)=0,#N/A,VLOOKUP(A342,Database!$A:$AS,MATCH($B$1,Database!$A$1:$AS$1,0),FALSE))</f>
        <v>106.691109074</v>
      </c>
      <c r="C342" s="76">
        <f>IF(VLOOKUP(A342,Database!$A:$AS,MATCH($C$1,Database!$A$1:$AS$1,0),FALSE)=0,#N/A,VLOOKUP(A342,Database!$A:$AS,MATCH($C$1,Database!$A$1:$AS$1,0),FALSE))</f>
        <v>102.19</v>
      </c>
      <c r="D342" s="76">
        <f>IF(VLOOKUP(A342,Database!$A:$AS,MATCH($D$1,Database!$A$1:$AS$1,0),FALSE)=0,#N/A,VLOOKUP(A342,Database!$A:$AS,MATCH($D$1,Database!$A$1:$AS$1,0),FALSE))</f>
        <v>107.108925744</v>
      </c>
      <c r="E342" s="76">
        <f>IF(VLOOKUP(A342,Database!$A:$AS,MATCH($E$1,Database!$A$1:$AS$1,0),FALSE)=0,#N/A,VLOOKUP(A342,Database!$A:$AS,MATCH($E$1,Database!$A$1:$AS$1,0),FALSE))</f>
        <v>105.664088053</v>
      </c>
      <c r="F342" s="76">
        <f>IF(VLOOKUP(A342,Database!$A:$AS,MATCH($F$1,Database!$A$1:$AS$1,0),FALSE)=0,#N/A,VLOOKUP(A342,Database!$A:$AS,MATCH($F$1,Database!$A$1:$AS$1,0),FALSE))</f>
        <v>106.191150737</v>
      </c>
      <c r="G342" s="76">
        <f>IF(VLOOKUP(A342,Database!$A:$AS,MATCH($G$1,Database!$A$1:$AS$1,0),FALSE)=0,#N/A,VLOOKUP(A342,Database!$A:$AS,MATCH($G$1,Database!$A$1:$AS$1,0),FALSE))</f>
        <v>102.82985497</v>
      </c>
      <c r="H342" s="76">
        <f>(((Table134567891011121314151617343[[#This Row],[ITA]]-VLOOKUP($U$1,A:B,2,))/VLOOKUP($U$1,A:B,2,))*100)+100</f>
        <v>87.746710526144682</v>
      </c>
      <c r="I342" s="76">
        <f>(((Table134567891011121314151617343[[#This Row],[FRA]]-VLOOKUP($U$1,A:C,3,))/VLOOKUP($U$1,A:C,3,))*100)+100</f>
        <v>99.717017954722863</v>
      </c>
      <c r="J342" s="76">
        <f>(((Table134567891011121314151617343[[#This Row],[DEU]]-VLOOKUP($U$1,A:D,4,))/VLOOKUP($U$1,A:D,4,))*100)+100</f>
        <v>142.42021276607946</v>
      </c>
      <c r="K342" s="76">
        <f>(((Table134567891011121314151617343[[#This Row],[ESP]]-VLOOKUP($U$1,A:E,5,))/VLOOKUP($U$1,A:E,5,))*100)+100</f>
        <v>89.323211659056597</v>
      </c>
      <c r="L342" s="76">
        <f>(((Table134567891011121314151617343[[#This Row],[EA19]]-VLOOKUP($U$1,A:F,6,))/VLOOKUP($U$1,A:F,6,))*100)+100</f>
        <v>118.65921787679409</v>
      </c>
      <c r="M342" s="76">
        <f>(((Table134567891011121314151617343[[#This Row],[GBR]]-VLOOKUP($U$1,A:G,7,))/VLOOKUP($U$1,A:G,7,))*100)+100</f>
        <v>107.07182320459476</v>
      </c>
      <c r="N342" s="76">
        <f>IF(VLOOKUP(A342,Database!$A:$AU,MATCH($N$1,Database!$A$1:$AU$1,0),FALSE)=0,#N/A,VLOOKUP(A342,Database!$A:$AU,MATCH($N$1,Database!$A$1:$AU$1,0),FALSE))</f>
        <v>101.61114316299999</v>
      </c>
      <c r="O342" s="76">
        <f>(((Table134567891011121314151617343[[#This Row],[USA]]-VLOOKUP($U$1,A:N,14,))/VLOOKUP($U$1,A:N,14,))*100)+100</f>
        <v>117.21277160408248</v>
      </c>
      <c r="P342" s="76">
        <f>IF(VLOOKUP(A342,Database!$A:$AS,MATCH($P$1,Database!$A$1:$AS$1,0),FALSE)=0,#N/A,VLOOKUP(A342,Database!$A:$AS,MATCH($P$1,Database!$A$1:$AS$1,0),FALSE))</f>
        <v>104.59128406000001</v>
      </c>
      <c r="Q342" s="76">
        <f>(((Table134567891011121314151617343[[#This Row],[JPN]]-VLOOKUP($U$1,A:Q,16,))/VLOOKUP($U$1,A:Q,16,))*100)+100</f>
        <v>105.00750317504745</v>
      </c>
    </row>
    <row r="343" spans="1:17" s="80" customFormat="1" x14ac:dyDescent="0.35">
      <c r="A343" s="21">
        <v>43252</v>
      </c>
      <c r="B343" s="76">
        <f>IF(VLOOKUP(A343,Database!$A:$AS,MATCH($B$1,Database!$A$1:$AS$1,0),FALSE)=0,#N/A,VLOOKUP(A343,Database!$A:$AS,MATCH($B$1,Database!$A$1:$AS$1,0),FALSE))</f>
        <v>107.19106741100001</v>
      </c>
      <c r="C343" s="76">
        <f>IF(VLOOKUP(A343,Database!$A:$AS,MATCH($C$1,Database!$A$1:$AS$1,0),FALSE)=0,#N/A,VLOOKUP(A343,Database!$A:$AS,MATCH($C$1,Database!$A$1:$AS$1,0),FALSE))</f>
        <v>103.93</v>
      </c>
      <c r="D343" s="76">
        <f>IF(VLOOKUP(A343,Database!$A:$AS,MATCH($D$1,Database!$A$1:$AS$1,0),FALSE)=0,#N/A,VLOOKUP(A343,Database!$A:$AS,MATCH($D$1,Database!$A$1:$AS$1,0),FALSE))</f>
        <v>107.00891741</v>
      </c>
      <c r="E343" s="76">
        <f>IF(VLOOKUP(A343,Database!$A:$AS,MATCH($E$1,Database!$A$1:$AS$1,0),FALSE)=0,#N/A,VLOOKUP(A343,Database!$A:$AS,MATCH($E$1,Database!$A$1:$AS$1,0),FALSE))</f>
        <v>104.529087108</v>
      </c>
      <c r="F343" s="76">
        <f>IF(VLOOKUP(A343,Database!$A:$AS,MATCH($F$1,Database!$A$1:$AS$1,0),FALSE)=0,#N/A,VLOOKUP(A343,Database!$A:$AS,MATCH($F$1,Database!$A$1:$AS$1,0),FALSE))</f>
        <v>105.99116740300001</v>
      </c>
      <c r="G343" s="76">
        <f>IF(VLOOKUP(A343,Database!$A:$AS,MATCH($G$1,Database!$A$1:$AS$1,0),FALSE)=0,#N/A,VLOOKUP(A343,Database!$A:$AS,MATCH($G$1,Database!$A$1:$AS$1,0),FALSE))</f>
        <v>104.633887513</v>
      </c>
      <c r="H343" s="76">
        <f>(((Table134567891011121314151617343[[#This Row],[ITA]]-VLOOKUP($U$1,A:B,2,))/VLOOKUP($U$1,A:B,2,))*100)+100</f>
        <v>88.157894736831295</v>
      </c>
      <c r="I343" s="76">
        <f>(((Table134567891011121314151617343[[#This Row],[FRA]]-VLOOKUP($U$1,A:C,3,))/VLOOKUP($U$1,A:C,3,))*100)+100</f>
        <v>101.41491022638564</v>
      </c>
      <c r="J343" s="76">
        <f>(((Table134567891011121314151617343[[#This Row],[DEU]]-VLOOKUP($U$1,A:D,4,))/VLOOKUP($U$1,A:D,4,))*100)+100</f>
        <v>142.28723404271233</v>
      </c>
      <c r="K343" s="76">
        <f>(((Table134567891011121314151617343[[#This Row],[ESP]]-VLOOKUP($U$1,A:E,5,))/VLOOKUP($U$1,A:E,5,))*100)+100</f>
        <v>88.363737806477545</v>
      </c>
      <c r="L343" s="76">
        <f>(((Table134567891011121314151617343[[#This Row],[EA19]]-VLOOKUP($U$1,A:F,6,))/VLOOKUP($U$1,A:F,6,))*100)+100</f>
        <v>118.43575419044979</v>
      </c>
      <c r="M343" s="76">
        <f>(((Table134567891011121314151617343[[#This Row],[GBR]]-VLOOKUP($U$1,A:G,7,))/VLOOKUP($U$1,A:G,7,))*100)+100</f>
        <v>108.95027624292479</v>
      </c>
      <c r="N343" s="76">
        <f>IF(VLOOKUP(A343,Database!$A:$AU,MATCH($N$1,Database!$A$1:$AU$1,0),FALSE)=0,#N/A,VLOOKUP(A343,Database!$A:$AU,MATCH($N$1,Database!$A$1:$AU$1,0),FALSE))</f>
        <v>102.381901863</v>
      </c>
      <c r="O343" s="76">
        <f>(((Table134567891011121314151617343[[#This Row],[USA]]-VLOOKUP($U$1,A:N,14,))/VLOOKUP($U$1,A:N,14,))*100)+100</f>
        <v>118.10187451792369</v>
      </c>
      <c r="P343" s="76">
        <f>IF(VLOOKUP(A343,Database!$A:$AS,MATCH($P$1,Database!$A$1:$AS$1,0),FALSE)=0,#N/A,VLOOKUP(A343,Database!$A:$AS,MATCH($P$1,Database!$A$1:$AS$1,0),FALSE))</f>
        <v>103.591367386</v>
      </c>
      <c r="Q343" s="76">
        <f>(((Table134567891011121314151617343[[#This Row],[JPN]]-VLOOKUP($U$1,A:Q,16,))/VLOOKUP($U$1,A:Q,16,))*100)+100</f>
        <v>104.00360735080645</v>
      </c>
    </row>
    <row r="344" spans="1:17" s="80" customFormat="1" x14ac:dyDescent="0.35">
      <c r="A344" s="21">
        <v>43282</v>
      </c>
      <c r="B344" s="76">
        <f>IF(VLOOKUP(A344,Database!$A:$AS,MATCH($B$1,Database!$A$1:$AS$1,0),FALSE)=0,#N/A,VLOOKUP(A344,Database!$A:$AS,MATCH($B$1,Database!$A$1:$AS$1,0),FALSE))</f>
        <v>106.09115907</v>
      </c>
      <c r="C344" s="76">
        <f>IF(VLOOKUP(A344,Database!$A:$AS,MATCH($C$1,Database!$A$1:$AS$1,0),FALSE)=0,#N/A,VLOOKUP(A344,Database!$A:$AS,MATCH($C$1,Database!$A$1:$AS$1,0),FALSE))</f>
        <v>103.7</v>
      </c>
      <c r="D344" s="76">
        <f>IF(VLOOKUP(A344,Database!$A:$AS,MATCH($D$1,Database!$A$1:$AS$1,0),FALSE)=0,#N/A,VLOOKUP(A344,Database!$A:$AS,MATCH($D$1,Database!$A$1:$AS$1,0),FALSE))</f>
        <v>104.708725727</v>
      </c>
      <c r="E344" s="76">
        <f>IF(VLOOKUP(A344,Database!$A:$AS,MATCH($E$1,Database!$A$1:$AS$1,0),FALSE)=0,#N/A,VLOOKUP(A344,Database!$A:$AS,MATCH($E$1,Database!$A$1:$AS$1,0),FALSE))</f>
        <v>104.619087183</v>
      </c>
      <c r="F344" s="76">
        <f>IF(VLOOKUP(A344,Database!$A:$AS,MATCH($F$1,Database!$A$1:$AS$1,0),FALSE)=0,#N/A,VLOOKUP(A344,Database!$A:$AS,MATCH($F$1,Database!$A$1:$AS$1,0),FALSE))</f>
        <v>104.791267394</v>
      </c>
      <c r="G344" s="76">
        <f>IF(VLOOKUP(A344,Database!$A:$AS,MATCH($G$1,Database!$A$1:$AS$1,0),FALSE)=0,#N/A,VLOOKUP(A344,Database!$A:$AS,MATCH($G$1,Database!$A$1:$AS$1,0),FALSE))</f>
        <v>103.78493102199999</v>
      </c>
      <c r="H344" s="76">
        <f>(((Table134567891011121314151617343[[#This Row],[ITA]]-VLOOKUP($U$1,A:B,2,))/VLOOKUP($U$1,A:B,2,))*100)+100</f>
        <v>87.253289473649716</v>
      </c>
      <c r="I344" s="76">
        <f>(((Table134567891011121314151617343[[#This Row],[FRA]]-VLOOKUP($U$1,A:C,3,))/VLOOKUP($U$1,A:C,3,))*100)+100</f>
        <v>101.19047619047619</v>
      </c>
      <c r="J344" s="76">
        <f>(((Table134567891011121314151617343[[#This Row],[DEU]]-VLOOKUP($U$1,A:D,4,))/VLOOKUP($U$1,A:D,4,))*100)+100</f>
        <v>139.2287234039388</v>
      </c>
      <c r="K344" s="76">
        <f>(((Table134567891011121314151617343[[#This Row],[ESP]]-VLOOKUP($U$1,A:E,5,))/VLOOKUP($U$1,A:E,5,))*100)+100</f>
        <v>88.439819433610154</v>
      </c>
      <c r="L344" s="76">
        <f>(((Table134567891011121314151617343[[#This Row],[EA19]]-VLOOKUP($U$1,A:F,6,))/VLOOKUP($U$1,A:F,6,))*100)+100</f>
        <v>117.0949720667969</v>
      </c>
      <c r="M344" s="76">
        <f>(((Table134567891011121314151617343[[#This Row],[GBR]]-VLOOKUP($U$1,A:G,7,))/VLOOKUP($U$1,A:G,7,))*100)+100</f>
        <v>108.06629834235044</v>
      </c>
      <c r="N344" s="76">
        <f>IF(VLOOKUP(A344,Database!$A:$AU,MATCH($N$1,Database!$A$1:$AU$1,0),FALSE)=0,#N/A,VLOOKUP(A344,Database!$A:$AU,MATCH($N$1,Database!$A$1:$AU$1,0),FALSE))</f>
        <v>102.588151457</v>
      </c>
      <c r="O344" s="76">
        <f>(((Table134567891011121314151617343[[#This Row],[USA]]-VLOOKUP($U$1,A:N,14,))/VLOOKUP($U$1,A:N,14,))*100)+100</f>
        <v>118.33979218917925</v>
      </c>
      <c r="P344" s="76">
        <f>IF(VLOOKUP(A344,Database!$A:$AS,MATCH($P$1,Database!$A$1:$AS$1,0),FALSE)=0,#N/A,VLOOKUP(A344,Database!$A:$AS,MATCH($P$1,Database!$A$1:$AS$1,0),FALSE))</f>
        <v>103.791350721</v>
      </c>
      <c r="Q344" s="76">
        <f>(((Table134567891011121314151617343[[#This Row],[JPN]]-VLOOKUP($U$1,A:Q,16,))/VLOOKUP($U$1,A:Q,16,))*100)+100</f>
        <v>104.20438651585545</v>
      </c>
    </row>
    <row r="345" spans="1:17" s="80" customFormat="1" x14ac:dyDescent="0.35">
      <c r="A345" s="21">
        <v>43313</v>
      </c>
      <c r="B345" s="76">
        <f>IF(VLOOKUP(A345,Database!$A:$AS,MATCH($B$1,Database!$A$1:$AS$1,0),FALSE)=0,#N/A,VLOOKUP(A345,Database!$A:$AS,MATCH($B$1,Database!$A$1:$AS$1,0),FALSE))</f>
        <v>106.891092409</v>
      </c>
      <c r="C345" s="76">
        <f>IF(VLOOKUP(A345,Database!$A:$AS,MATCH($C$1,Database!$A$1:$AS$1,0),FALSE)=0,#N/A,VLOOKUP(A345,Database!$A:$AS,MATCH($C$1,Database!$A$1:$AS$1,0),FALSE))</f>
        <v>104.02</v>
      </c>
      <c r="D345" s="76">
        <f>IF(VLOOKUP(A345,Database!$A:$AS,MATCH($D$1,Database!$A$1:$AS$1,0),FALSE)=0,#N/A,VLOOKUP(A345,Database!$A:$AS,MATCH($D$1,Database!$A$1:$AS$1,0),FALSE))</f>
        <v>105.708809067</v>
      </c>
      <c r="E345" s="76">
        <f>IF(VLOOKUP(A345,Database!$A:$AS,MATCH($E$1,Database!$A$1:$AS$1,0),FALSE)=0,#N/A,VLOOKUP(A345,Database!$A:$AS,MATCH($E$1,Database!$A$1:$AS$1,0),FALSE))</f>
        <v>105.41708784799999</v>
      </c>
      <c r="F345" s="76">
        <f>IF(VLOOKUP(A345,Database!$A:$AS,MATCH($F$1,Database!$A$1:$AS$1,0),FALSE)=0,#N/A,VLOOKUP(A345,Database!$A:$AS,MATCH($F$1,Database!$A$1:$AS$1,0),FALSE))</f>
        <v>106.191150737</v>
      </c>
      <c r="G345" s="76">
        <f>IF(VLOOKUP(A345,Database!$A:$AS,MATCH($G$1,Database!$A$1:$AS$1,0),FALSE)=0,#N/A,VLOOKUP(A345,Database!$A:$AS,MATCH($G$1,Database!$A$1:$AS$1,0),FALSE))</f>
        <v>104.527767952</v>
      </c>
      <c r="H345" s="76">
        <f>(((Table134567891011121314151617343[[#This Row],[ITA]]-VLOOKUP($U$1,A:B,2,))/VLOOKUP($U$1,A:B,2,))*100)+100</f>
        <v>87.911184210583798</v>
      </c>
      <c r="I345" s="76">
        <f>(((Table134567891011121314151617343[[#This Row],[FRA]]-VLOOKUP($U$1,A:C,3,))/VLOOKUP($U$1,A:C,3,))*100)+100</f>
        <v>101.50273224043715</v>
      </c>
      <c r="J345" s="76">
        <f>(((Table134567891011121314151617343[[#This Row],[DEU]]-VLOOKUP($U$1,A:D,4,))/VLOOKUP($U$1,A:D,4,))*100)+100</f>
        <v>140.55851063761006</v>
      </c>
      <c r="K345" s="76">
        <f>(((Table134567891011121314151617343[[#This Row],[ESP]]-VLOOKUP($U$1,A:E,5,))/VLOOKUP($U$1,A:E,5,))*100)+100</f>
        <v>89.11440986085266</v>
      </c>
      <c r="L345" s="76">
        <f>(((Table134567891011121314151617343[[#This Row],[EA19]]-VLOOKUP($U$1,A:F,6,))/VLOOKUP($U$1,A:F,6,))*100)+100</f>
        <v>118.65921787679409</v>
      </c>
      <c r="M345" s="76">
        <f>(((Table134567891011121314151617343[[#This Row],[GBR]]-VLOOKUP($U$1,A:G,7,))/VLOOKUP($U$1,A:G,7,))*100)+100</f>
        <v>108.83977900574347</v>
      </c>
      <c r="N345" s="76">
        <f>IF(VLOOKUP(A345,Database!$A:$AU,MATCH($N$1,Database!$A$1:$AU$1,0),FALSE)=0,#N/A,VLOOKUP(A345,Database!$A:$AU,MATCH($N$1,Database!$A$1:$AU$1,0),FALSE))</f>
        <v>103.30348057800001</v>
      </c>
      <c r="O345" s="76">
        <f>(((Table134567891011121314151617343[[#This Row],[USA]]-VLOOKUP($U$1,A:N,14,))/VLOOKUP($U$1,A:N,14,))*100)+100</f>
        <v>119.16495472816399</v>
      </c>
      <c r="P345" s="76">
        <f>IF(VLOOKUP(A345,Database!$A:$AS,MATCH($P$1,Database!$A$1:$AS$1,0),FALSE)=0,#N/A,VLOOKUP(A345,Database!$A:$AS,MATCH($P$1,Database!$A$1:$AS$1,0),FALSE))</f>
        <v>103.591367386</v>
      </c>
      <c r="Q345" s="76">
        <f>(((Table134567891011121314151617343[[#This Row],[JPN]]-VLOOKUP($U$1,A:Q,16,))/VLOOKUP($U$1,A:Q,16,))*100)+100</f>
        <v>104.00360735080645</v>
      </c>
    </row>
    <row r="346" spans="1:17" s="80" customFormat="1" x14ac:dyDescent="0.35">
      <c r="A346" s="21">
        <v>43344</v>
      </c>
      <c r="B346" s="76">
        <f>IF(VLOOKUP(A346,Database!$A:$AS,MATCH($B$1,Database!$A$1:$AS$1,0),FALSE)=0,#N/A,VLOOKUP(A346,Database!$A:$AS,MATCH($B$1,Database!$A$1:$AS$1,0),FALSE))</f>
        <v>107.09107574399999</v>
      </c>
      <c r="C346" s="76">
        <f>IF(VLOOKUP(A346,Database!$A:$AS,MATCH($C$1,Database!$A$1:$AS$1,0),FALSE)=0,#N/A,VLOOKUP(A346,Database!$A:$AS,MATCH($C$1,Database!$A$1:$AS$1,0),FALSE))</f>
        <v>102.91</v>
      </c>
      <c r="D346" s="76">
        <f>IF(VLOOKUP(A346,Database!$A:$AS,MATCH($D$1,Database!$A$1:$AS$1,0),FALSE)=0,#N/A,VLOOKUP(A346,Database!$A:$AS,MATCH($D$1,Database!$A$1:$AS$1,0),FALSE))</f>
        <v>105.008750729</v>
      </c>
      <c r="E346" s="76">
        <f>IF(VLOOKUP(A346,Database!$A:$AS,MATCH($E$1,Database!$A$1:$AS$1,0),FALSE)=0,#N/A,VLOOKUP(A346,Database!$A:$AS,MATCH($E$1,Database!$A$1:$AS$1,0),FALSE))</f>
        <v>105.29508774599999</v>
      </c>
      <c r="F346" s="76">
        <f>IF(VLOOKUP(A346,Database!$A:$AS,MATCH($F$1,Database!$A$1:$AS$1,0),FALSE)=0,#N/A,VLOOKUP(A346,Database!$A:$AS,MATCH($F$1,Database!$A$1:$AS$1,0),FALSE))</f>
        <v>105.291225731</v>
      </c>
      <c r="G346" s="76">
        <f>IF(VLOOKUP(A346,Database!$A:$AS,MATCH($G$1,Database!$A$1:$AS$1,0),FALSE)=0,#N/A,VLOOKUP(A346,Database!$A:$AS,MATCH($G$1,Database!$A$1:$AS$1,0),FALSE))</f>
        <v>104.74000707499999</v>
      </c>
      <c r="H346" s="76">
        <f>(((Table134567891011121314151617343[[#This Row],[ITA]]-VLOOKUP($U$1,A:B,2,))/VLOOKUP($U$1,A:B,2,))*100)+100</f>
        <v>88.075657895022943</v>
      </c>
      <c r="I346" s="76">
        <f>(((Table134567891011121314151617343[[#This Row],[FRA]]-VLOOKUP($U$1,A:C,3,))/VLOOKUP($U$1,A:C,3,))*100)+100</f>
        <v>100.41959406713504</v>
      </c>
      <c r="J346" s="76">
        <f>(((Table134567891011121314151617343[[#This Row],[DEU]]-VLOOKUP($U$1,A:D,4,))/VLOOKUP($U$1,A:D,4,))*100)+100</f>
        <v>139.62765957404019</v>
      </c>
      <c r="K346" s="76">
        <f>(((Table134567891011121314151617343[[#This Row],[ESP]]-VLOOKUP($U$1,A:E,5,))/VLOOKUP($U$1,A:E,5,))*100)+100</f>
        <v>89.011276988235551</v>
      </c>
      <c r="L346" s="76">
        <f>(((Table134567891011121314151617343[[#This Row],[EA19]]-VLOOKUP($U$1,A:F,6,))/VLOOKUP($U$1,A:F,6,))*100)+100</f>
        <v>117.65363128489248</v>
      </c>
      <c r="M346" s="76">
        <f>(((Table134567891011121314151617343[[#This Row],[GBR]]-VLOOKUP($U$1,A:G,7,))/VLOOKUP($U$1,A:G,7,))*100)+100</f>
        <v>109.06077348114735</v>
      </c>
      <c r="N346" s="76">
        <f>IF(VLOOKUP(A346,Database!$A:$AU,MATCH($N$1,Database!$A$1:$AU$1,0),FALSE)=0,#N/A,VLOOKUP(A346,Database!$A:$AU,MATCH($N$1,Database!$A$1:$AU$1,0),FALSE))</f>
        <v>103.28989586900001</v>
      </c>
      <c r="O346" s="76">
        <f>(((Table134567891011121314151617343[[#This Row],[USA]]-VLOOKUP($U$1,A:N,14,))/VLOOKUP($U$1,A:N,14,))*100)+100</f>
        <v>119.14928418905028</v>
      </c>
      <c r="P346" s="76">
        <f>IF(VLOOKUP(A346,Database!$A:$AS,MATCH($P$1,Database!$A$1:$AS$1,0),FALSE)=0,#N/A,VLOOKUP(A346,Database!$A:$AS,MATCH($P$1,Database!$A$1:$AS$1,0),FALSE))</f>
        <v>103.29139238400001</v>
      </c>
      <c r="Q346" s="76">
        <f>(((Table134567891011121314151617343[[#This Row],[JPN]]-VLOOKUP($U$1,A:Q,16,))/VLOOKUP($U$1,A:Q,16,))*100)+100</f>
        <v>103.70243860373495</v>
      </c>
    </row>
    <row r="347" spans="1:17" s="80" customFormat="1" x14ac:dyDescent="0.35">
      <c r="A347" s="21">
        <v>43374</v>
      </c>
      <c r="B347" s="76">
        <f>IF(VLOOKUP(A347,Database!$A:$AS,MATCH($B$1,Database!$A$1:$AS$1,0),FALSE)=0,#N/A,VLOOKUP(A347,Database!$A:$AS,MATCH($B$1,Database!$A$1:$AS$1,0),FALSE))</f>
        <v>106.791100742</v>
      </c>
      <c r="C347" s="76">
        <f>IF(VLOOKUP(A347,Database!$A:$AS,MATCH($C$1,Database!$A$1:$AS$1,0),FALSE)=0,#N/A,VLOOKUP(A347,Database!$A:$AS,MATCH($C$1,Database!$A$1:$AS$1,0),FALSE))</f>
        <v>104</v>
      </c>
      <c r="D347" s="76">
        <f>IF(VLOOKUP(A347,Database!$A:$AS,MATCH($D$1,Database!$A$1:$AS$1,0),FALSE)=0,#N/A,VLOOKUP(A347,Database!$A:$AS,MATCH($D$1,Database!$A$1:$AS$1,0),FALSE))</f>
        <v>105.008750729</v>
      </c>
      <c r="E347" s="76">
        <f>IF(VLOOKUP(A347,Database!$A:$AS,MATCH($E$1,Database!$A$1:$AS$1,0),FALSE)=0,#N/A,VLOOKUP(A347,Database!$A:$AS,MATCH($E$1,Database!$A$1:$AS$1,0),FALSE))</f>
        <v>106.257088548</v>
      </c>
      <c r="F347" s="76">
        <f>IF(VLOOKUP(A347,Database!$A:$AS,MATCH($F$1,Database!$A$1:$AS$1,0),FALSE)=0,#N/A,VLOOKUP(A347,Database!$A:$AS,MATCH($F$1,Database!$A$1:$AS$1,0),FALSE))</f>
        <v>106.191150737</v>
      </c>
      <c r="G347" s="76">
        <f>IF(VLOOKUP(A347,Database!$A:$AS,MATCH($G$1,Database!$A$1:$AS$1,0),FALSE)=0,#N/A,VLOOKUP(A347,Database!$A:$AS,MATCH($G$1,Database!$A$1:$AS$1,0),FALSE))</f>
        <v>103.678811461</v>
      </c>
      <c r="H347" s="76">
        <f>(((Table134567891011121314151617343[[#This Row],[ITA]]-VLOOKUP($U$1,A:B,2,))/VLOOKUP($U$1,A:B,2,))*100)+100</f>
        <v>87.828947368775459</v>
      </c>
      <c r="I347" s="76">
        <f>(((Table134567891011121314151617343[[#This Row],[FRA]]-VLOOKUP($U$1,A:C,3,))/VLOOKUP($U$1,A:C,3,))*100)+100</f>
        <v>101.48321623731459</v>
      </c>
      <c r="J347" s="76">
        <f>(((Table134567891011121314151617343[[#This Row],[DEU]]-VLOOKUP($U$1,A:D,4,))/VLOOKUP($U$1,A:D,4,))*100)+100</f>
        <v>139.62765957404019</v>
      </c>
      <c r="K347" s="76">
        <f>(((Table134567891011121314151617343[[#This Row],[ESP]]-VLOOKUP($U$1,A:E,5,))/VLOOKUP($U$1,A:E,5,))*100)+100</f>
        <v>89.824505047423713</v>
      </c>
      <c r="L347" s="76">
        <f>(((Table134567891011121314151617343[[#This Row],[EA19]]-VLOOKUP($U$1,A:F,6,))/VLOOKUP($U$1,A:F,6,))*100)+100</f>
        <v>118.65921787679409</v>
      </c>
      <c r="M347" s="76">
        <f>(((Table134567891011121314151617343[[#This Row],[GBR]]-VLOOKUP($U$1,A:G,7,))/VLOOKUP($U$1,A:G,7,))*100)+100</f>
        <v>107.95580110516912</v>
      </c>
      <c r="N347" s="76">
        <f>IF(VLOOKUP(A347,Database!$A:$AU,MATCH($N$1,Database!$A$1:$AU$1,0),FALSE)=0,#N/A,VLOOKUP(A347,Database!$A:$AU,MATCH($N$1,Database!$A$1:$AU$1,0),FALSE))</f>
        <v>103.17199646100001</v>
      </c>
      <c r="O347" s="76">
        <f>(((Table134567891011121314151617343[[#This Row],[USA]]-VLOOKUP($U$1,A:N,14,))/VLOOKUP($U$1,A:N,14,))*100)+100</f>
        <v>119.0132822117869</v>
      </c>
      <c r="P347" s="76">
        <f>IF(VLOOKUP(A347,Database!$A:$AS,MATCH($P$1,Database!$A$1:$AS$1,0),FALSE)=0,#N/A,VLOOKUP(A347,Database!$A:$AS,MATCH($P$1,Database!$A$1:$AS$1,0),FALSE))</f>
        <v>105.291225731</v>
      </c>
      <c r="Q347" s="76">
        <f>(((Table134567891011121314151617343[[#This Row],[JPN]]-VLOOKUP($U$1,A:Q,16,))/VLOOKUP($U$1,A:Q,16,))*100)+100</f>
        <v>105.71023025121295</v>
      </c>
    </row>
    <row r="348" spans="1:17" s="80" customFormat="1" x14ac:dyDescent="0.35">
      <c r="A348" s="21">
        <v>43405</v>
      </c>
      <c r="B348" s="76">
        <f>IF(VLOOKUP(A348,Database!$A:$AS,MATCH($B$1,Database!$A$1:$AS$1,0),FALSE)=0,#N/A,VLOOKUP(A348,Database!$A:$AS,MATCH($B$1,Database!$A$1:$AS$1,0),FALSE))</f>
        <v>104.891259062</v>
      </c>
      <c r="C348" s="76">
        <f>IF(VLOOKUP(A348,Database!$A:$AS,MATCH($C$1,Database!$A$1:$AS$1,0),FALSE)=0,#N/A,VLOOKUP(A348,Database!$A:$AS,MATCH($C$1,Database!$A$1:$AS$1,0),FALSE))</f>
        <v>102.88</v>
      </c>
      <c r="D348" s="76">
        <f>IF(VLOOKUP(A348,Database!$A:$AS,MATCH($D$1,Database!$A$1:$AS$1,0),FALSE)=0,#N/A,VLOOKUP(A348,Database!$A:$AS,MATCH($D$1,Database!$A$1:$AS$1,0),FALSE))</f>
        <v>103.00858404900001</v>
      </c>
      <c r="E348" s="76">
        <f>IF(VLOOKUP(A348,Database!$A:$AS,MATCH($E$1,Database!$A$1:$AS$1,0),FALSE)=0,#N/A,VLOOKUP(A348,Database!$A:$AS,MATCH($E$1,Database!$A$1:$AS$1,0),FALSE))</f>
        <v>104.595087163</v>
      </c>
      <c r="F348" s="76">
        <f>IF(VLOOKUP(A348,Database!$A:$AS,MATCH($F$1,Database!$A$1:$AS$1,0),FALSE)=0,#N/A,VLOOKUP(A348,Database!$A:$AS,MATCH($F$1,Database!$A$1:$AS$1,0),FALSE))</f>
        <v>104.19131738999999</v>
      </c>
      <c r="G348" s="76">
        <f>IF(VLOOKUP(A348,Database!$A:$AS,MATCH($G$1,Database!$A$1:$AS$1,0),FALSE)=0,#N/A,VLOOKUP(A348,Database!$A:$AS,MATCH($G$1,Database!$A$1:$AS$1,0),FALSE))</f>
        <v>103.5726919</v>
      </c>
      <c r="H348" s="76">
        <f>(((Table134567891011121314151617343[[#This Row],[ITA]]-VLOOKUP($U$1,A:B,2,))/VLOOKUP($U$1,A:B,2,))*100)+100</f>
        <v>86.266447368659811</v>
      </c>
      <c r="I348" s="76">
        <f>(((Table134567891011121314151617343[[#This Row],[FRA]]-VLOOKUP($U$1,A:C,3,))/VLOOKUP($U$1,A:C,3,))*100)+100</f>
        <v>100.3903200624512</v>
      </c>
      <c r="J348" s="76">
        <f>(((Table134567891011121314151617343[[#This Row],[DEU]]-VLOOKUP($U$1,A:D,4,))/VLOOKUP($U$1,A:D,4,))*100)+100</f>
        <v>136.96808510669771</v>
      </c>
      <c r="K348" s="76">
        <f>(((Table134567891011121314151617343[[#This Row],[ESP]]-VLOOKUP($U$1,A:E,5,))/VLOOKUP($U$1,A:E,5,))*100)+100</f>
        <v>88.41953099970813</v>
      </c>
      <c r="L348" s="76">
        <f>(((Table134567891011121314151617343[[#This Row],[EA19]]-VLOOKUP($U$1,A:F,6,))/VLOOKUP($U$1,A:F,6,))*100)+100</f>
        <v>116.42458100552916</v>
      </c>
      <c r="M348" s="76">
        <f>(((Table134567891011121314151617343[[#This Row],[GBR]]-VLOOKUP($U$1,A:G,7,))/VLOOKUP($U$1,A:G,7,))*100)+100</f>
        <v>107.84530386798778</v>
      </c>
      <c r="N348" s="76">
        <f>IF(VLOOKUP(A348,Database!$A:$AU,MATCH($N$1,Database!$A$1:$AU$1,0),FALSE)=0,#N/A,VLOOKUP(A348,Database!$A:$AU,MATCH($N$1,Database!$A$1:$AU$1,0),FALSE))</f>
        <v>103.08543112700001</v>
      </c>
      <c r="O348" s="76">
        <f>(((Table134567891011121314151617343[[#This Row],[USA]]-VLOOKUP($U$1,A:N,14,))/VLOOKUP($U$1,A:N,14,))*100)+100</f>
        <v>118.91342542042401</v>
      </c>
      <c r="P348" s="76">
        <f>IF(VLOOKUP(A348,Database!$A:$AS,MATCH($P$1,Database!$A$1:$AS$1,0),FALSE)=0,#N/A,VLOOKUP(A348,Database!$A:$AS,MATCH($P$1,Database!$A$1:$AS$1,0),FALSE))</f>
        <v>104.091325723</v>
      </c>
      <c r="Q348" s="76">
        <f>(((Table134567891011121314151617343[[#This Row],[JPN]]-VLOOKUP($U$1,A:Q,16,))/VLOOKUP($U$1,A:Q,16,))*100)+100</f>
        <v>104.50555526292695</v>
      </c>
    </row>
    <row r="349" spans="1:17" s="80" customFormat="1" x14ac:dyDescent="0.35">
      <c r="A349" s="21">
        <v>43435</v>
      </c>
      <c r="B349" s="76">
        <f>IF(VLOOKUP(A349,Database!$A:$AS,MATCH($B$1,Database!$A$1:$AS$1,0),FALSE)=0,#N/A,VLOOKUP(A349,Database!$A:$AS,MATCH($B$1,Database!$A$1:$AS$1,0),FALSE))</f>
        <v>105.491209066</v>
      </c>
      <c r="C349" s="76">
        <f>IF(VLOOKUP(A349,Database!$A:$AS,MATCH($C$1,Database!$A$1:$AS$1,0),FALSE)=0,#N/A,VLOOKUP(A349,Database!$A:$AS,MATCH($C$1,Database!$A$1:$AS$1,0),FALSE))</f>
        <v>104.28</v>
      </c>
      <c r="D349" s="76">
        <f>IF(VLOOKUP(A349,Database!$A:$AS,MATCH($D$1,Database!$A$1:$AS$1,0),FALSE)=0,#N/A,VLOOKUP(A349,Database!$A:$AS,MATCH($D$1,Database!$A$1:$AS$1,0),FALSE))</f>
        <v>103.908659055</v>
      </c>
      <c r="E349" s="76">
        <f>IF(VLOOKUP(A349,Database!$A:$AS,MATCH($E$1,Database!$A$1:$AS$1,0),FALSE)=0,#N/A,VLOOKUP(A349,Database!$A:$AS,MATCH($E$1,Database!$A$1:$AS$1,0),FALSE))</f>
        <v>104.282086902</v>
      </c>
      <c r="F349" s="76">
        <f>IF(VLOOKUP(A349,Database!$A:$AS,MATCH($F$1,Database!$A$1:$AS$1,0),FALSE)=0,#N/A,VLOOKUP(A349,Database!$A:$AS,MATCH($F$1,Database!$A$1:$AS$1,0),FALSE))</f>
        <v>104.59128406000001</v>
      </c>
      <c r="G349" s="76">
        <f>IF(VLOOKUP(A349,Database!$A:$AS,MATCH($G$1,Database!$A$1:$AS$1,0),FALSE)=0,#N/A,VLOOKUP(A349,Database!$A:$AS,MATCH($G$1,Database!$A$1:$AS$1,0),FALSE))</f>
        <v>103.78493102199999</v>
      </c>
      <c r="H349" s="76">
        <f>(((Table134567891011121314151617343[[#This Row],[ITA]]-VLOOKUP($U$1,A:B,2,))/VLOOKUP($U$1,A:B,2,))*100)+100</f>
        <v>86.759868421154763</v>
      </c>
      <c r="I349" s="76">
        <f>(((Table134567891011121314151617343[[#This Row],[FRA]]-VLOOKUP($U$1,A:C,3,))/VLOOKUP($U$1,A:C,3,))*100)+100</f>
        <v>101.75644028103044</v>
      </c>
      <c r="J349" s="76">
        <f>(((Table134567891011121314151617343[[#This Row],[DEU]]-VLOOKUP($U$1,A:D,4,))/VLOOKUP($U$1,A:D,4,))*100)+100</f>
        <v>138.16489361700184</v>
      </c>
      <c r="K349" s="76">
        <f>(((Table134567891011121314151617343[[#This Row],[ESP]]-VLOOKUP($U$1,A:E,5,))/VLOOKUP($U$1,A:E,5,))*100)+100</f>
        <v>88.154936007428262</v>
      </c>
      <c r="L349" s="76">
        <f>(((Table134567891011121314151617343[[#This Row],[EA19]]-VLOOKUP($U$1,A:F,6,))/VLOOKUP($U$1,A:F,6,))*100)+100</f>
        <v>116.87150838045261</v>
      </c>
      <c r="M349" s="76">
        <f>(((Table134567891011121314151617343[[#This Row],[GBR]]-VLOOKUP($U$1,A:G,7,))/VLOOKUP($U$1,A:G,7,))*100)+100</f>
        <v>108.06629834235044</v>
      </c>
      <c r="N349" s="76">
        <f>IF(VLOOKUP(A349,Database!$A:$AU,MATCH($N$1,Database!$A$1:$AU$1,0),FALSE)=0,#N/A,VLOOKUP(A349,Database!$A:$AU,MATCH($N$1,Database!$A$1:$AU$1,0),FALSE))</f>
        <v>102.99489945400001</v>
      </c>
      <c r="O349" s="76">
        <f>(((Table134567891011121314151617343[[#This Row],[USA]]-VLOOKUP($U$1,A:N,14,))/VLOOKUP($U$1,A:N,14,))*100)+100</f>
        <v>118.80899328847502</v>
      </c>
      <c r="P349" s="76">
        <f>IF(VLOOKUP(A349,Database!$A:$AS,MATCH($P$1,Database!$A$1:$AS$1,0),FALSE)=0,#N/A,VLOOKUP(A349,Database!$A:$AS,MATCH($P$1,Database!$A$1:$AS$1,0),FALSE))</f>
        <v>104.39130072499999</v>
      </c>
      <c r="Q349" s="76">
        <f>(((Table134567891011121314151617343[[#This Row],[JPN]]-VLOOKUP($U$1,A:Q,16,))/VLOOKUP($U$1,A:Q,16,))*100)+100</f>
        <v>104.80672400999845</v>
      </c>
    </row>
    <row r="350" spans="1:17" s="80" customFormat="1" x14ac:dyDescent="0.35">
      <c r="A350" s="21">
        <v>43466</v>
      </c>
      <c r="B350" s="76">
        <f>IF(VLOOKUP(A350,Database!$A:$AS,MATCH($B$1,Database!$A$1:$AS$1,0),FALSE)=0,#N/A,VLOOKUP(A350,Database!$A:$AS,MATCH($B$1,Database!$A$1:$AS$1,0),FALSE))</f>
        <v>106.191150737</v>
      </c>
      <c r="C350" s="76">
        <f>IF(VLOOKUP(A350,Database!$A:$AS,MATCH($C$1,Database!$A$1:$AS$1,0),FALSE)=0,#N/A,VLOOKUP(A350,Database!$A:$AS,MATCH($C$1,Database!$A$1:$AS$1,0),FALSE))</f>
        <v>104.59</v>
      </c>
      <c r="D350" s="76">
        <f>IF(VLOOKUP(A350,Database!$A:$AS,MATCH($D$1,Database!$A$1:$AS$1,0),FALSE)=0,#N/A,VLOOKUP(A350,Database!$A:$AS,MATCH($D$1,Database!$A$1:$AS$1,0),FALSE))</f>
        <v>103.608634053</v>
      </c>
      <c r="E350" s="76">
        <f>IF(VLOOKUP(A350,Database!$A:$AS,MATCH($E$1,Database!$A$1:$AS$1,0),FALSE)=0,#N/A,VLOOKUP(A350,Database!$A:$AS,MATCH($E$1,Database!$A$1:$AS$1,0),FALSE))</f>
        <v>107.355089463</v>
      </c>
      <c r="F350" s="76">
        <f>IF(VLOOKUP(A350,Database!$A:$AS,MATCH($F$1,Database!$A$1:$AS$1,0),FALSE)=0,#N/A,VLOOKUP(A350,Database!$A:$AS,MATCH($F$1,Database!$A$1:$AS$1,0),FALSE))</f>
        <v>105.59120073299999</v>
      </c>
      <c r="G350" s="76">
        <f>IF(VLOOKUP(A350,Database!$A:$AS,MATCH($G$1,Database!$A$1:$AS$1,0),FALSE)=0,#N/A,VLOOKUP(A350,Database!$A:$AS,MATCH($G$1,Database!$A$1:$AS$1,0),FALSE))</f>
        <v>104.84612663599999</v>
      </c>
      <c r="H350" s="76">
        <f>(((Table134567891011121314151617343[[#This Row],[ITA]]-VLOOKUP($U$1,A:B,2,))/VLOOKUP($U$1,A:B,2,))*100)+100</f>
        <v>87.335526315458068</v>
      </c>
      <c r="I350" s="76">
        <f>(((Table134567891011121314151617343[[#This Row],[FRA]]-VLOOKUP($U$1,A:C,3,))/VLOOKUP($U$1,A:C,3,))*100)+100</f>
        <v>102.05893832943013</v>
      </c>
      <c r="J350" s="76">
        <f>(((Table134567891011121314151617343[[#This Row],[DEU]]-VLOOKUP($U$1,A:D,4,))/VLOOKUP($U$1,A:D,4,))*100)+100</f>
        <v>137.76595744690047</v>
      </c>
      <c r="K350" s="76">
        <f>(((Table134567891011121314151617343[[#This Row],[ESP]]-VLOOKUP($U$1,A:E,5,))/VLOOKUP($U$1,A:E,5,))*100)+100</f>
        <v>90.752700898441603</v>
      </c>
      <c r="L350" s="76">
        <f>(((Table134567891011121314151617343[[#This Row],[EA19]]-VLOOKUP($U$1,A:F,6,))/VLOOKUP($U$1,A:F,6,))*100)+100</f>
        <v>117.98882681552635</v>
      </c>
      <c r="M350" s="76">
        <f>(((Table134567891011121314151617343[[#This Row],[GBR]]-VLOOKUP($U$1,A:G,7,))/VLOOKUP($U$1,A:G,7,))*100)+100</f>
        <v>109.17127071832869</v>
      </c>
      <c r="N350" s="76">
        <f>IF(VLOOKUP(A350,Database!$A:$AU,MATCH($N$1,Database!$A$1:$AU$1,0),FALSE)=0,#N/A,VLOOKUP(A350,Database!$A:$AU,MATCH($N$1,Database!$A$1:$AU$1,0),FALSE))</f>
        <v>102.39935375100001</v>
      </c>
      <c r="O350" s="76">
        <f>(((Table134567891011121314151617343[[#This Row],[USA]]-VLOOKUP($U$1,A:N,14,))/VLOOKUP($U$1,A:N,14,))*100)+100</f>
        <v>118.12200601234969</v>
      </c>
      <c r="P350" s="76">
        <f>IF(VLOOKUP(A350,Database!$A:$AS,MATCH($P$1,Database!$A$1:$AS$1,0),FALSE)=0,#N/A,VLOOKUP(A350,Database!$A:$AS,MATCH($P$1,Database!$A$1:$AS$1,0),FALSE))</f>
        <v>102.391467378</v>
      </c>
      <c r="Q350" s="76">
        <f>(((Table134567891011121314151617343[[#This Row],[JPN]]-VLOOKUP($U$1,A:Q,16,))/VLOOKUP($U$1,A:Q,16,))*100)+100</f>
        <v>102.79893236252043</v>
      </c>
    </row>
    <row r="351" spans="1:17" s="80" customFormat="1" x14ac:dyDescent="0.35">
      <c r="A351" s="21">
        <v>43497</v>
      </c>
      <c r="B351" s="76">
        <f>IF(VLOOKUP(A351,Database!$A:$AS,MATCH($B$1,Database!$A$1:$AS$1,0),FALSE)=0,#N/A,VLOOKUP(A351,Database!$A:$AS,MATCH($B$1,Database!$A$1:$AS$1,0),FALSE))</f>
        <v>106.49112574</v>
      </c>
      <c r="C351" s="76">
        <f>IF(VLOOKUP(A351,Database!$A:$AS,MATCH($C$1,Database!$A$1:$AS$1,0),FALSE)=0,#N/A,VLOOKUP(A351,Database!$A:$AS,MATCH($C$1,Database!$A$1:$AS$1,0),FALSE))</f>
        <v>104.68</v>
      </c>
      <c r="D351" s="76">
        <f>IF(VLOOKUP(A351,Database!$A:$AS,MATCH($D$1,Database!$A$1:$AS$1,0),FALSE)=0,#N/A,VLOOKUP(A351,Database!$A:$AS,MATCH($D$1,Database!$A$1:$AS$1,0),FALSE))</f>
        <v>103.608634053</v>
      </c>
      <c r="E351" s="76">
        <f>IF(VLOOKUP(A351,Database!$A:$AS,MATCH($E$1,Database!$A$1:$AS$1,0),FALSE)=0,#N/A,VLOOKUP(A351,Database!$A:$AS,MATCH($E$1,Database!$A$1:$AS$1,0),FALSE))</f>
        <v>106.634088862</v>
      </c>
      <c r="F351" s="76">
        <f>IF(VLOOKUP(A351,Database!$A:$AS,MATCH($F$1,Database!$A$1:$AS$1,0),FALSE)=0,#N/A,VLOOKUP(A351,Database!$A:$AS,MATCH($F$1,Database!$A$1:$AS$1,0),FALSE))</f>
        <v>105.391217399</v>
      </c>
      <c r="G351" s="76">
        <f>IF(VLOOKUP(A351,Database!$A:$AS,MATCH($G$1,Database!$A$1:$AS$1,0),FALSE)=0,#N/A,VLOOKUP(A351,Database!$A:$AS,MATCH($G$1,Database!$A$1:$AS$1,0),FALSE))</f>
        <v>105.482844004</v>
      </c>
      <c r="H351" s="76">
        <f>(((Table134567891011121314151617343[[#This Row],[ITA]]-VLOOKUP($U$1,A:B,2,))/VLOOKUP($U$1,A:B,2,))*100)+100</f>
        <v>87.58223684252799</v>
      </c>
      <c r="I351" s="76">
        <f>(((Table134567891011121314151617343[[#This Row],[FRA]]-VLOOKUP($U$1,A:C,3,))/VLOOKUP($U$1,A:C,3,))*100)+100</f>
        <v>102.14676034348166</v>
      </c>
      <c r="J351" s="76">
        <f>(((Table134567891011121314151617343[[#This Row],[DEU]]-VLOOKUP($U$1,A:D,4,))/VLOOKUP($U$1,A:D,4,))*100)+100</f>
        <v>137.76595744690047</v>
      </c>
      <c r="K351" s="76">
        <f>(((Table134567891011121314151617343[[#This Row],[ESP]]-VLOOKUP($U$1,A:E,5,))/VLOOKUP($U$1,A:E,5,))*100)+100</f>
        <v>90.143202529827221</v>
      </c>
      <c r="L351" s="76">
        <f>(((Table134567891011121314151617343[[#This Row],[EA19]]-VLOOKUP($U$1,A:F,6,))/VLOOKUP($U$1,A:F,6,))*100)+100</f>
        <v>117.76536312918205</v>
      </c>
      <c r="M351" s="76">
        <f>(((Table134567891011121314151617343[[#This Row],[GBR]]-VLOOKUP($U$1,A:G,7,))/VLOOKUP($U$1,A:G,7,))*100)+100</f>
        <v>109.83425414349912</v>
      </c>
      <c r="N351" s="76">
        <f>IF(VLOOKUP(A351,Database!$A:$AU,MATCH($N$1,Database!$A$1:$AU$1,0),FALSE)=0,#N/A,VLOOKUP(A351,Database!$A:$AU,MATCH($N$1,Database!$A$1:$AU$1,0),FALSE))</f>
        <v>101.95046340899999</v>
      </c>
      <c r="O351" s="76">
        <f>(((Table134567891011121314151617343[[#This Row],[USA]]-VLOOKUP($U$1,A:N,14,))/VLOOKUP($U$1,A:N,14,))*100)+100</f>
        <v>117.60419192725743</v>
      </c>
      <c r="P351" s="76">
        <f>IF(VLOOKUP(A351,Database!$A:$AS,MATCH($P$1,Database!$A$1:$AS$1,0),FALSE)=0,#N/A,VLOOKUP(A351,Database!$A:$AS,MATCH($P$1,Database!$A$1:$AS$1,0),FALSE))</f>
        <v>102.891425715</v>
      </c>
      <c r="Q351" s="76">
        <f>(((Table134567891011121314151617343[[#This Row],[JPN]]-VLOOKUP($U$1,A:Q,16,))/VLOOKUP($U$1,A:Q,16,))*100)+100</f>
        <v>103.30088027464093</v>
      </c>
    </row>
    <row r="352" spans="1:17" s="80" customFormat="1" x14ac:dyDescent="0.35">
      <c r="A352" s="21">
        <v>43525</v>
      </c>
      <c r="B352" s="76">
        <f>IF(VLOOKUP(A352,Database!$A:$AS,MATCH($B$1,Database!$A$1:$AS$1,0),FALSE)=0,#N/A,VLOOKUP(A352,Database!$A:$AS,MATCH($B$1,Database!$A$1:$AS$1,0),FALSE))</f>
        <v>105.59120073299999</v>
      </c>
      <c r="C352" s="76">
        <f>IF(VLOOKUP(A352,Database!$A:$AS,MATCH($C$1,Database!$A$1:$AS$1,0),FALSE)=0,#N/A,VLOOKUP(A352,Database!$A:$AS,MATCH($C$1,Database!$A$1:$AS$1,0),FALSE))</f>
        <v>104.48</v>
      </c>
      <c r="D352" s="76">
        <f>IF(VLOOKUP(A352,Database!$A:$AS,MATCH($D$1,Database!$A$1:$AS$1,0),FALSE)=0,#N/A,VLOOKUP(A352,Database!$A:$AS,MATCH($D$1,Database!$A$1:$AS$1,0),FALSE))</f>
        <v>104.408700725</v>
      </c>
      <c r="E352" s="76">
        <f>IF(VLOOKUP(A352,Database!$A:$AS,MATCH($E$1,Database!$A$1:$AS$1,0),FALSE)=0,#N/A,VLOOKUP(A352,Database!$A:$AS,MATCH($E$1,Database!$A$1:$AS$1,0),FALSE))</f>
        <v>106.317088598</v>
      </c>
      <c r="F352" s="76">
        <f>IF(VLOOKUP(A352,Database!$A:$AS,MATCH($F$1,Database!$A$1:$AS$1,0),FALSE)=0,#N/A,VLOOKUP(A352,Database!$A:$AS,MATCH($F$1,Database!$A$1:$AS$1,0),FALSE))</f>
        <v>105.491209066</v>
      </c>
      <c r="G352" s="76">
        <f>IF(VLOOKUP(A352,Database!$A:$AS,MATCH($G$1,Database!$A$1:$AS$1,0),FALSE)=0,#N/A,VLOOKUP(A352,Database!$A:$AS,MATCH($G$1,Database!$A$1:$AS$1,0),FALSE))</f>
        <v>106.437920057</v>
      </c>
      <c r="H352" s="76">
        <f>(((Table134567891011121314151617343[[#This Row],[ITA]]-VLOOKUP($U$1,A:B,2,))/VLOOKUP($U$1,A:B,2,))*100)+100</f>
        <v>86.842105262963102</v>
      </c>
      <c r="I352" s="76">
        <f>(((Table134567891011121314151617343[[#This Row],[FRA]]-VLOOKUP($U$1,A:C,3,))/VLOOKUP($U$1,A:C,3,))*100)+100</f>
        <v>101.95160031225605</v>
      </c>
      <c r="J352" s="76">
        <f>(((Table134567891011121314151617343[[#This Row],[DEU]]-VLOOKUP($U$1,A:D,4,))/VLOOKUP($U$1,A:D,4,))*100)+100</f>
        <v>138.82978723383744</v>
      </c>
      <c r="K352" s="76">
        <f>(((Table134567891011121314151617343[[#This Row],[ESP]]-VLOOKUP($U$1,A:E,5,))/VLOOKUP($U$1,A:E,5,))*100)+100</f>
        <v>89.875226132178796</v>
      </c>
      <c r="L352" s="76">
        <f>(((Table134567891011121314151617343[[#This Row],[EA19]]-VLOOKUP($U$1,A:F,6,))/VLOOKUP($U$1,A:F,6,))*100)+100</f>
        <v>117.8770949723542</v>
      </c>
      <c r="M352" s="76">
        <f>(((Table134567891011121314151617343[[#This Row],[GBR]]-VLOOKUP($U$1,A:G,7,))/VLOOKUP($U$1,A:G,7,))*100)+100</f>
        <v>110.82872928229605</v>
      </c>
      <c r="N352" s="76">
        <f>IF(VLOOKUP(A352,Database!$A:$AU,MATCH($N$1,Database!$A$1:$AU$1,0),FALSE)=0,#N/A,VLOOKUP(A352,Database!$A:$AU,MATCH($N$1,Database!$A$1:$AU$1,0),FALSE))</f>
        <v>102.034053989</v>
      </c>
      <c r="O352" s="76">
        <f>(((Table134567891011121314151617343[[#This Row],[USA]]-VLOOKUP($U$1,A:N,14,))/VLOOKUP($U$1,A:N,14,))*100)+100</f>
        <v>117.70061721346917</v>
      </c>
      <c r="P352" s="76">
        <f>IF(VLOOKUP(A352,Database!$A:$AS,MATCH($P$1,Database!$A$1:$AS$1,0),FALSE)=0,#N/A,VLOOKUP(A352,Database!$A:$AS,MATCH($P$1,Database!$A$1:$AS$1,0),FALSE))</f>
        <v>102.491459045</v>
      </c>
      <c r="Q352" s="76">
        <f>(((Table134567891011121314151617343[[#This Row],[JPN]]-VLOOKUP($U$1,A:Q,16,))/VLOOKUP($U$1,A:Q,16,))*100)+100</f>
        <v>102.89932194454295</v>
      </c>
    </row>
    <row r="353" spans="1:17" s="80" customFormat="1" x14ac:dyDescent="0.35">
      <c r="A353" s="21">
        <v>43556</v>
      </c>
      <c r="B353" s="76">
        <f>IF(VLOOKUP(A353,Database!$A:$AS,MATCH($B$1,Database!$A$1:$AS$1,0),FALSE)=0,#N/A,VLOOKUP(A353,Database!$A:$AS,MATCH($B$1,Database!$A$1:$AS$1,0),FALSE))</f>
        <v>104.091325723</v>
      </c>
      <c r="C353" s="76">
        <f>IF(VLOOKUP(A353,Database!$A:$AS,MATCH($C$1,Database!$A$1:$AS$1,0),FALSE)=0,#N/A,VLOOKUP(A353,Database!$A:$AS,MATCH($C$1,Database!$A$1:$AS$1,0),FALSE))</f>
        <v>104.81</v>
      </c>
      <c r="D353" s="76">
        <f>IF(VLOOKUP(A353,Database!$A:$AS,MATCH($D$1,Database!$A$1:$AS$1,0),FALSE)=0,#N/A,VLOOKUP(A353,Database!$A:$AS,MATCH($D$1,Database!$A$1:$AS$1,0),FALSE))</f>
        <v>102.808567381</v>
      </c>
      <c r="E353" s="76">
        <f>IF(VLOOKUP(A353,Database!$A:$AS,MATCH($E$1,Database!$A$1:$AS$1,0),FALSE)=0,#N/A,VLOOKUP(A353,Database!$A:$AS,MATCH($E$1,Database!$A$1:$AS$1,0),FALSE))</f>
        <v>106.505088754</v>
      </c>
      <c r="F353" s="76">
        <f>IF(VLOOKUP(A353,Database!$A:$AS,MATCH($F$1,Database!$A$1:$AS$1,0),FALSE)=0,#N/A,VLOOKUP(A353,Database!$A:$AS,MATCH($F$1,Database!$A$1:$AS$1,0),FALSE))</f>
        <v>104.891259062</v>
      </c>
      <c r="G353" s="76">
        <f>IF(VLOOKUP(A353,Database!$A:$AS,MATCH($G$1,Database!$A$1:$AS$1,0),FALSE)=0,#N/A,VLOOKUP(A353,Database!$A:$AS,MATCH($G$1,Database!$A$1:$AS$1,0),FALSE))</f>
        <v>103.997170145</v>
      </c>
      <c r="H353" s="76">
        <f>(((Table134567891011121314151617343[[#This Row],[ITA]]-VLOOKUP($U$1,A:B,2,))/VLOOKUP($U$1,A:B,2,))*100)+100</f>
        <v>85.608552631725715</v>
      </c>
      <c r="I353" s="76">
        <f>(((Table134567891011121314151617343[[#This Row],[FRA]]-VLOOKUP($U$1,A:C,3,))/VLOOKUP($U$1,A:C,3,))*100)+100</f>
        <v>102.27361436377829</v>
      </c>
      <c r="J353" s="76">
        <f>(((Table134567891011121314151617343[[#This Row],[DEU]]-VLOOKUP($U$1,A:D,4,))/VLOOKUP($U$1,A:D,4,))*100)+100</f>
        <v>136.70212765996348</v>
      </c>
      <c r="K353" s="76">
        <f>(((Table134567891011121314151617343[[#This Row],[ESP]]-VLOOKUP($U$1,A:E,5,))/VLOOKUP($U$1,A:E,5,))*100)+100</f>
        <v>90.034152197181129</v>
      </c>
      <c r="L353" s="76">
        <f>(((Table134567891011121314151617343[[#This Row],[EA19]]-VLOOKUP($U$1,A:F,6,))/VLOOKUP($U$1,A:F,6,))*100)+100</f>
        <v>117.20670391108646</v>
      </c>
      <c r="M353" s="76">
        <f>(((Table134567891011121314151617343[[#This Row],[GBR]]-VLOOKUP($U$1,A:G,7,))/VLOOKUP($U$1,A:G,7,))*100)+100</f>
        <v>108.28729281775433</v>
      </c>
      <c r="N353" s="76">
        <f>IF(VLOOKUP(A353,Database!$A:$AU,MATCH($N$1,Database!$A$1:$AU$1,0),FALSE)=0,#N/A,VLOOKUP(A353,Database!$A:$AU,MATCH($N$1,Database!$A$1:$AU$1,0),FALSE))</f>
        <v>101.52100812400001</v>
      </c>
      <c r="O353" s="76">
        <f>(((Table134567891011121314151617343[[#This Row],[USA]]-VLOOKUP($U$1,A:N,14,))/VLOOKUP($U$1,A:N,14,))*100)+100</f>
        <v>117.10879700630747</v>
      </c>
      <c r="P353" s="76">
        <f>IF(VLOOKUP(A353,Database!$A:$AS,MATCH($P$1,Database!$A$1:$AS$1,0),FALSE)=0,#N/A,VLOOKUP(A353,Database!$A:$AS,MATCH($P$1,Database!$A$1:$AS$1,0),FALSE))</f>
        <v>102.69144238</v>
      </c>
      <c r="Q353" s="76">
        <f>(((Table134567891011121314151617343[[#This Row],[JPN]]-VLOOKUP($U$1,A:Q,16,))/VLOOKUP($U$1,A:Q,16,))*100)+100</f>
        <v>103.10010110959193</v>
      </c>
    </row>
    <row r="354" spans="1:17" s="80" customFormat="1" x14ac:dyDescent="0.35">
      <c r="A354" s="21">
        <v>43586</v>
      </c>
      <c r="B354" s="76">
        <f>IF(VLOOKUP(A354,Database!$A:$AS,MATCH($B$1,Database!$A$1:$AS$1,0),FALSE)=0,#N/A,VLOOKUP(A354,Database!$A:$AS,MATCH($B$1,Database!$A$1:$AS$1,0),FALSE))</f>
        <v>106.291142405</v>
      </c>
      <c r="C354" s="76">
        <f>IF(VLOOKUP(A354,Database!$A:$AS,MATCH($C$1,Database!$A$1:$AS$1,0),FALSE)=0,#N/A,VLOOKUP(A354,Database!$A:$AS,MATCH($C$1,Database!$A$1:$AS$1,0),FALSE))</f>
        <v>106.24</v>
      </c>
      <c r="D354" s="76">
        <f>IF(VLOOKUP(A354,Database!$A:$AS,MATCH($D$1,Database!$A$1:$AS$1,0),FALSE)=0,#N/A,VLOOKUP(A354,Database!$A:$AS,MATCH($D$1,Database!$A$1:$AS$1,0),FALSE))</f>
        <v>103.50862571899999</v>
      </c>
      <c r="E354" s="76">
        <f>IF(VLOOKUP(A354,Database!$A:$AS,MATCH($E$1,Database!$A$1:$AS$1,0),FALSE)=0,#N/A,VLOOKUP(A354,Database!$A:$AS,MATCH($E$1,Database!$A$1:$AS$1,0),FALSE))</f>
        <v>106.769088974</v>
      </c>
      <c r="F354" s="76">
        <f>IF(VLOOKUP(A354,Database!$A:$AS,MATCH($F$1,Database!$A$1:$AS$1,0),FALSE)=0,#N/A,VLOOKUP(A354,Database!$A:$AS,MATCH($F$1,Database!$A$1:$AS$1,0),FALSE))</f>
        <v>105.291225731</v>
      </c>
      <c r="G354" s="76">
        <f>IF(VLOOKUP(A354,Database!$A:$AS,MATCH($G$1,Database!$A$1:$AS$1,0),FALSE)=0,#N/A,VLOOKUP(A354,Database!$A:$AS,MATCH($G$1,Database!$A$1:$AS$1,0),FALSE))</f>
        <v>105.270604882</v>
      </c>
      <c r="H354" s="76">
        <f>(((Table134567891011121314151617343[[#This Row],[ITA]]-VLOOKUP($U$1,A:B,2,))/VLOOKUP($U$1,A:B,2,))*100)+100</f>
        <v>87.41776315808886</v>
      </c>
      <c r="I354" s="76">
        <f>(((Table134567891011121314151617343[[#This Row],[FRA]]-VLOOKUP($U$1,A:C,3,))/VLOOKUP($U$1,A:C,3,))*100)+100</f>
        <v>103.66900858704136</v>
      </c>
      <c r="J354" s="76">
        <f>(((Table134567891011121314151617343[[#This Row],[DEU]]-VLOOKUP($U$1,A:D,4,))/VLOOKUP($U$1,A:D,4,))*100)+100</f>
        <v>137.63297872353331</v>
      </c>
      <c r="K354" s="76">
        <f>(((Table134567891011121314151617343[[#This Row],[ESP]]-VLOOKUP($U$1,A:E,5,))/VLOOKUP($U$1,A:E,5,))*100)+100</f>
        <v>90.257324970103454</v>
      </c>
      <c r="L354" s="76">
        <f>(((Table134567891011121314151617343[[#This Row],[EA19]]-VLOOKUP($U$1,A:F,6,))/VLOOKUP($U$1,A:F,6,))*100)+100</f>
        <v>117.65363128489248</v>
      </c>
      <c r="M354" s="76">
        <f>(((Table134567891011121314151617343[[#This Row],[GBR]]-VLOOKUP($U$1,A:G,7,))/VLOOKUP($U$1,A:G,7,))*100)+100</f>
        <v>109.61325966913648</v>
      </c>
      <c r="N354" s="76">
        <f>IF(VLOOKUP(A354,Database!$A:$AU,MATCH($N$1,Database!$A$1:$AU$1,0),FALSE)=0,#N/A,VLOOKUP(A354,Database!$A:$AU,MATCH($N$1,Database!$A$1:$AU$1,0),FALSE))</f>
        <v>101.712383949</v>
      </c>
      <c r="O354" s="76">
        <f>(((Table134567891011121314151617343[[#This Row],[USA]]-VLOOKUP($U$1,A:N,14,))/VLOOKUP($U$1,A:N,14,))*100)+100</f>
        <v>117.32955715296072</v>
      </c>
      <c r="P354" s="76">
        <f>IF(VLOOKUP(A354,Database!$A:$AS,MATCH($P$1,Database!$A$1:$AS$1,0),FALSE)=0,#N/A,VLOOKUP(A354,Database!$A:$AS,MATCH($P$1,Database!$A$1:$AS$1,0),FALSE))</f>
        <v>103.891342388</v>
      </c>
      <c r="Q354" s="76">
        <f>(((Table134567891011121314151617343[[#This Row],[JPN]]-VLOOKUP($U$1,A:Q,16,))/VLOOKUP($U$1,A:Q,16,))*100)+100</f>
        <v>104.30477609787795</v>
      </c>
    </row>
    <row r="355" spans="1:17" s="80" customFormat="1" x14ac:dyDescent="0.35">
      <c r="A355" s="21">
        <v>43617</v>
      </c>
      <c r="B355" s="76">
        <f>IF(VLOOKUP(A355,Database!$A:$AS,MATCH($B$1,Database!$A$1:$AS$1,0),FALSE)=0,#N/A,VLOOKUP(A355,Database!$A:$AS,MATCH($B$1,Database!$A$1:$AS$1,0),FALSE))</f>
        <v>106.09115907</v>
      </c>
      <c r="C355" s="76">
        <f>IF(VLOOKUP(A355,Database!$A:$AS,MATCH($C$1,Database!$A$1:$AS$1,0),FALSE)=0,#N/A,VLOOKUP(A355,Database!$A:$AS,MATCH($C$1,Database!$A$1:$AS$1,0),FALSE))</f>
        <v>103.66</v>
      </c>
      <c r="D355" s="76">
        <f>IF(VLOOKUP(A355,Database!$A:$AS,MATCH($D$1,Database!$A$1:$AS$1,0),FALSE)=0,#N/A,VLOOKUP(A355,Database!$A:$AS,MATCH($D$1,Database!$A$1:$AS$1,0),FALSE))</f>
        <v>102.608550713</v>
      </c>
      <c r="E355" s="76">
        <f>IF(VLOOKUP(A355,Database!$A:$AS,MATCH($E$1,Database!$A$1:$AS$1,0),FALSE)=0,#N/A,VLOOKUP(A355,Database!$A:$AS,MATCH($E$1,Database!$A$1:$AS$1,0),FALSE))</f>
        <v>106.06508838800001</v>
      </c>
      <c r="F355" s="76">
        <f>IF(VLOOKUP(A355,Database!$A:$AS,MATCH($F$1,Database!$A$1:$AS$1,0),FALSE)=0,#N/A,VLOOKUP(A355,Database!$A:$AS,MATCH($F$1,Database!$A$1:$AS$1,0),FALSE))</f>
        <v>104.49129239200001</v>
      </c>
      <c r="G355" s="76">
        <f>IF(VLOOKUP(A355,Database!$A:$AS,MATCH($G$1,Database!$A$1:$AS$1,0),FALSE)=0,#N/A,VLOOKUP(A355,Database!$A:$AS,MATCH($G$1,Database!$A$1:$AS$1,0),FALSE))</f>
        <v>105.588963566</v>
      </c>
      <c r="H355" s="76">
        <f>(((Table134567891011121314151617343[[#This Row],[ITA]]-VLOOKUP($U$1,A:B,2,))/VLOOKUP($U$1,A:B,2,))*100)+100</f>
        <v>87.253289473649716</v>
      </c>
      <c r="I355" s="76">
        <f>(((Table134567891011121314151617343[[#This Row],[FRA]]-VLOOKUP($U$1,A:C,3,))/VLOOKUP($U$1,A:C,3,))*100)+100</f>
        <v>101.15144418423107</v>
      </c>
      <c r="J355" s="76">
        <f>(((Table134567891011121314151617343[[#This Row],[DEU]]-VLOOKUP($U$1,A:D,4,))/VLOOKUP($U$1,A:D,4,))*100)+100</f>
        <v>136.43617021322922</v>
      </c>
      <c r="K355" s="76">
        <f>(((Table134567891011121314151617343[[#This Row],[ESP]]-VLOOKUP($U$1,A:E,5,))/VLOOKUP($U$1,A:E,5,))*100)+100</f>
        <v>89.662197576207475</v>
      </c>
      <c r="L355" s="76">
        <f>(((Table134567891011121314151617343[[#This Row],[EA19]]-VLOOKUP($U$1,A:F,6,))/VLOOKUP($U$1,A:F,6,))*100)+100</f>
        <v>116.75977653616305</v>
      </c>
      <c r="M355" s="76">
        <f>(((Table134567891011121314151617343[[#This Row],[GBR]]-VLOOKUP($U$1,A:G,7,))/VLOOKUP($U$1,A:G,7,))*100)+100</f>
        <v>109.94475138172172</v>
      </c>
      <c r="N355" s="76">
        <f>IF(VLOOKUP(A355,Database!$A:$AU,MATCH($N$1,Database!$A$1:$AU$1,0),FALSE)=0,#N/A,VLOOKUP(A355,Database!$A:$AU,MATCH($N$1,Database!$A$1:$AU$1,0),FALSE))</f>
        <v>101.729439204</v>
      </c>
      <c r="O355" s="76">
        <f>(((Table134567891011121314151617343[[#This Row],[USA]]-VLOOKUP($U$1,A:N,14,))/VLOOKUP($U$1,A:N,14,))*100)+100</f>
        <v>117.34923111436629</v>
      </c>
      <c r="P355" s="76">
        <f>IF(VLOOKUP(A355,Database!$A:$AS,MATCH($P$1,Database!$A$1:$AS$1,0),FALSE)=0,#N/A,VLOOKUP(A355,Database!$A:$AS,MATCH($P$1,Database!$A$1:$AS$1,0),FALSE))</f>
        <v>101.391550704</v>
      </c>
      <c r="Q355" s="76">
        <f>(((Table134567891011121314151617343[[#This Row],[JPN]]-VLOOKUP($U$1,A:Q,16,))/VLOOKUP($U$1,A:Q,16,))*100)+100</f>
        <v>101.79503653827943</v>
      </c>
    </row>
    <row r="356" spans="1:17" s="80" customFormat="1" x14ac:dyDescent="0.35">
      <c r="A356" s="21">
        <v>43647</v>
      </c>
      <c r="B356" s="76">
        <f>IF(VLOOKUP(A356,Database!$A:$AS,MATCH($B$1,Database!$A$1:$AS$1,0),FALSE)=0,#N/A,VLOOKUP(A356,Database!$A:$AS,MATCH($B$1,Database!$A$1:$AS$1,0),FALSE))</f>
        <v>106.191150737</v>
      </c>
      <c r="C356" s="76">
        <f>IF(VLOOKUP(A356,Database!$A:$AS,MATCH($C$1,Database!$A$1:$AS$1,0),FALSE)=0,#N/A,VLOOKUP(A356,Database!$A:$AS,MATCH($C$1,Database!$A$1:$AS$1,0),FALSE))</f>
        <v>104.11</v>
      </c>
      <c r="D356" s="76">
        <f>IF(VLOOKUP(A356,Database!$A:$AS,MATCH($D$1,Database!$A$1:$AS$1,0),FALSE)=0,#N/A,VLOOKUP(A356,Database!$A:$AS,MATCH($D$1,Database!$A$1:$AS$1,0),FALSE))</f>
        <v>102.008500708</v>
      </c>
      <c r="E356" s="76">
        <f>IF(VLOOKUP(A356,Database!$A:$AS,MATCH($E$1,Database!$A$1:$AS$1,0),FALSE)=0,#N/A,VLOOKUP(A356,Database!$A:$AS,MATCH($E$1,Database!$A$1:$AS$1,0),FALSE))</f>
        <v>105.272087727</v>
      </c>
      <c r="F356" s="76">
        <f>IF(VLOOKUP(A356,Database!$A:$AS,MATCH($F$1,Database!$A$1:$AS$1,0),FALSE)=0,#N/A,VLOOKUP(A356,Database!$A:$AS,MATCH($F$1,Database!$A$1:$AS$1,0),FALSE))</f>
        <v>104.19131738999999</v>
      </c>
      <c r="G356" s="76">
        <f>IF(VLOOKUP(A356,Database!$A:$AS,MATCH($G$1,Database!$A$1:$AS$1,0),FALSE)=0,#N/A,VLOOKUP(A356,Database!$A:$AS,MATCH($G$1,Database!$A$1:$AS$1,0),FALSE))</f>
        <v>106.01344181100001</v>
      </c>
      <c r="H356" s="76">
        <f>(((Table134567891011121314151617343[[#This Row],[ITA]]-VLOOKUP($U$1,A:B,2,))/VLOOKUP($U$1,A:B,2,))*100)+100</f>
        <v>87.335526315458068</v>
      </c>
      <c r="I356" s="76">
        <f>(((Table134567891011121314151617343[[#This Row],[FRA]]-VLOOKUP($U$1,A:C,3,))/VLOOKUP($U$1,A:C,3,))*100)+100</f>
        <v>101.59055425448868</v>
      </c>
      <c r="J356" s="76">
        <f>(((Table134567891011121314151617343[[#This Row],[DEU]]-VLOOKUP($U$1,A:D,4,))/VLOOKUP($U$1,A:D,4,))*100)+100</f>
        <v>135.63829787169681</v>
      </c>
      <c r="K356" s="76">
        <f>(((Table134567891011121314151617343[[#This Row],[ESP]]-VLOOKUP($U$1,A:E,5,))/VLOOKUP($U$1,A:E,5,))*100)+100</f>
        <v>88.991833905887006</v>
      </c>
      <c r="L356" s="76">
        <f>(((Table134567891011121314151617343[[#This Row],[EA19]]-VLOOKUP($U$1,A:F,6,))/VLOOKUP($U$1,A:F,6,))*100)+100</f>
        <v>116.42458100552916</v>
      </c>
      <c r="M356" s="76">
        <f>(((Table134567891011121314151617343[[#This Row],[GBR]]-VLOOKUP($U$1,A:G,7,))/VLOOKUP($U$1,A:G,7,))*100)+100</f>
        <v>110.38674033148826</v>
      </c>
      <c r="N356" s="76">
        <f>IF(VLOOKUP(A356,Database!$A:$AU,MATCH($N$1,Database!$A$1:$AU$1,0),FALSE)=0,#N/A,VLOOKUP(A356,Database!$A:$AU,MATCH($N$1,Database!$A$1:$AU$1,0),FALSE))</f>
        <v>101.34113468</v>
      </c>
      <c r="O356" s="76">
        <f>(((Table134567891011121314151617343[[#This Row],[USA]]-VLOOKUP($U$1,A:N,14,))/VLOOKUP($U$1,A:N,14,))*100)+100</f>
        <v>116.9013053449314</v>
      </c>
      <c r="P356" s="76">
        <f>IF(VLOOKUP(A356,Database!$A:$AS,MATCH($P$1,Database!$A$1:$AS$1,0),FALSE)=0,#N/A,VLOOKUP(A356,Database!$A:$AS,MATCH($P$1,Database!$A$1:$AS$1,0),FALSE))</f>
        <v>101.79151737399999</v>
      </c>
      <c r="Q356" s="76">
        <f>(((Table134567891011121314151617343[[#This Row],[JPN]]-VLOOKUP($U$1,A:Q,16,))/VLOOKUP($U$1,A:Q,16,))*100)+100</f>
        <v>102.19659486837742</v>
      </c>
    </row>
    <row r="357" spans="1:17" s="80" customFormat="1" x14ac:dyDescent="0.35">
      <c r="A357" s="21">
        <v>43678</v>
      </c>
      <c r="B357" s="76">
        <f>IF(VLOOKUP(A357,Database!$A:$AS,MATCH($B$1,Database!$A$1:$AS$1,0),FALSE)=0,#N/A,VLOOKUP(A357,Database!$A:$AS,MATCH($B$1,Database!$A$1:$AS$1,0),FALSE))</f>
        <v>105.291225731</v>
      </c>
      <c r="C357" s="76">
        <f>IF(VLOOKUP(A357,Database!$A:$AS,MATCH($C$1,Database!$A$1:$AS$1,0),FALSE)=0,#N/A,VLOOKUP(A357,Database!$A:$AS,MATCH($C$1,Database!$A$1:$AS$1,0),FALSE))</f>
        <v>102.93</v>
      </c>
      <c r="D357" s="76">
        <f>IF(VLOOKUP(A357,Database!$A:$AS,MATCH($D$1,Database!$A$1:$AS$1,0),FALSE)=0,#N/A,VLOOKUP(A357,Database!$A:$AS,MATCH($D$1,Database!$A$1:$AS$1,0),FALSE))</f>
        <v>102.208517376</v>
      </c>
      <c r="E357" s="76">
        <f>IF(VLOOKUP(A357,Database!$A:$AS,MATCH($E$1,Database!$A$1:$AS$1,0),FALSE)=0,#N/A,VLOOKUP(A357,Database!$A:$AS,MATCH($E$1,Database!$A$1:$AS$1,0),FALSE))</f>
        <v>106.04708837299999</v>
      </c>
      <c r="F357" s="76">
        <f>IF(VLOOKUP(A357,Database!$A:$AS,MATCH($F$1,Database!$A$1:$AS$1,0),FALSE)=0,#N/A,VLOOKUP(A357,Database!$A:$AS,MATCH($F$1,Database!$A$1:$AS$1,0),FALSE))</f>
        <v>104.291309058</v>
      </c>
      <c r="G357" s="76">
        <f>IF(VLOOKUP(A357,Database!$A:$AS,MATCH($G$1,Database!$A$1:$AS$1,0),FALSE)=0,#N/A,VLOOKUP(A357,Database!$A:$AS,MATCH($G$1,Database!$A$1:$AS$1,0),FALSE))</f>
        <v>105.376724443</v>
      </c>
      <c r="H357" s="76">
        <f>(((Table134567891011121314151617343[[#This Row],[ITA]]-VLOOKUP($U$1,A:B,2,))/VLOOKUP($U$1,A:B,2,))*100)+100</f>
        <v>86.595394736715633</v>
      </c>
      <c r="I357" s="76">
        <f>(((Table134567891011121314151617343[[#This Row],[FRA]]-VLOOKUP($U$1,A:C,3,))/VLOOKUP($U$1,A:C,3,))*100)+100</f>
        <v>100.43911007025761</v>
      </c>
      <c r="J357" s="76">
        <f>(((Table134567891011121314151617343[[#This Row],[DEU]]-VLOOKUP($U$1,A:D,4,))/VLOOKUP($U$1,A:D,4,))*100)+100</f>
        <v>135.90425531843107</v>
      </c>
      <c r="K357" s="76">
        <f>(((Table134567891011121314151617343[[#This Row],[ESP]]-VLOOKUP($U$1,A:E,5,))/VLOOKUP($U$1,A:E,5,))*100)+100</f>
        <v>89.646981250780954</v>
      </c>
      <c r="L357" s="76">
        <f>(((Table134567891011121314151617343[[#This Row],[EA19]]-VLOOKUP($U$1,A:F,6,))/VLOOKUP($U$1,A:F,6,))*100)+100</f>
        <v>116.53631284981873</v>
      </c>
      <c r="M357" s="76">
        <f>(((Table134567891011121314151617343[[#This Row],[GBR]]-VLOOKUP($U$1,A:G,7,))/VLOOKUP($U$1,A:G,7,))*100)+100</f>
        <v>109.7237569063178</v>
      </c>
      <c r="N357" s="76">
        <f>IF(VLOOKUP(A357,Database!$A:$AU,MATCH($N$1,Database!$A$1:$AU$1,0),FALSE)=0,#N/A,VLOOKUP(A357,Database!$A:$AU,MATCH($N$1,Database!$A$1:$AU$1,0),FALSE))</f>
        <v>102.042581617</v>
      </c>
      <c r="O357" s="76">
        <f>(((Table134567891011121314151617343[[#This Row],[USA]]-VLOOKUP($U$1,A:N,14,))/VLOOKUP($U$1,A:N,14,))*100)+100</f>
        <v>117.71045419474872</v>
      </c>
      <c r="P357" s="76">
        <f>IF(VLOOKUP(A357,Database!$A:$AS,MATCH($P$1,Database!$A$1:$AS$1,0),FALSE)=0,#N/A,VLOOKUP(A357,Database!$A:$AS,MATCH($P$1,Database!$A$1:$AS$1,0),FALSE))</f>
        <v>100.49162569800001</v>
      </c>
      <c r="Q357" s="76">
        <f>(((Table134567891011121314151617343[[#This Row],[JPN]]-VLOOKUP($U$1,A:Q,16,))/VLOOKUP($U$1,A:Q,16,))*100)+100</f>
        <v>100.89153029706493</v>
      </c>
    </row>
    <row r="358" spans="1:17" s="80" customFormat="1" x14ac:dyDescent="0.35">
      <c r="A358" s="21">
        <v>43709</v>
      </c>
      <c r="B358" s="76">
        <f>IF(VLOOKUP(A358,Database!$A:$AS,MATCH($B$1,Database!$A$1:$AS$1,0),FALSE)=0,#N/A,VLOOKUP(A358,Database!$A:$AS,MATCH($B$1,Database!$A$1:$AS$1,0),FALSE))</f>
        <v>104.991250729</v>
      </c>
      <c r="C358" s="76">
        <f>IF(VLOOKUP(A358,Database!$A:$AS,MATCH($C$1,Database!$A$1:$AS$1,0),FALSE)=0,#N/A,VLOOKUP(A358,Database!$A:$AS,MATCH($C$1,Database!$A$1:$AS$1,0),FALSE))</f>
        <v>103.88</v>
      </c>
      <c r="D358" s="76">
        <f>IF(VLOOKUP(A358,Database!$A:$AS,MATCH($D$1,Database!$A$1:$AS$1,0),FALSE)=0,#N/A,VLOOKUP(A358,Database!$A:$AS,MATCH($D$1,Database!$A$1:$AS$1,0),FALSE))</f>
        <v>101.408450704</v>
      </c>
      <c r="E358" s="76">
        <f>IF(VLOOKUP(A358,Database!$A:$AS,MATCH($E$1,Database!$A$1:$AS$1,0),FALSE)=0,#N/A,VLOOKUP(A358,Database!$A:$AS,MATCH($E$1,Database!$A$1:$AS$1,0),FALSE))</f>
        <v>105.509087924</v>
      </c>
      <c r="F358" s="76">
        <f>IF(VLOOKUP(A358,Database!$A:$AS,MATCH($F$1,Database!$A$1:$AS$1,0),FALSE)=0,#N/A,VLOOKUP(A358,Database!$A:$AS,MATCH($F$1,Database!$A$1:$AS$1,0),FALSE))</f>
        <v>104.49129239200001</v>
      </c>
      <c r="G358" s="76">
        <f>IF(VLOOKUP(A358,Database!$A:$AS,MATCH($G$1,Database!$A$1:$AS$1,0),FALSE)=0,#N/A,VLOOKUP(A358,Database!$A:$AS,MATCH($G$1,Database!$A$1:$AS$1,0),FALSE))</f>
        <v>106.968517863</v>
      </c>
      <c r="H358" s="76">
        <f>(((Table134567891011121314151617343[[#This Row],[ITA]]-VLOOKUP($U$1,A:B,2,))/VLOOKUP($U$1,A:B,2,))*100)+100</f>
        <v>86.34868421046815</v>
      </c>
      <c r="I358" s="76">
        <f>(((Table134567891011121314151617343[[#This Row],[FRA]]-VLOOKUP($U$1,A:C,3,))/VLOOKUP($U$1,A:C,3,))*100)+100</f>
        <v>101.36612021857923</v>
      </c>
      <c r="J358" s="76">
        <f>(((Table134567891011121314151617343[[#This Row],[DEU]]-VLOOKUP($U$1,A:D,4,))/VLOOKUP($U$1,A:D,4,))*100)+100</f>
        <v>134.84042553149408</v>
      </c>
      <c r="K358" s="76">
        <f>(((Table134567891011121314151617343[[#This Row],[ESP]]-VLOOKUP($U$1,A:E,5,))/VLOOKUP($U$1,A:E,5,))*100)+100</f>
        <v>89.192182190246882</v>
      </c>
      <c r="L358" s="76">
        <f>(((Table134567891011121314151617343[[#This Row],[EA19]]-VLOOKUP($U$1,A:F,6,))/VLOOKUP($U$1,A:F,6,))*100)+100</f>
        <v>116.75977653616305</v>
      </c>
      <c r="M358" s="76">
        <f>(((Table134567891011121314151617343[[#This Row],[GBR]]-VLOOKUP($U$1,A:G,7,))/VLOOKUP($U$1,A:G,7,))*100)+100</f>
        <v>111.38121546924393</v>
      </c>
      <c r="N358" s="76">
        <f>IF(VLOOKUP(A358,Database!$A:$AU,MATCH($N$1,Database!$A$1:$AU$1,0),FALSE)=0,#N/A,VLOOKUP(A358,Database!$A:$AU,MATCH($N$1,Database!$A$1:$AU$1,0),FALSE))</f>
        <v>101.715755337</v>
      </c>
      <c r="O358" s="76">
        <f>(((Table134567891011121314151617343[[#This Row],[USA]]-VLOOKUP($U$1,A:N,14,))/VLOOKUP($U$1,A:N,14,))*100)+100</f>
        <v>117.33344619228586</v>
      </c>
      <c r="P358" s="76">
        <f>IF(VLOOKUP(A358,Database!$A:$AS,MATCH($P$1,Database!$A$1:$AS$1,0),FALSE)=0,#N/A,VLOOKUP(A358,Database!$A:$AS,MATCH($P$1,Database!$A$1:$AS$1,0),FALSE))</f>
        <v>102.491459045</v>
      </c>
      <c r="Q358" s="76">
        <f>(((Table134567891011121314151617343[[#This Row],[JPN]]-VLOOKUP($U$1,A:Q,16,))/VLOOKUP($U$1,A:Q,16,))*100)+100</f>
        <v>102.89932194454295</v>
      </c>
    </row>
    <row r="359" spans="1:17" s="80" customFormat="1" x14ac:dyDescent="0.35">
      <c r="A359" s="21">
        <v>43739</v>
      </c>
      <c r="B359" s="76">
        <f>IF(VLOOKUP(A359,Database!$A:$AS,MATCH($B$1,Database!$A$1:$AS$1,0),FALSE)=0,#N/A,VLOOKUP(A359,Database!$A:$AS,MATCH($B$1,Database!$A$1:$AS$1,0),FALSE))</f>
        <v>104.291309058</v>
      </c>
      <c r="C359" s="76">
        <f>IF(VLOOKUP(A359,Database!$A:$AS,MATCH($C$1,Database!$A$1:$AS$1,0),FALSE)=0,#N/A,VLOOKUP(A359,Database!$A:$AS,MATCH($C$1,Database!$A$1:$AS$1,0),FALSE))</f>
        <v>103.69</v>
      </c>
      <c r="D359" s="76">
        <f>IF(VLOOKUP(A359,Database!$A:$AS,MATCH($D$1,Database!$A$1:$AS$1,0),FALSE)=0,#N/A,VLOOKUP(A359,Database!$A:$AS,MATCH($D$1,Database!$A$1:$AS$1,0),FALSE))</f>
        <v>100.708392366</v>
      </c>
      <c r="E359" s="76">
        <f>IF(VLOOKUP(A359,Database!$A:$AS,MATCH($E$1,Database!$A$1:$AS$1,0),FALSE)=0,#N/A,VLOOKUP(A359,Database!$A:$AS,MATCH($E$1,Database!$A$1:$AS$1,0),FALSE))</f>
        <v>105.241087701</v>
      </c>
      <c r="F359" s="76">
        <f>IF(VLOOKUP(A359,Database!$A:$AS,MATCH($F$1,Database!$A$1:$AS$1,0),FALSE)=0,#N/A,VLOOKUP(A359,Database!$A:$AS,MATCH($F$1,Database!$A$1:$AS$1,0),FALSE))</f>
        <v>104.991250729</v>
      </c>
      <c r="G359" s="76">
        <f>IF(VLOOKUP(A359,Database!$A:$AS,MATCH($G$1,Database!$A$1:$AS$1,0),FALSE)=0,#N/A,VLOOKUP(A359,Database!$A:$AS,MATCH($G$1,Database!$A$1:$AS$1,0),FALSE))</f>
        <v>107.923593916</v>
      </c>
      <c r="H359" s="76">
        <f>(((Table134567891011121314151617343[[#This Row],[ITA]]-VLOOKUP($U$1,A:B,2,))/VLOOKUP($U$1,A:B,2,))*100)+100</f>
        <v>85.773026316164845</v>
      </c>
      <c r="I359" s="76">
        <f>(((Table134567891011121314151617343[[#This Row],[FRA]]-VLOOKUP($U$1,A:C,3,))/VLOOKUP($U$1,A:C,3,))*100)+100</f>
        <v>101.18071818891491</v>
      </c>
      <c r="J359" s="76">
        <f>(((Table134567891011121314151617343[[#This Row],[DEU]]-VLOOKUP($U$1,A:D,4,))/VLOOKUP($U$1,A:D,4,))*100)+100</f>
        <v>133.90957446792419</v>
      </c>
      <c r="K359" s="76">
        <f>(((Table134567891011121314151617343[[#This Row],[ESP]]-VLOOKUP($U$1,A:E,5,))/VLOOKUP($U$1,A:E,5,))*100)+100</f>
        <v>88.965628011955985</v>
      </c>
      <c r="L359" s="76">
        <f>(((Table134567891011121314151617343[[#This Row],[EA19]]-VLOOKUP($U$1,A:F,6,))/VLOOKUP($U$1,A:F,6,))*100)+100</f>
        <v>117.31843575425862</v>
      </c>
      <c r="M359" s="76">
        <f>(((Table134567891011121314151617343[[#This Row],[GBR]]-VLOOKUP($U$1,A:G,7,))/VLOOKUP($U$1,A:G,7,))*100)+100</f>
        <v>112.37569060804086</v>
      </c>
      <c r="N359" s="76">
        <f>IF(VLOOKUP(A359,Database!$A:$AU,MATCH($N$1,Database!$A$1:$AU$1,0),FALSE)=0,#N/A,VLOOKUP(A359,Database!$A:$AU,MATCH($N$1,Database!$A$1:$AU$1,0),FALSE))</f>
        <v>100.921000291</v>
      </c>
      <c r="O359" s="76">
        <f>(((Table134567891011121314151617343[[#This Row],[USA]]-VLOOKUP($U$1,A:N,14,))/VLOOKUP($U$1,A:N,14,))*100)+100</f>
        <v>116.41666247360891</v>
      </c>
      <c r="P359" s="76">
        <f>IF(VLOOKUP(A359,Database!$A:$AS,MATCH($P$1,Database!$A$1:$AS$1,0),FALSE)=0,#N/A,VLOOKUP(A359,Database!$A:$AS,MATCH($P$1,Database!$A$1:$AS$1,0),FALSE))</f>
        <v>98.291809016000002</v>
      </c>
      <c r="Q359" s="76">
        <f>(((Table134567891011121314151617343[[#This Row],[JPN]]-VLOOKUP($U$1,A:Q,16,))/VLOOKUP($U$1,A:Q,16,))*100)+100</f>
        <v>98.682959484537918</v>
      </c>
    </row>
    <row r="360" spans="1:17" s="80" customFormat="1" x14ac:dyDescent="0.35">
      <c r="A360" s="21">
        <v>43770</v>
      </c>
      <c r="B360" s="76">
        <f>IF(VLOOKUP(A360,Database!$A:$AS,MATCH($B$1,Database!$A$1:$AS$1,0),FALSE)=0,#N/A,VLOOKUP(A360,Database!$A:$AS,MATCH($B$1,Database!$A$1:$AS$1,0),FALSE))</f>
        <v>104.49129239200001</v>
      </c>
      <c r="C360" s="76">
        <f>IF(VLOOKUP(A360,Database!$A:$AS,MATCH($C$1,Database!$A$1:$AS$1,0),FALSE)=0,#N/A,VLOOKUP(A360,Database!$A:$AS,MATCH($C$1,Database!$A$1:$AS$1,0),FALSE))</f>
        <v>103.25</v>
      </c>
      <c r="D360" s="76">
        <f>IF(VLOOKUP(A360,Database!$A:$AS,MATCH($D$1,Database!$A$1:$AS$1,0),FALSE)=0,#N/A,VLOOKUP(A360,Database!$A:$AS,MATCH($D$1,Database!$A$1:$AS$1,0),FALSE))</f>
        <v>100.80840070000001</v>
      </c>
      <c r="E360" s="76">
        <f>IF(VLOOKUP(A360,Database!$A:$AS,MATCH($E$1,Database!$A$1:$AS$1,0),FALSE)=0,#N/A,VLOOKUP(A360,Database!$A:$AS,MATCH($E$1,Database!$A$1:$AS$1,0),FALSE))</f>
        <v>106.17608848</v>
      </c>
      <c r="F360" s="76">
        <f>IF(VLOOKUP(A360,Database!$A:$AS,MATCH($F$1,Database!$A$1:$AS$1,0),FALSE)=0,#N/A,VLOOKUP(A360,Database!$A:$AS,MATCH($F$1,Database!$A$1:$AS$1,0),FALSE))</f>
        <v>103.691359053</v>
      </c>
      <c r="G360" s="76">
        <f>IF(VLOOKUP(A360,Database!$A:$AS,MATCH($G$1,Database!$A$1:$AS$1,0),FALSE)=0,#N/A,VLOOKUP(A360,Database!$A:$AS,MATCH($G$1,Database!$A$1:$AS$1,0),FALSE))</f>
        <v>107.605235232</v>
      </c>
      <c r="H360" s="76">
        <f>(((Table134567891011121314151617343[[#This Row],[ITA]]-VLOOKUP($U$1,A:B,2,))/VLOOKUP($U$1,A:B,2,))*100)+100</f>
        <v>85.937499999781551</v>
      </c>
      <c r="I360" s="76">
        <f>(((Table134567891011121314151617343[[#This Row],[FRA]]-VLOOKUP($U$1,A:C,3,))/VLOOKUP($U$1,A:C,3,))*100)+100</f>
        <v>100.75136612021858</v>
      </c>
      <c r="J360" s="76">
        <f>(((Table134567891011121314151617343[[#This Row],[DEU]]-VLOOKUP($U$1,A:D,4,))/VLOOKUP($U$1,A:D,4,))*100)+100</f>
        <v>134.04255319129135</v>
      </c>
      <c r="K360" s="76">
        <f>(((Table134567891011121314151617343[[#This Row],[ESP]]-VLOOKUP($U$1,A:E,5,))/VLOOKUP($U$1,A:E,5,))*100)+100</f>
        <v>89.756031582581699</v>
      </c>
      <c r="L360" s="76">
        <f>(((Table134567891011121314151617343[[#This Row],[EA19]]-VLOOKUP($U$1,A:F,6,))/VLOOKUP($U$1,A:F,6,))*100)+100</f>
        <v>115.86592178743358</v>
      </c>
      <c r="M360" s="76">
        <f>(((Table134567891011121314151617343[[#This Row],[GBR]]-VLOOKUP($U$1,A:G,7,))/VLOOKUP($U$1,A:G,7,))*100)+100</f>
        <v>112.04419889545562</v>
      </c>
      <c r="N360" s="76">
        <f>IF(VLOOKUP(A360,Database!$A:$AU,MATCH($N$1,Database!$A$1:$AU$1,0),FALSE)=0,#N/A,VLOOKUP(A360,Database!$A:$AU,MATCH($N$1,Database!$A$1:$AU$1,0),FALSE))</f>
        <v>101.238703992</v>
      </c>
      <c r="O360" s="76">
        <f>(((Table134567891011121314151617343[[#This Row],[USA]]-VLOOKUP($U$1,A:N,14,))/VLOOKUP($U$1,A:N,14,))*100)+100</f>
        <v>116.78314719353128</v>
      </c>
      <c r="P360" s="76">
        <f>IF(VLOOKUP(A360,Database!$A:$AS,MATCH($P$1,Database!$A$1:$AS$1,0),FALSE)=0,#N/A,VLOOKUP(A360,Database!$A:$AS,MATCH($P$1,Database!$A$1:$AS$1,0),FALSE))</f>
        <v>97.691859011999995</v>
      </c>
      <c r="Q360" s="76">
        <f>(((Table134567891011121314151617343[[#This Row],[JPN]]-VLOOKUP($U$1,A:Q,16,))/VLOOKUP($U$1,A:Q,16,))*100)+100</f>
        <v>98.080621990394917</v>
      </c>
    </row>
    <row r="361" spans="1:17" s="80" customFormat="1" x14ac:dyDescent="0.35">
      <c r="A361" s="21">
        <v>43800</v>
      </c>
      <c r="B361" s="76">
        <f>IF(VLOOKUP(A361,Database!$A:$AS,MATCH($B$1,Database!$A$1:$AS$1,0),FALSE)=0,#N/A,VLOOKUP(A361,Database!$A:$AS,MATCH($B$1,Database!$A$1:$AS$1,0),FALSE))</f>
        <v>101.89150904100001</v>
      </c>
      <c r="C361" s="76">
        <f>IF(VLOOKUP(A361,Database!$A:$AS,MATCH($C$1,Database!$A$1:$AS$1,0),FALSE)=0,#N/A,VLOOKUP(A361,Database!$A:$AS,MATCH($C$1,Database!$A$1:$AS$1,0),FALSE))</f>
        <v>101.23</v>
      </c>
      <c r="D361" s="76">
        <f>IF(VLOOKUP(A361,Database!$A:$AS,MATCH($D$1,Database!$A$1:$AS$1,0),FALSE)=0,#N/A,VLOOKUP(A361,Database!$A:$AS,MATCH($D$1,Database!$A$1:$AS$1,0),FALSE))</f>
        <v>98.508209016999999</v>
      </c>
      <c r="E361" s="76">
        <f>IF(VLOOKUP(A361,Database!$A:$AS,MATCH($E$1,Database!$A$1:$AS$1,0),FALSE)=0,#N/A,VLOOKUP(A361,Database!$A:$AS,MATCH($E$1,Database!$A$1:$AS$1,0),FALSE))</f>
        <v>105.02008751699999</v>
      </c>
      <c r="F361" s="76">
        <f>IF(VLOOKUP(A361,Database!$A:$AS,MATCH($F$1,Database!$A$1:$AS$1,0),FALSE)=0,#N/A,VLOOKUP(A361,Database!$A:$AS,MATCH($F$1,Database!$A$1:$AS$1,0),FALSE))</f>
        <v>101.69152570599999</v>
      </c>
      <c r="G361" s="76">
        <f>IF(VLOOKUP(A361,Database!$A:$AS,MATCH($G$1,Database!$A$1:$AS$1,0),FALSE)=0,#N/A,VLOOKUP(A361,Database!$A:$AS,MATCH($G$1,Database!$A$1:$AS$1,0),FALSE))</f>
        <v>107.711354793</v>
      </c>
      <c r="H361" s="76">
        <f>(((Table134567891011121314151617343[[#This Row],[ITA]]-VLOOKUP($U$1,A:B,2,))/VLOOKUP($U$1,A:B,2,))*100)+100</f>
        <v>83.799342105362598</v>
      </c>
      <c r="I361" s="76">
        <f>(((Table134567891011121314151617343[[#This Row],[FRA]]-VLOOKUP($U$1,A:C,3,))/VLOOKUP($U$1,A:C,3,))*100)+100</f>
        <v>98.780249804839968</v>
      </c>
      <c r="J361" s="76">
        <f>(((Table134567891011121314151617343[[#This Row],[DEU]]-VLOOKUP($U$1,A:D,4,))/VLOOKUP($U$1,A:D,4,))*100)+100</f>
        <v>130.98404255251779</v>
      </c>
      <c r="K361" s="76">
        <f>(((Table134567891011121314151617343[[#This Row],[ESP]]-VLOOKUP($U$1,A:E,5,))/VLOOKUP($U$1,A:E,5,))*100)+100</f>
        <v>88.778805349915672</v>
      </c>
      <c r="L361" s="76">
        <f>(((Table134567891011121314151617343[[#This Row],[EA19]]-VLOOKUP($U$1,A:F,6,))/VLOOKUP($U$1,A:F,6,))*100)+100</f>
        <v>113.63128491616865</v>
      </c>
      <c r="M361" s="76">
        <f>(((Table134567891011121314151617343[[#This Row],[GBR]]-VLOOKUP($U$1,A:G,7,))/VLOOKUP($U$1,A:G,7,))*100)+100</f>
        <v>112.15469613263694</v>
      </c>
      <c r="N361" s="76">
        <f>IF(VLOOKUP(A361,Database!$A:$AU,MATCH($N$1,Database!$A$1:$AU$1,0),FALSE)=0,#N/A,VLOOKUP(A361,Database!$A:$AU,MATCH($N$1,Database!$A$1:$AU$1,0),FALSE))</f>
        <v>100.906820631</v>
      </c>
      <c r="O361" s="76">
        <f>(((Table134567891011121314151617343[[#This Row],[USA]]-VLOOKUP($U$1,A:N,14,))/VLOOKUP($U$1,A:N,14,))*100)+100</f>
        <v>116.40030563323425</v>
      </c>
      <c r="P361" s="76">
        <f>IF(VLOOKUP(A361,Database!$A:$AS,MATCH($P$1,Database!$A$1:$AS$1,0),FALSE)=0,#N/A,VLOOKUP(A361,Database!$A:$AS,MATCH($P$1,Database!$A$1:$AS$1,0),FALSE))</f>
        <v>97.791850679000007</v>
      </c>
      <c r="Q361" s="76">
        <f>(((Table134567891011121314151617343[[#This Row],[JPN]]-VLOOKUP($U$1,A:Q,16,))/VLOOKUP($U$1,A:Q,16,))*100)+100</f>
        <v>98.181011572417432</v>
      </c>
    </row>
    <row r="362" spans="1:17" s="80" customFormat="1" x14ac:dyDescent="0.35">
      <c r="A362" s="21">
        <v>43831</v>
      </c>
      <c r="B362" s="76">
        <f>IF(VLOOKUP(A362,Database!$A:$AS,MATCH($B$1,Database!$A$1:$AS$1,0),FALSE)=0,#N/A,VLOOKUP(A362,Database!$A:$AS,MATCH($B$1,Database!$A$1:$AS$1,0),FALSE))</f>
        <v>105.691192401</v>
      </c>
      <c r="C362" s="76">
        <f>IF(VLOOKUP(A362,Database!$A:$AS,MATCH($C$1,Database!$A$1:$AS$1,0),FALSE)=0,#N/A,VLOOKUP(A362,Database!$A:$AS,MATCH($C$1,Database!$A$1:$AS$1,0),FALSE))</f>
        <v>101.28</v>
      </c>
      <c r="D362" s="76">
        <f>IF(VLOOKUP(A362,Database!$A:$AS,MATCH($D$1,Database!$A$1:$AS$1,0),FALSE)=0,#N/A,VLOOKUP(A362,Database!$A:$AS,MATCH($D$1,Database!$A$1:$AS$1,0),FALSE))</f>
        <v>101.508459038</v>
      </c>
      <c r="E362" s="76">
        <f>IF(VLOOKUP(A362,Database!$A:$AS,MATCH($E$1,Database!$A$1:$AS$1,0),FALSE)=0,#N/A,VLOOKUP(A362,Database!$A:$AS,MATCH($E$1,Database!$A$1:$AS$1,0),FALSE))</f>
        <v>105.655088046</v>
      </c>
      <c r="F362" s="76">
        <f>IF(VLOOKUP(A362,Database!$A:$AS,MATCH($F$1,Database!$A$1:$AS$1,0),FALSE)=0,#N/A,VLOOKUP(A362,Database!$A:$AS,MATCH($F$1,Database!$A$1:$AS$1,0),FALSE))</f>
        <v>104.19131738999999</v>
      </c>
      <c r="G362" s="76">
        <f>IF(VLOOKUP(A362,Database!$A:$AS,MATCH($G$1,Database!$A$1:$AS$1,0),FALSE)=0,#N/A,VLOOKUP(A362,Database!$A:$AS,MATCH($G$1,Database!$A$1:$AS$1,0),FALSE))</f>
        <v>110.045985143</v>
      </c>
      <c r="H362" s="76">
        <f>(((Table134567891011121314151617343[[#This Row],[ITA]]-VLOOKUP($U$1,A:B,2,))/VLOOKUP($U$1,A:B,2,))*100)+100</f>
        <v>86.924342105593894</v>
      </c>
      <c r="I362" s="76">
        <f>(((Table134567891011121314151617343[[#This Row],[FRA]]-VLOOKUP($U$1,A:C,3,))/VLOOKUP($U$1,A:C,3,))*100)+100</f>
        <v>98.829039812646371</v>
      </c>
      <c r="J362" s="76">
        <f>(((Table134567891011121314151617343[[#This Row],[DEU]]-VLOOKUP($U$1,A:D,4,))/VLOOKUP($U$1,A:D,4,))*100)+100</f>
        <v>134.97340425486118</v>
      </c>
      <c r="K362" s="76">
        <f>(((Table134567891011121314151617343[[#This Row],[ESP]]-VLOOKUP($U$1,A:E,5,))/VLOOKUP($U$1,A:E,5,))*100)+100</f>
        <v>89.315603496766016</v>
      </c>
      <c r="L362" s="76">
        <f>(((Table134567891011121314151617343[[#This Row],[EA19]]-VLOOKUP($U$1,A:F,6,))/VLOOKUP($U$1,A:F,6,))*100)+100</f>
        <v>116.42458100552916</v>
      </c>
      <c r="M362" s="76">
        <f>(((Table134567891011121314151617343[[#This Row],[GBR]]-VLOOKUP($U$1,A:G,7,))/VLOOKUP($U$1,A:G,7,))*100)+100</f>
        <v>114.58563535895608</v>
      </c>
      <c r="N362" s="76">
        <f>IF(VLOOKUP(A362,Database!$A:$AU,MATCH($N$1,Database!$A$1:$AU$1,0),FALSE)=0,#N/A,VLOOKUP(A362,Database!$A:$AU,MATCH($N$1,Database!$A$1:$AU$1,0),FALSE))</f>
        <v>100.450493404</v>
      </c>
      <c r="O362" s="76">
        <f>(((Table134567891011121314151617343[[#This Row],[USA]]-VLOOKUP($U$1,A:N,14,))/VLOOKUP($U$1,A:N,14,))*100)+100</f>
        <v>115.8739127852641</v>
      </c>
      <c r="P362" s="76">
        <f>IF(VLOOKUP(A362,Database!$A:$AS,MATCH($P$1,Database!$A$1:$AS$1,0),FALSE)=0,#N/A,VLOOKUP(A362,Database!$A:$AS,MATCH($P$1,Database!$A$1:$AS$1,0),FALSE))</f>
        <v>98.091825681000003</v>
      </c>
      <c r="Q362" s="76">
        <f>(((Table134567891011121314151617343[[#This Row],[JPN]]-VLOOKUP($U$1,A:Q,16,))/VLOOKUP($U$1,A:Q,16,))*100)+100</f>
        <v>98.482180319488933</v>
      </c>
    </row>
    <row r="363" spans="1:17" s="80" customFormat="1" x14ac:dyDescent="0.35">
      <c r="A363" s="21">
        <v>43862</v>
      </c>
      <c r="B363" s="76">
        <f>IF(VLOOKUP(A363,Database!$A:$AS,MATCH($B$1,Database!$A$1:$AS$1,0),FALSE)=0,#N/A,VLOOKUP(A363,Database!$A:$AS,MATCH($B$1,Database!$A$1:$AS$1,0),FALSE))</f>
        <v>103.29139238400001</v>
      </c>
      <c r="C363" s="76">
        <f>IF(VLOOKUP(A363,Database!$A:$AS,MATCH($C$1,Database!$A$1:$AS$1,0),FALSE)=0,#N/A,VLOOKUP(A363,Database!$A:$AS,MATCH($C$1,Database!$A$1:$AS$1,0),FALSE))</f>
        <v>103.47</v>
      </c>
      <c r="D363" s="76">
        <f>IF(VLOOKUP(A363,Database!$A:$AS,MATCH($D$1,Database!$A$1:$AS$1,0),FALSE)=0,#N/A,VLOOKUP(A363,Database!$A:$AS,MATCH($D$1,Database!$A$1:$AS$1,0),FALSE))</f>
        <v>102.808567381</v>
      </c>
      <c r="E363" s="76">
        <f>IF(VLOOKUP(A363,Database!$A:$AS,MATCH($E$1,Database!$A$1:$AS$1,0),FALSE)=0,#N/A,VLOOKUP(A363,Database!$A:$AS,MATCH($E$1,Database!$A$1:$AS$1,0),FALSE))</f>
        <v>105.405087838</v>
      </c>
      <c r="F363" s="76">
        <f>IF(VLOOKUP(A363,Database!$A:$AS,MATCH($F$1,Database!$A$1:$AS$1,0),FALSE)=0,#N/A,VLOOKUP(A363,Database!$A:$AS,MATCH($F$1,Database!$A$1:$AS$1,0),FALSE))</f>
        <v>103.991334055</v>
      </c>
      <c r="G363" s="76">
        <f>IF(VLOOKUP(A363,Database!$A:$AS,MATCH($G$1,Database!$A$1:$AS$1,0),FALSE)=0,#N/A,VLOOKUP(A363,Database!$A:$AS,MATCH($G$1,Database!$A$1:$AS$1,0),FALSE))</f>
        <v>111.00106119599999</v>
      </c>
      <c r="H363" s="76">
        <f>(((Table134567891011121314151617343[[#This Row],[ITA]]-VLOOKUP($U$1,A:B,2,))/VLOOKUP($U$1,A:B,2,))*100)+100</f>
        <v>84.950657894791632</v>
      </c>
      <c r="I363" s="76">
        <f>(((Table134567891011121314151617343[[#This Row],[FRA]]-VLOOKUP($U$1,A:C,3,))/VLOOKUP($U$1,A:C,3,))*100)+100</f>
        <v>100.96604215456674</v>
      </c>
      <c r="J363" s="76">
        <f>(((Table134567891011121314151617343[[#This Row],[DEU]]-VLOOKUP($U$1,A:D,4,))/VLOOKUP($U$1,A:D,4,))*100)+100</f>
        <v>136.70212765996348</v>
      </c>
      <c r="K363" s="76">
        <f>(((Table134567891011121314151617343[[#This Row],[ESP]]-VLOOKUP($U$1,A:E,5,))/VLOOKUP($U$1,A:E,5,))*100)+100</f>
        <v>89.104265643901641</v>
      </c>
      <c r="L363" s="76">
        <f>(((Table134567891011121314151617343[[#This Row],[EA19]]-VLOOKUP($U$1,A:F,6,))/VLOOKUP($U$1,A:F,6,))*100)+100</f>
        <v>116.20111731806745</v>
      </c>
      <c r="M363" s="76">
        <f>(((Table134567891011121314151617343[[#This Row],[GBR]]-VLOOKUP($U$1,A:G,7,))/VLOOKUP($U$1,A:G,7,))*100)+100</f>
        <v>115.580110497753</v>
      </c>
      <c r="N363" s="76">
        <f>IF(VLOOKUP(A363,Database!$A:$AU,MATCH($N$1,Database!$A$1:$AU$1,0),FALSE)=0,#N/A,VLOOKUP(A363,Database!$A:$AU,MATCH($N$1,Database!$A$1:$AU$1,0),FALSE))</f>
        <v>100.847920507</v>
      </c>
      <c r="O363" s="76">
        <f>(((Table134567891011121314151617343[[#This Row],[USA]]-VLOOKUP($U$1,A:N,14,))/VLOOKUP($U$1,A:N,14,))*100)+100</f>
        <v>116.33236183723946</v>
      </c>
      <c r="P363" s="76">
        <f>IF(VLOOKUP(A363,Database!$A:$AS,MATCH($P$1,Database!$A$1:$AS$1,0),FALSE)=0,#N/A,VLOOKUP(A363,Database!$A:$AS,MATCH($P$1,Database!$A$1:$AS$1,0),FALSE))</f>
        <v>98.391800683</v>
      </c>
      <c r="Q363" s="76">
        <f>(((Table134567891011121314151617343[[#This Row],[JPN]]-VLOOKUP($U$1,A:Q,16,))/VLOOKUP($U$1,A:Q,16,))*100)+100</f>
        <v>98.783349066560433</v>
      </c>
    </row>
    <row r="364" spans="1:17" s="80" customFormat="1" x14ac:dyDescent="0.35">
      <c r="A364" s="21">
        <v>43891</v>
      </c>
      <c r="B364" s="76">
        <f>IF(VLOOKUP(A364,Database!$A:$AS,MATCH($B$1,Database!$A$1:$AS$1,0),FALSE)=0,#N/A,VLOOKUP(A364,Database!$A:$AS,MATCH($B$1,Database!$A$1:$AS$1,0),FALSE))</f>
        <v>74.093825515000006</v>
      </c>
      <c r="C364" s="76">
        <f>IF(VLOOKUP(A364,Database!$A:$AS,MATCH($C$1,Database!$A$1:$AS$1,0),FALSE)=0,#N/A,VLOOKUP(A364,Database!$A:$AS,MATCH($C$1,Database!$A$1:$AS$1,0),FALSE))</f>
        <v>85.76</v>
      </c>
      <c r="D364" s="76">
        <f>IF(VLOOKUP(A364,Database!$A:$AS,MATCH($D$1,Database!$A$1:$AS$1,0),FALSE)=0,#N/A,VLOOKUP(A364,Database!$A:$AS,MATCH($D$1,Database!$A$1:$AS$1,0),FALSE))</f>
        <v>91.507625634999997</v>
      </c>
      <c r="E364" s="76">
        <f>IF(VLOOKUP(A364,Database!$A:$AS,MATCH($E$1,Database!$A$1:$AS$1,0),FALSE)=0,#N/A,VLOOKUP(A364,Database!$A:$AS,MATCH($E$1,Database!$A$1:$AS$1,0),FALSE))</f>
        <v>91.477076230999998</v>
      </c>
      <c r="F364" s="76">
        <f>IF(VLOOKUP(A364,Database!$A:$AS,MATCH($F$1,Database!$A$1:$AS$1,0),FALSE)=0,#N/A,VLOOKUP(A364,Database!$A:$AS,MATCH($F$1,Database!$A$1:$AS$1,0),FALSE))</f>
        <v>92.692275644000006</v>
      </c>
      <c r="G364" s="76">
        <f>IF(VLOOKUP(A364,Database!$A:$AS,MATCH($G$1,Database!$A$1:$AS$1,0),FALSE)=0,#N/A,VLOOKUP(A364,Database!$A:$AS,MATCH($G$1,Database!$A$1:$AS$1,0),FALSE))</f>
        <v>105.376724443</v>
      </c>
      <c r="H364" s="76">
        <f>(((Table134567891011121314151617343[[#This Row],[ITA]]-VLOOKUP($U$1,A:B,2,))/VLOOKUP($U$1,A:B,2,))*100)+100</f>
        <v>60.937500000398373</v>
      </c>
      <c r="I364" s="76">
        <f>(((Table134567891011121314151617343[[#This Row],[FRA]]-VLOOKUP($U$1,A:C,3,))/VLOOKUP($U$1,A:C,3,))*100)+100</f>
        <v>83.684621389539416</v>
      </c>
      <c r="J364" s="76">
        <f>(((Table134567891011121314151617343[[#This Row],[DEU]]-VLOOKUP($U$1,A:D,4,))/VLOOKUP($U$1,A:D,4,))*100)+100</f>
        <v>121.67553191415982</v>
      </c>
      <c r="K364" s="76">
        <f>(((Table134567891011121314151617343[[#This Row],[ESP]]-VLOOKUP($U$1,A:E,5,))/VLOOKUP($U$1,A:E,5,))*100)+100</f>
        <v>77.330211169141648</v>
      </c>
      <c r="L364" s="76">
        <f>(((Table134567891011121314151617343[[#This Row],[EA19]]-VLOOKUP($U$1,A:F,6,))/VLOOKUP($U$1,A:F,6,))*100)+100</f>
        <v>103.57541899491781</v>
      </c>
      <c r="M364" s="76">
        <f>(((Table134567891011121314151617343[[#This Row],[GBR]]-VLOOKUP($U$1,A:G,7,))/VLOOKUP($U$1,A:G,7,))*100)+100</f>
        <v>109.7237569063178</v>
      </c>
      <c r="N364" s="76">
        <f>IF(VLOOKUP(A364,Database!$A:$AU,MATCH($N$1,Database!$A$1:$AU$1,0),FALSE)=0,#N/A,VLOOKUP(A364,Database!$A:$AU,MATCH($N$1,Database!$A$1:$AU$1,0),FALSE))</f>
        <v>97.050944806999993</v>
      </c>
      <c r="O364" s="76">
        <f>(((Table134567891011121314151617343[[#This Row],[USA]]-VLOOKUP($U$1,A:N,14,))/VLOOKUP($U$1,A:N,14,))*100)+100</f>
        <v>111.95238901480585</v>
      </c>
      <c r="P364" s="76">
        <f>IF(VLOOKUP(A364,Database!$A:$AS,MATCH($P$1,Database!$A$1:$AS$1,0),FALSE)=0,#N/A,VLOOKUP(A364,Database!$A:$AS,MATCH($P$1,Database!$A$1:$AS$1,0),FALSE))</f>
        <v>96.291975668999996</v>
      </c>
      <c r="Q364" s="76">
        <f>(((Table134567891011121314151617343[[#This Row],[JPN]]-VLOOKUP($U$1,A:Q,16,))/VLOOKUP($U$1,A:Q,16,))*100)+100</f>
        <v>96.675167837059902</v>
      </c>
    </row>
    <row r="365" spans="1:17" s="80" customFormat="1" x14ac:dyDescent="0.35">
      <c r="A365" s="21">
        <v>43922</v>
      </c>
      <c r="B365" s="76">
        <f>IF(VLOOKUP(A365,Database!$A:$AS,MATCH($B$1,Database!$A$1:$AS$1,0),FALSE)=0,#N/A,VLOOKUP(A365,Database!$A:$AS,MATCH($B$1,Database!$A$1:$AS$1,0),FALSE))</f>
        <v>58.195150404000003</v>
      </c>
      <c r="C365" s="76">
        <f>IF(VLOOKUP(A365,Database!$A:$AS,MATCH($C$1,Database!$A$1:$AS$1,0),FALSE)=0,#N/A,VLOOKUP(A365,Database!$A:$AS,MATCH($C$1,Database!$A$1:$AS$1,0),FALSE))</f>
        <v>68.16</v>
      </c>
      <c r="D365" s="76">
        <f>IF(VLOOKUP(A365,Database!$A:$AS,MATCH($D$1,Database!$A$1:$AS$1,0),FALSE)=0,#N/A,VLOOKUP(A365,Database!$A:$AS,MATCH($D$1,Database!$A$1:$AS$1,0),FALSE))</f>
        <v>71.105925494000005</v>
      </c>
      <c r="E365" s="76">
        <f>IF(VLOOKUP(A365,Database!$A:$AS,MATCH($E$1,Database!$A$1:$AS$1,0),FALSE)=0,#N/A,VLOOKUP(A365,Database!$A:$AS,MATCH($E$1,Database!$A$1:$AS$1,0),FALSE))</f>
        <v>70.173058478000002</v>
      </c>
      <c r="F365" s="76">
        <f>IF(VLOOKUP(A365,Database!$A:$AS,MATCH($F$1,Database!$A$1:$AS$1,0),FALSE)=0,#N/A,VLOOKUP(A365,Database!$A:$AS,MATCH($F$1,Database!$A$1:$AS$1,0),FALSE))</f>
        <v>74.993750520999996</v>
      </c>
      <c r="G365" s="76">
        <f>IF(VLOOKUP(A365,Database!$A:$AS,MATCH($G$1,Database!$A$1:$AS$1,0),FALSE)=0,#N/A,VLOOKUP(A365,Database!$A:$AS,MATCH($G$1,Database!$A$1:$AS$1,0),FALSE))</f>
        <v>86.169083834000006</v>
      </c>
      <c r="H365" s="76">
        <f>(((Table134567891011121314151617343[[#This Row],[ITA]]-VLOOKUP($U$1,A:B,2,))/VLOOKUP($U$1,A:B,2,))*100)+100</f>
        <v>47.861842105169828</v>
      </c>
      <c r="I365" s="76">
        <f>(((Table134567891011121314151617343[[#This Row],[FRA]]-VLOOKUP($U$1,A:C,3,))/VLOOKUP($U$1,A:C,3,))*100)+100</f>
        <v>66.510538641686182</v>
      </c>
      <c r="J365" s="76">
        <f>(((Table134567891011121314151617343[[#This Row],[DEU]]-VLOOKUP($U$1,A:D,4,))/VLOOKUP($U$1,A:D,4,))*100)+100</f>
        <v>94.54787234061827</v>
      </c>
      <c r="K365" s="76">
        <f>(((Table134567891011121314151617343[[#This Row],[ESP]]-VLOOKUP($U$1,A:E,5,))/VLOOKUP($U$1,A:E,5,))*100)+100</f>
        <v>59.320844675721283</v>
      </c>
      <c r="L365" s="76">
        <f>(((Table134567891011121314151617343[[#This Row],[EA19]]-VLOOKUP($U$1,A:F,6,))/VLOOKUP($U$1,A:F,6,))*100)+100</f>
        <v>83.798882681932554</v>
      </c>
      <c r="M365" s="76">
        <f>(((Table134567891011121314151617343[[#This Row],[GBR]]-VLOOKUP($U$1,A:G,7,))/VLOOKUP($U$1,A:G,7,))*100)+100</f>
        <v>89.723756905693065</v>
      </c>
      <c r="N365" s="76">
        <f>IF(VLOOKUP(A365,Database!$A:$AU,MATCH($N$1,Database!$A$1:$AU$1,0),FALSE)=0,#N/A,VLOOKUP(A365,Database!$A:$AU,MATCH($N$1,Database!$A$1:$AU$1,0),FALSE))</f>
        <v>84.244034916000004</v>
      </c>
      <c r="O365" s="76">
        <f>(((Table134567891011121314151617343[[#This Row],[USA]]-VLOOKUP($U$1,A:N,14,))/VLOOKUP($U$1,A:N,14,))*100)+100</f>
        <v>97.179074225897338</v>
      </c>
      <c r="P365" s="76">
        <f>IF(VLOOKUP(A365,Database!$A:$AS,MATCH($P$1,Database!$A$1:$AS$1,0),FALSE)=0,#N/A,VLOOKUP(A365,Database!$A:$AS,MATCH($P$1,Database!$A$1:$AS$1,0),FALSE))</f>
        <v>87.092742271000006</v>
      </c>
      <c r="Q365" s="76">
        <f>(((Table134567891011121314151617343[[#This Row],[JPN]]-VLOOKUP($U$1,A:Q,16,))/VLOOKUP($U$1,A:Q,16,))*100)+100</f>
        <v>87.439326256853889</v>
      </c>
    </row>
    <row r="366" spans="1:17" s="80" customFormat="1" x14ac:dyDescent="0.35">
      <c r="A366" s="21">
        <v>43952</v>
      </c>
      <c r="B366" s="76">
        <f>IF(VLOOKUP(A366,Database!$A:$AS,MATCH($B$1,Database!$A$1:$AS$1,0),FALSE)=0,#N/A,VLOOKUP(A366,Database!$A:$AS,MATCH($B$1,Database!$A$1:$AS$1,0),FALSE))</f>
        <v>84.492958920000007</v>
      </c>
      <c r="C366" s="76">
        <f>IF(VLOOKUP(A366,Database!$A:$AS,MATCH($C$1,Database!$A$1:$AS$1,0),FALSE)=0,#N/A,VLOOKUP(A366,Database!$A:$AS,MATCH($C$1,Database!$A$1:$AS$1,0),FALSE))</f>
        <v>81.34</v>
      </c>
      <c r="D366" s="76">
        <f>IF(VLOOKUP(A366,Database!$A:$AS,MATCH($D$1,Database!$A$1:$AS$1,0),FALSE)=0,#N/A,VLOOKUP(A366,Database!$A:$AS,MATCH($D$1,Database!$A$1:$AS$1,0),FALSE))</f>
        <v>79.806650554000001</v>
      </c>
      <c r="E366" s="76">
        <f>IF(VLOOKUP(A366,Database!$A:$AS,MATCH($E$1,Database!$A$1:$AS$1,0),FALSE)=0,#N/A,VLOOKUP(A366,Database!$A:$AS,MATCH($E$1,Database!$A$1:$AS$1,0),FALSE))</f>
        <v>81.096067579999996</v>
      </c>
      <c r="F366" s="76">
        <f>IF(VLOOKUP(A366,Database!$A:$AS,MATCH($F$1,Database!$A$1:$AS$1,0),FALSE)=0,#N/A,VLOOKUP(A366,Database!$A:$AS,MATCH($F$1,Database!$A$1:$AS$1,0),FALSE))</f>
        <v>85.292892258999998</v>
      </c>
      <c r="G366" s="76">
        <f>IF(VLOOKUP(A366,Database!$A:$AS,MATCH($G$1,Database!$A$1:$AS$1,0),FALSE)=0,#N/A,VLOOKUP(A366,Database!$A:$AS,MATCH($G$1,Database!$A$1:$AS$1,0),FALSE))</f>
        <v>92.642377077999996</v>
      </c>
      <c r="H366" s="76">
        <f>(((Table134567891011121314151617343[[#This Row],[ITA]]-VLOOKUP($U$1,A:B,2,))/VLOOKUP($U$1,A:B,2,))*100)+100</f>
        <v>69.490131578896651</v>
      </c>
      <c r="I366" s="76">
        <f>(((Table134567891011121314151617343[[#This Row],[FRA]]-VLOOKUP($U$1,A:C,3,))/VLOOKUP($U$1,A:C,3,))*100)+100</f>
        <v>79.37158469945355</v>
      </c>
      <c r="J366" s="76">
        <f>(((Table134567891011121314151617343[[#This Row],[DEU]]-VLOOKUP($U$1,A:D,4,))/VLOOKUP($U$1,A:D,4,))*100)+100</f>
        <v>106.11702127621736</v>
      </c>
      <c r="K366" s="76">
        <f>(((Table134567891011121314151617343[[#This Row],[ESP]]-VLOOKUP($U$1,A:E,5,))/VLOOKUP($U$1,A:E,5,))*100)+100</f>
        <v>68.55461815496011</v>
      </c>
      <c r="L366" s="76">
        <f>(((Table134567891011121314151617343[[#This Row],[EA19]]-VLOOKUP($U$1,A:F,6,))/VLOOKUP($U$1,A:F,6,))*100)+100</f>
        <v>95.307262570008447</v>
      </c>
      <c r="M366" s="76">
        <f>(((Table134567891011121314151617343[[#This Row],[GBR]]-VLOOKUP($U$1,A:G,7,))/VLOOKUP($U$1,A:G,7,))*100)+100</f>
        <v>96.464088397702596</v>
      </c>
      <c r="N366" s="76">
        <f>IF(VLOOKUP(A366,Database!$A:$AU,MATCH($N$1,Database!$A$1:$AU$1,0),FALSE)=0,#N/A,VLOOKUP(A366,Database!$A:$AU,MATCH($N$1,Database!$A$1:$AU$1,0),FALSE))</f>
        <v>85.607959515999994</v>
      </c>
      <c r="O366" s="76">
        <f>(((Table134567891011121314151617343[[#This Row],[USA]]-VLOOKUP($U$1,A:N,14,))/VLOOKUP($U$1,A:N,14,))*100)+100</f>
        <v>98.75241921197366</v>
      </c>
      <c r="P366" s="76">
        <f>IF(VLOOKUP(A366,Database!$A:$AS,MATCH($P$1,Database!$A$1:$AS$1,0),FALSE)=0,#N/A,VLOOKUP(A366,Database!$A:$AS,MATCH($P$1,Database!$A$1:$AS$1,0),FALSE))</f>
        <v>78.293475544000003</v>
      </c>
      <c r="Q366" s="76">
        <f>(((Table134567891011121314151617343[[#This Row],[JPN]]-VLOOKUP($U$1,A:Q,16,))/VLOOKUP($U$1,A:Q,16,))*100)+100</f>
        <v>78.605043007749828</v>
      </c>
    </row>
    <row r="367" spans="1:17" s="80" customFormat="1" x14ac:dyDescent="0.35">
      <c r="A367" s="21">
        <v>43983</v>
      </c>
      <c r="B367" s="76">
        <f>IF(VLOOKUP(A367,Database!$A:$AS,MATCH($B$1,Database!$A$1:$AS$1,0),FALSE)=0,#N/A,VLOOKUP(A367,Database!$A:$AS,MATCH($B$1,Database!$A$1:$AS$1,0),FALSE))</f>
        <v>91.592367303000003</v>
      </c>
      <c r="C367" s="76">
        <f>IF(VLOOKUP(A367,Database!$A:$AS,MATCH($C$1,Database!$A$1:$AS$1,0),FALSE)=0,#N/A,VLOOKUP(A367,Database!$A:$AS,MATCH($C$1,Database!$A$1:$AS$1,0),FALSE))</f>
        <v>91.42</v>
      </c>
      <c r="D367" s="76">
        <f>IF(VLOOKUP(A367,Database!$A:$AS,MATCH($D$1,Database!$A$1:$AS$1,0),FALSE)=0,#N/A,VLOOKUP(A367,Database!$A:$AS,MATCH($D$1,Database!$A$1:$AS$1,0),FALSE))</f>
        <v>89.507458955000004</v>
      </c>
      <c r="E367" s="76">
        <f>IF(VLOOKUP(A367,Database!$A:$AS,MATCH($E$1,Database!$A$1:$AS$1,0),FALSE)=0,#N/A,VLOOKUP(A367,Database!$A:$AS,MATCH($E$1,Database!$A$1:$AS$1,0),FALSE))</f>
        <v>90.170075142000002</v>
      </c>
      <c r="F367" s="76">
        <f>IF(VLOOKUP(A367,Database!$A:$AS,MATCH($F$1,Database!$A$1:$AS$1,0),FALSE)=0,#N/A,VLOOKUP(A367,Database!$A:$AS,MATCH($F$1,Database!$A$1:$AS$1,0),FALSE))</f>
        <v>93.792183984999994</v>
      </c>
      <c r="G367" s="76">
        <f>IF(VLOOKUP(A367,Database!$A:$AS,MATCH($G$1,Database!$A$1:$AS$1,0),FALSE)=0,#N/A,VLOOKUP(A367,Database!$A:$AS,MATCH($G$1,Database!$A$1:$AS$1,0),FALSE))</f>
        <v>103.46657233800001</v>
      </c>
      <c r="H367" s="76">
        <f>(((Table134567891011121314151617343[[#This Row],[ITA]]-VLOOKUP($U$1,A:B,2,))/VLOOKUP($U$1,A:B,2,))*100)+100</f>
        <v>75.328947368672658</v>
      </c>
      <c r="I367" s="76">
        <f>(((Table134567891011121314151617343[[#This Row],[FRA]]-VLOOKUP($U$1,A:C,3,))/VLOOKUP($U$1,A:C,3,))*100)+100</f>
        <v>89.207650273224047</v>
      </c>
      <c r="J367" s="76">
        <f>(((Table134567891011121314151617343[[#This Row],[DEU]]-VLOOKUP($U$1,A:D,4,))/VLOOKUP($U$1,A:D,4,))*100)+100</f>
        <v>119.01595744681735</v>
      </c>
      <c r="K367" s="76">
        <f>(((Table134567891011121314151617343[[#This Row],[ESP]]-VLOOKUP($U$1,A:E,5,))/VLOOKUP($U$1,A:E,5,))*100)+100</f>
        <v>76.225336873034493</v>
      </c>
      <c r="L367" s="76">
        <f>(((Table134567891011121314151617343[[#This Row],[EA19]]-VLOOKUP($U$1,A:F,6,))/VLOOKUP($U$1,A:F,6,))*100)+100</f>
        <v>104.80446927428112</v>
      </c>
      <c r="M367" s="76">
        <f>(((Table134567891011121314151617343[[#This Row],[GBR]]-VLOOKUP($U$1,A:G,7,))/VLOOKUP($U$1,A:G,7,))*100)+100</f>
        <v>107.73480662976522</v>
      </c>
      <c r="N367" s="76">
        <f>IF(VLOOKUP(A367,Database!$A:$AU,MATCH($N$1,Database!$A$1:$AU$1,0),FALSE)=0,#N/A,VLOOKUP(A367,Database!$A:$AU,MATCH($N$1,Database!$A$1:$AU$1,0),FALSE))</f>
        <v>90.980166490000002</v>
      </c>
      <c r="O367" s="76">
        <f>(((Table134567891011121314151617343[[#This Row],[USA]]-VLOOKUP($U$1,A:N,14,))/VLOOKUP($U$1,A:N,14,))*100)+100</f>
        <v>104.94948824841978</v>
      </c>
      <c r="P367" s="76">
        <f>IF(VLOOKUP(A367,Database!$A:$AS,MATCH($P$1,Database!$A$1:$AS$1,0),FALSE)=0,#N/A,VLOOKUP(A367,Database!$A:$AS,MATCH($P$1,Database!$A$1:$AS$1,0),FALSE))</f>
        <v>82.093158903000003</v>
      </c>
      <c r="Q367" s="76">
        <f>(((Table134567891011121314151617343[[#This Row],[JPN]]-VLOOKUP($U$1,A:Q,16,))/VLOOKUP($U$1,A:Q,16,))*100)+100</f>
        <v>82.419847137656859</v>
      </c>
    </row>
    <row r="368" spans="1:17" s="80" customFormat="1" x14ac:dyDescent="0.35">
      <c r="A368" s="21">
        <v>44013</v>
      </c>
      <c r="B368" s="76">
        <f>IF(VLOOKUP(A368,Database!$A:$AS,MATCH($B$1,Database!$A$1:$AS$1,0),FALSE)=0,#N/A,VLOOKUP(A368,Database!$A:$AS,MATCH($B$1,Database!$A$1:$AS$1,0),FALSE))</f>
        <v>97.991834014000005</v>
      </c>
      <c r="C368" s="76">
        <f>IF(VLOOKUP(A368,Database!$A:$AS,MATCH($C$1,Database!$A$1:$AS$1,0),FALSE)=0,#N/A,VLOOKUP(A368,Database!$A:$AS,MATCH($C$1,Database!$A$1:$AS$1,0),FALSE))</f>
        <v>94.91</v>
      </c>
      <c r="D368" s="76">
        <f>IF(VLOOKUP(A368,Database!$A:$AS,MATCH($D$1,Database!$A$1:$AS$1,0),FALSE)=0,#N/A,VLOOKUP(A368,Database!$A:$AS,MATCH($D$1,Database!$A$1:$AS$1,0),FALSE))</f>
        <v>91.607633969000005</v>
      </c>
      <c r="E368" s="76">
        <f>IF(VLOOKUP(A368,Database!$A:$AS,MATCH($E$1,Database!$A$1:$AS$1,0),FALSE)=0,#N/A,VLOOKUP(A368,Database!$A:$AS,MATCH($E$1,Database!$A$1:$AS$1,0),FALSE))</f>
        <v>97.267081055999995</v>
      </c>
      <c r="F368" s="76">
        <f>IF(VLOOKUP(A368,Database!$A:$AS,MATCH($F$1,Database!$A$1:$AS$1,0),FALSE)=0,#N/A,VLOOKUP(A368,Database!$A:$AS,MATCH($F$1,Database!$A$1:$AS$1,0),FALSE))</f>
        <v>98.391800683</v>
      </c>
      <c r="G368" s="76">
        <f>IF(VLOOKUP(A368,Database!$A:$AS,MATCH($G$1,Database!$A$1:$AS$1,0),FALSE)=0,#N/A,VLOOKUP(A368,Database!$A:$AS,MATCH($G$1,Database!$A$1:$AS$1,0),FALSE))</f>
        <v>109.197028652</v>
      </c>
      <c r="H368" s="76">
        <f>(((Table134567891011121314151617343[[#This Row],[ITA]]-VLOOKUP($U$1,A:B,2,))/VLOOKUP($U$1,A:B,2,))*100)+100</f>
        <v>80.592105263322935</v>
      </c>
      <c r="I368" s="76">
        <f>(((Table134567891011121314151617343[[#This Row],[FRA]]-VLOOKUP($U$1,A:C,3,))/VLOOKUP($U$1,A:C,3,))*100)+100</f>
        <v>92.613192818110846</v>
      </c>
      <c r="J368" s="76">
        <f>(((Table134567891011121314151617343[[#This Row],[DEU]]-VLOOKUP($U$1,A:D,4,))/VLOOKUP($U$1,A:D,4,))*100)+100</f>
        <v>121.80851063752695</v>
      </c>
      <c r="K368" s="76">
        <f>(((Table134567891011121314151617343[[#This Row],[ESP]]-VLOOKUP($U$1,A:E,5,))/VLOOKUP($U$1,A:E,5,))*100)+100</f>
        <v>82.224795848006437</v>
      </c>
      <c r="L368" s="76">
        <f>(((Table134567891011121314151617343[[#This Row],[EA19]]-VLOOKUP($U$1,A:F,6,))/VLOOKUP($U$1,A:F,6,))*100)+100</f>
        <v>109.9441340780787</v>
      </c>
      <c r="M368" s="76">
        <f>(((Table134567891011121314151617343[[#This Row],[GBR]]-VLOOKUP($U$1,A:G,7,))/VLOOKUP($U$1,A:G,7,))*100)+100</f>
        <v>113.70165745838175</v>
      </c>
      <c r="N368" s="76">
        <f>IF(VLOOKUP(A368,Database!$A:$AU,MATCH($N$1,Database!$A$1:$AU$1,0),FALSE)=0,#N/A,VLOOKUP(A368,Database!$A:$AU,MATCH($N$1,Database!$A$1:$AU$1,0),FALSE))</f>
        <v>94.442383234000005</v>
      </c>
      <c r="O368" s="76">
        <f>(((Table134567891011121314151617343[[#This Row],[USA]]-VLOOKUP($U$1,A:N,14,))/VLOOKUP($U$1,A:N,14,))*100)+100</f>
        <v>108.94330238952546</v>
      </c>
      <c r="P368" s="76">
        <f>IF(VLOOKUP(A368,Database!$A:$AS,MATCH($P$1,Database!$A$1:$AS$1,0),FALSE)=0,#N/A,VLOOKUP(A368,Database!$A:$AS,MATCH($P$1,Database!$A$1:$AS$1,0),FALSE))</f>
        <v>87.392717274000006</v>
      </c>
      <c r="Q368" s="76">
        <f>(((Table134567891011121314151617343[[#This Row],[JPN]]-VLOOKUP($U$1,A:Q,16,))/VLOOKUP($U$1,A:Q,16,))*100)+100</f>
        <v>87.740495004929372</v>
      </c>
    </row>
    <row r="369" spans="1:17" s="80" customFormat="1" x14ac:dyDescent="0.35">
      <c r="A369" s="21">
        <v>44044</v>
      </c>
      <c r="B369" s="76">
        <f>IF(VLOOKUP(A369,Database!$A:$AS,MATCH($B$1,Database!$A$1:$AS$1,0),FALSE)=0,#N/A,VLOOKUP(A369,Database!$A:$AS,MATCH($B$1,Database!$A$1:$AS$1,0),FALSE))</f>
        <v>104.39130072499999</v>
      </c>
      <c r="C369" s="76">
        <f>IF(VLOOKUP(A369,Database!$A:$AS,MATCH($C$1,Database!$A$1:$AS$1,0),FALSE)=0,#N/A,VLOOKUP(A369,Database!$A:$AS,MATCH($C$1,Database!$A$1:$AS$1,0),FALSE))</f>
        <v>95.3</v>
      </c>
      <c r="D369" s="76">
        <f>IF(VLOOKUP(A369,Database!$A:$AS,MATCH($D$1,Database!$A$1:$AS$1,0),FALSE)=0,#N/A,VLOOKUP(A369,Database!$A:$AS,MATCH($D$1,Database!$A$1:$AS$1,0),FALSE))</f>
        <v>90.707558962999997</v>
      </c>
      <c r="E369" s="76">
        <f>IF(VLOOKUP(A369,Database!$A:$AS,MATCH($E$1,Database!$A$1:$AS$1,0),FALSE)=0,#N/A,VLOOKUP(A369,Database!$A:$AS,MATCH($E$1,Database!$A$1:$AS$1,0),FALSE))</f>
        <v>100.17108347600001</v>
      </c>
      <c r="F369" s="76">
        <f>IF(VLOOKUP(A369,Database!$A:$AS,MATCH($F$1,Database!$A$1:$AS$1,0),FALSE)=0,#N/A,VLOOKUP(A369,Database!$A:$AS,MATCH($F$1,Database!$A$1:$AS$1,0),FALSE))</f>
        <v>98.091825681000003</v>
      </c>
      <c r="G369" s="76">
        <f>IF(VLOOKUP(A369,Database!$A:$AS,MATCH($G$1,Database!$A$1:$AS$1,0),FALSE)=0,#N/A,VLOOKUP(A369,Database!$A:$AS,MATCH($G$1,Database!$A$1:$AS$1,0),FALSE))</f>
        <v>111.31941988</v>
      </c>
      <c r="H369" s="76">
        <f>(((Table134567891011121314151617343[[#This Row],[ITA]]-VLOOKUP($U$1,A:B,2,))/VLOOKUP($U$1,A:B,2,))*100)+100</f>
        <v>85.855263157973184</v>
      </c>
      <c r="I369" s="76">
        <f>(((Table134567891011121314151617343[[#This Row],[FRA]]-VLOOKUP($U$1,A:C,3,))/VLOOKUP($U$1,A:C,3,))*100)+100</f>
        <v>92.993754879000775</v>
      </c>
      <c r="J369" s="76">
        <f>(((Table134567891011121314151617343[[#This Row],[DEU]]-VLOOKUP($U$1,A:D,4,))/VLOOKUP($U$1,A:D,4,))*100)+100</f>
        <v>120.61170212722283</v>
      </c>
      <c r="K369" s="76">
        <f>(((Table134567891011121314151617343[[#This Row],[ESP]]-VLOOKUP($U$1,A:E,5,))/VLOOKUP($U$1,A:E,5,))*100)+100</f>
        <v>84.679696350152113</v>
      </c>
      <c r="L369" s="76">
        <f>(((Table134567891011121314151617343[[#This Row],[EA19]]-VLOOKUP($U$1,A:F,6,))/VLOOKUP($U$1,A:F,6,))*100)+100</f>
        <v>109.60893854744484</v>
      </c>
      <c r="M369" s="76">
        <f>(((Table134567891011121314151617343[[#This Row],[GBR]]-VLOOKUP($U$1,A:G,7,))/VLOOKUP($U$1,A:G,7,))*100)+100</f>
        <v>115.91160221033823</v>
      </c>
      <c r="N369" s="76">
        <f>IF(VLOOKUP(A369,Database!$A:$AU,MATCH($N$1,Database!$A$1:$AU$1,0),FALSE)=0,#N/A,VLOOKUP(A369,Database!$A:$AU,MATCH($N$1,Database!$A$1:$AU$1,0),FALSE))</f>
        <v>95.308433211999997</v>
      </c>
      <c r="O369" s="76">
        <f>(((Table134567891011121314151617343[[#This Row],[USA]]-VLOOKUP($U$1,A:N,14,))/VLOOKUP($U$1,A:N,14,))*100)+100</f>
        <v>109.94232784194254</v>
      </c>
      <c r="P369" s="76">
        <f>IF(VLOOKUP(A369,Database!$A:$AS,MATCH($P$1,Database!$A$1:$AS$1,0),FALSE)=0,#N/A,VLOOKUP(A369,Database!$A:$AS,MATCH($P$1,Database!$A$1:$AS$1,0),FALSE))</f>
        <v>89.892508957999993</v>
      </c>
      <c r="Q369" s="76">
        <f>(((Table134567891011121314151617343[[#This Row],[JPN]]-VLOOKUP($U$1,A:Q,16,))/VLOOKUP($U$1,A:Q,16,))*100)+100</f>
        <v>90.250234564527872</v>
      </c>
    </row>
    <row r="370" spans="1:17" s="80" customFormat="1" x14ac:dyDescent="0.35">
      <c r="A370" s="21">
        <v>44075</v>
      </c>
      <c r="B370" s="76">
        <f>IF(VLOOKUP(A370,Database!$A:$AS,MATCH($B$1,Database!$A$1:$AS$1,0),FALSE)=0,#N/A,VLOOKUP(A370,Database!$A:$AS,MATCH($B$1,Database!$A$1:$AS$1,0),FALSE))</f>
        <v>100.191650696</v>
      </c>
      <c r="C370" s="76">
        <f>IF(VLOOKUP(A370,Database!$A:$AS,MATCH($C$1,Database!$A$1:$AS$1,0),FALSE)=0,#N/A,VLOOKUP(A370,Database!$A:$AS,MATCH($C$1,Database!$A$1:$AS$1,0),FALSE))</f>
        <v>97.03</v>
      </c>
      <c r="D370" s="76">
        <f>IF(VLOOKUP(A370,Database!$A:$AS,MATCH($D$1,Database!$A$1:$AS$1,0),FALSE)=0,#N/A,VLOOKUP(A370,Database!$A:$AS,MATCH($D$1,Database!$A$1:$AS$1,0),FALSE))</f>
        <v>93.607800650000001</v>
      </c>
      <c r="E370" s="76">
        <f>IF(VLOOKUP(A370,Database!$A:$AS,MATCH($E$1,Database!$A$1:$AS$1,0),FALSE)=0,#N/A,VLOOKUP(A370,Database!$A:$AS,MATCH($E$1,Database!$A$1:$AS$1,0),FALSE))</f>
        <v>101.89508491300001</v>
      </c>
      <c r="F370" s="76">
        <f>IF(VLOOKUP(A370,Database!$A:$AS,MATCH($F$1,Database!$A$1:$AS$1,0),FALSE)=0,#N/A,VLOOKUP(A370,Database!$A:$AS,MATCH($F$1,Database!$A$1:$AS$1,0),FALSE))</f>
        <v>98.791767352999997</v>
      </c>
      <c r="G370" s="76">
        <f>IF(VLOOKUP(A370,Database!$A:$AS,MATCH($G$1,Database!$A$1:$AS$1,0),FALSE)=0,#N/A,VLOOKUP(A370,Database!$A:$AS,MATCH($G$1,Database!$A$1:$AS$1,0),FALSE))</f>
        <v>113.017332862</v>
      </c>
      <c r="H370" s="76">
        <f>(((Table134567891011121314151617343[[#This Row],[ITA]]-VLOOKUP($U$1,A:B,2,))/VLOOKUP($U$1,A:B,2,))*100)+100</f>
        <v>82.401315789686066</v>
      </c>
      <c r="I370" s="76">
        <f>(((Table134567891011121314151617343[[#This Row],[FRA]]-VLOOKUP($U$1,A:C,3,))/VLOOKUP($U$1,A:C,3,))*100)+100</f>
        <v>94.681889149102261</v>
      </c>
      <c r="J370" s="76">
        <f>(((Table134567891011121314151617343[[#This Row],[DEU]]-VLOOKUP($U$1,A:D,4,))/VLOOKUP($U$1,A:D,4,))*100)+100</f>
        <v>124.46808510619908</v>
      </c>
      <c r="K370" s="76">
        <f>(((Table134567891011121314151617343[[#This Row],[ESP]]-VLOOKUP($U$1,A:E,5,))/VLOOKUP($U$1,A:E,5,))*100)+100</f>
        <v>86.137082185729724</v>
      </c>
      <c r="L370" s="76">
        <f>(((Table134567891011121314151617343[[#This Row],[EA19]]-VLOOKUP($U$1,A:F,6,))/VLOOKUP($U$1,A:F,6,))*100)+100</f>
        <v>110.39106145300214</v>
      </c>
      <c r="M370" s="76">
        <f>(((Table134567891011121314151617343[[#This Row],[GBR]]-VLOOKUP($U$1,A:G,7,))/VLOOKUP($U$1,A:G,7,))*100)+100</f>
        <v>117.67955801148693</v>
      </c>
      <c r="N370" s="76">
        <f>IF(VLOOKUP(A370,Database!$A:$AU,MATCH($N$1,Database!$A$1:$AU$1,0),FALSE)=0,#N/A,VLOOKUP(A370,Database!$A:$AU,MATCH($N$1,Database!$A$1:$AU$1,0),FALSE))</f>
        <v>95.262622003999994</v>
      </c>
      <c r="O370" s="76">
        <f>(((Table134567891011121314151617343[[#This Row],[USA]]-VLOOKUP($U$1,A:N,14,))/VLOOKUP($U$1,A:N,14,))*100)+100</f>
        <v>109.88948266676724</v>
      </c>
      <c r="P370" s="76">
        <f>IF(VLOOKUP(A370,Database!$A:$AS,MATCH($P$1,Database!$A$1:$AS$1,0),FALSE)=0,#N/A,VLOOKUP(A370,Database!$A:$AS,MATCH($P$1,Database!$A$1:$AS$1,0),FALSE))</f>
        <v>91.992333971999997</v>
      </c>
      <c r="Q370" s="76">
        <f>(((Table134567891011121314151617343[[#This Row],[JPN]]-VLOOKUP($U$1,A:Q,16,))/VLOOKUP($U$1,A:Q,16,))*100)+100</f>
        <v>92.358415794028403</v>
      </c>
    </row>
    <row r="371" spans="1:17" s="80" customFormat="1" x14ac:dyDescent="0.35">
      <c r="A371" s="21">
        <v>44105</v>
      </c>
      <c r="B371" s="76">
        <f>IF(VLOOKUP(A371,Database!$A:$AS,MATCH($B$1,Database!$A$1:$AS$1,0),FALSE)=0,#N/A,VLOOKUP(A371,Database!$A:$AS,MATCH($B$1,Database!$A$1:$AS$1,0),FALSE))</f>
        <v>102.491459045</v>
      </c>
      <c r="C371" s="76">
        <f>IF(VLOOKUP(A371,Database!$A:$AS,MATCH($C$1,Database!$A$1:$AS$1,0),FALSE)=0,#N/A,VLOOKUP(A371,Database!$A:$AS,MATCH($C$1,Database!$A$1:$AS$1,0),FALSE))</f>
        <v>99.57</v>
      </c>
      <c r="D371" s="76">
        <f>IF(VLOOKUP(A371,Database!$A:$AS,MATCH($D$1,Database!$A$1:$AS$1,0),FALSE)=0,#N/A,VLOOKUP(A371,Database!$A:$AS,MATCH($D$1,Database!$A$1:$AS$1,0),FALSE))</f>
        <v>97.208100674999997</v>
      </c>
      <c r="E371" s="76">
        <f>IF(VLOOKUP(A371,Database!$A:$AS,MATCH($E$1,Database!$A$1:$AS$1,0),FALSE)=0,#N/A,VLOOKUP(A371,Database!$A:$AS,MATCH($E$1,Database!$A$1:$AS$1,0),FALSE))</f>
        <v>103.389086158</v>
      </c>
      <c r="F371" s="76">
        <f>IF(VLOOKUP(A371,Database!$A:$AS,MATCH($F$1,Database!$A$1:$AS$1,0),FALSE)=0,#N/A,VLOOKUP(A371,Database!$A:$AS,MATCH($F$1,Database!$A$1:$AS$1,0),FALSE))</f>
        <v>101.49154237099999</v>
      </c>
      <c r="G371" s="76">
        <f>IF(VLOOKUP(A371,Database!$A:$AS,MATCH($G$1,Database!$A$1:$AS$1,0),FALSE)=0,#N/A,VLOOKUP(A371,Database!$A:$AS,MATCH($G$1,Database!$A$1:$AS$1,0),FALSE))</f>
        <v>114.184648037</v>
      </c>
      <c r="H371" s="76">
        <f>(((Table134567891011121314151617343[[#This Row],[ITA]]-VLOOKUP($U$1,A:B,2,))/VLOOKUP($U$1,A:B,2,))*100)+100</f>
        <v>84.292763157857536</v>
      </c>
      <c r="I371" s="76">
        <f>(((Table134567891011121314151617343[[#This Row],[FRA]]-VLOOKUP($U$1,A:C,3,))/VLOOKUP($U$1,A:C,3,))*100)+100</f>
        <v>97.160421545667432</v>
      </c>
      <c r="J371" s="76">
        <f>(((Table134567891011121314151617343[[#This Row],[DEU]]-VLOOKUP($U$1,A:D,4,))/VLOOKUP($U$1,A:D,4,))*100)+100</f>
        <v>129.2553191487452</v>
      </c>
      <c r="K371" s="76">
        <f>(((Table134567891011121314151617343[[#This Row],[ESP]]-VLOOKUP($U$1,A:E,5,))/VLOOKUP($U$1,A:E,5,))*100)+100</f>
        <v>87.400037196131109</v>
      </c>
      <c r="L371" s="76">
        <f>(((Table134567891011121314151617343[[#This Row],[EA19]]-VLOOKUP($U$1,A:F,6,))/VLOOKUP($U$1,A:F,6,))*100)+100</f>
        <v>113.40782122870694</v>
      </c>
      <c r="M371" s="76">
        <f>(((Table134567891011121314151617343[[#This Row],[GBR]]-VLOOKUP($U$1,A:G,7,))/VLOOKUP($U$1,A:G,7,))*100)+100</f>
        <v>118.8950276246465</v>
      </c>
      <c r="N371" s="76">
        <f>IF(VLOOKUP(A371,Database!$A:$AU,MATCH($N$1,Database!$A$1:$AU$1,0),FALSE)=0,#N/A,VLOOKUP(A371,Database!$A:$AU,MATCH($N$1,Database!$A$1:$AU$1,0),FALSE))</f>
        <v>96.010177623999994</v>
      </c>
      <c r="O371" s="76">
        <f>(((Table134567891011121314151617343[[#This Row],[USA]]-VLOOKUP($U$1,A:N,14,))/VLOOKUP($U$1,A:N,14,))*100)+100</f>
        <v>110.75181984181356</v>
      </c>
      <c r="P371" s="76">
        <f>IF(VLOOKUP(A371,Database!$A:$AS,MATCH($P$1,Database!$A$1:$AS$1,0),FALSE)=0,#N/A,VLOOKUP(A371,Database!$A:$AS,MATCH($P$1,Database!$A$1:$AS$1,0),FALSE))</f>
        <v>93.692192317000007</v>
      </c>
      <c r="Q371" s="76">
        <f>(((Table134567891011121314151617343[[#This Row],[JPN]]-VLOOKUP($U$1,A:Q,16,))/VLOOKUP($U$1,A:Q,16,))*100)+100</f>
        <v>94.065038694434918</v>
      </c>
    </row>
    <row r="372" spans="1:17" s="80" customFormat="1" x14ac:dyDescent="0.35">
      <c r="A372" s="21">
        <v>44136</v>
      </c>
      <c r="B372" s="76">
        <f>IF(VLOOKUP(A372,Database!$A:$AS,MATCH($B$1,Database!$A$1:$AS$1,0),FALSE)=0,#N/A,VLOOKUP(A372,Database!$A:$AS,MATCH($B$1,Database!$A$1:$AS$1,0),FALSE))</f>
        <v>100.091659028</v>
      </c>
      <c r="C372" s="76">
        <f>IF(VLOOKUP(A372,Database!$A:$AS,MATCH($C$1,Database!$A$1:$AS$1,0),FALSE)=0,#N/A,VLOOKUP(A372,Database!$A:$AS,MATCH($C$1,Database!$A$1:$AS$1,0),FALSE))</f>
        <v>98.44</v>
      </c>
      <c r="D372" s="76">
        <f>IF(VLOOKUP(A372,Database!$A:$AS,MATCH($D$1,Database!$A$1:$AS$1,0),FALSE)=0,#N/A,VLOOKUP(A372,Database!$A:$AS,MATCH($D$1,Database!$A$1:$AS$1,0),FALSE))</f>
        <v>98.608217350999993</v>
      </c>
      <c r="E372" s="76">
        <f>IF(VLOOKUP(A372,Database!$A:$AS,MATCH($E$1,Database!$A$1:$AS$1,0),FALSE)=0,#N/A,VLOOKUP(A372,Database!$A:$AS,MATCH($E$1,Database!$A$1:$AS$1,0),FALSE))</f>
        <v>102.19208516</v>
      </c>
      <c r="F372" s="76">
        <f>IF(VLOOKUP(A372,Database!$A:$AS,MATCH($F$1,Database!$A$1:$AS$1,0),FALSE)=0,#N/A,VLOOKUP(A372,Database!$A:$AS,MATCH($F$1,Database!$A$1:$AS$1,0),FALSE))</f>
        <v>104.891259062</v>
      </c>
      <c r="G372" s="76">
        <f>IF(VLOOKUP(A372,Database!$A:$AS,MATCH($G$1,Database!$A$1:$AS$1,0),FALSE)=0,#N/A,VLOOKUP(A372,Database!$A:$AS,MATCH($G$1,Database!$A$1:$AS$1,0),FALSE))</f>
        <v>115.98868057999999</v>
      </c>
      <c r="H372" s="76">
        <f>(((Table134567891011121314151617343[[#This Row],[ITA]]-VLOOKUP($U$1,A:B,2,))/VLOOKUP($U$1,A:B,2,))*100)+100</f>
        <v>82.319078947055274</v>
      </c>
      <c r="I372" s="76">
        <f>(((Table134567891011121314151617343[[#This Row],[FRA]]-VLOOKUP($U$1,A:C,3,))/VLOOKUP($U$1,A:C,3,))*100)+100</f>
        <v>96.057767369242768</v>
      </c>
      <c r="J372" s="76">
        <f>(((Table134567891011121314151617343[[#This Row],[DEU]]-VLOOKUP($U$1,A:D,4,))/VLOOKUP($U$1,A:D,4,))*100)+100</f>
        <v>131.11702127588492</v>
      </c>
      <c r="K372" s="76">
        <f>(((Table134567891011121314151617343[[#This Row],[ESP]]-VLOOKUP($U$1,A:E,5,))/VLOOKUP($U$1,A:E,5,))*100)+100</f>
        <v>86.388151554844683</v>
      </c>
      <c r="L372" s="76">
        <f>(((Table134567891011121314151617343[[#This Row],[EA19]]-VLOOKUP($U$1,A:F,6,))/VLOOKUP($U$1,A:F,6,))*100)+100</f>
        <v>117.20670391108646</v>
      </c>
      <c r="M372" s="76">
        <f>(((Table134567891011121314151617343[[#This Row],[GBR]]-VLOOKUP($U$1,A:G,7,))/VLOOKUP($U$1,A:G,7,))*100)+100</f>
        <v>120.77348066297651</v>
      </c>
      <c r="N372" s="76">
        <f>IF(VLOOKUP(A372,Database!$A:$AU,MATCH($N$1,Database!$A$1:$AU$1,0),FALSE)=0,#N/A,VLOOKUP(A372,Database!$A:$AU,MATCH($N$1,Database!$A$1:$AU$1,0),FALSE))</f>
        <v>96.301009383999997</v>
      </c>
      <c r="O372" s="76">
        <f>(((Table134567891011121314151617343[[#This Row],[USA]]-VLOOKUP($U$1,A:N,14,))/VLOOKUP($U$1,A:N,14,))*100)+100</f>
        <v>111.0873066358693</v>
      </c>
      <c r="P372" s="76">
        <f>IF(VLOOKUP(A372,Database!$A:$AS,MATCH($P$1,Database!$A$1:$AS$1,0),FALSE)=0,#N/A,VLOOKUP(A372,Database!$A:$AS,MATCH($P$1,Database!$A$1:$AS$1,0),FALSE))</f>
        <v>93.992167319000004</v>
      </c>
      <c r="Q372" s="76">
        <f>(((Table134567891011121314151617343[[#This Row],[JPN]]-VLOOKUP($U$1,A:Q,16,))/VLOOKUP($U$1,A:Q,16,))*100)+100</f>
        <v>94.366207441506418</v>
      </c>
    </row>
    <row r="373" spans="1:17" s="80" customFormat="1" x14ac:dyDescent="0.35">
      <c r="A373" s="21">
        <v>44166</v>
      </c>
      <c r="B373" s="76">
        <f>IF(VLOOKUP(A373,Database!$A:$AS,MATCH($B$1,Database!$A$1:$AS$1,0),FALSE)=0,#N/A,VLOOKUP(A373,Database!$A:$AS,MATCH($B$1,Database!$A$1:$AS$1,0),FALSE))</f>
        <v>100.69160903300001</v>
      </c>
      <c r="C373" s="76">
        <f>IF(VLOOKUP(A373,Database!$A:$AS,MATCH($C$1,Database!$A$1:$AS$1,0),FALSE)=0,#N/A,VLOOKUP(A373,Database!$A:$AS,MATCH($C$1,Database!$A$1:$AS$1,0),FALSE))</f>
        <v>97.92</v>
      </c>
      <c r="D373" s="76">
        <f>IF(VLOOKUP(A373,Database!$A:$AS,MATCH($D$1,Database!$A$1:$AS$1,0),FALSE)=0,#N/A,VLOOKUP(A373,Database!$A:$AS,MATCH($D$1,Database!$A$1:$AS$1,0),FALSE))</f>
        <v>98.708225685000002</v>
      </c>
      <c r="E373" s="76">
        <f>IF(VLOOKUP(A373,Database!$A:$AS,MATCH($E$1,Database!$A$1:$AS$1,0),FALSE)=0,#N/A,VLOOKUP(A373,Database!$A:$AS,MATCH($E$1,Database!$A$1:$AS$1,0),FALSE))</f>
        <v>103.467086223</v>
      </c>
      <c r="F373" s="76">
        <f>IF(VLOOKUP(A373,Database!$A:$AS,MATCH($F$1,Database!$A$1:$AS$1,0),FALSE)=0,#N/A,VLOOKUP(A373,Database!$A:$AS,MATCH($F$1,Database!$A$1:$AS$1,0),FALSE))</f>
        <v>104.291309058</v>
      </c>
      <c r="G373" s="76">
        <f>IF(VLOOKUP(A373,Database!$A:$AS,MATCH($G$1,Database!$A$1:$AS$1,0),FALSE)=0,#N/A,VLOOKUP(A373,Database!$A:$AS,MATCH($G$1,Database!$A$1:$AS$1,0),FALSE))</f>
        <v>116.837637071</v>
      </c>
      <c r="H373" s="76">
        <f>(((Table134567891011121314151617343[[#This Row],[ITA]]-VLOOKUP($U$1,A:B,2,))/VLOOKUP($U$1,A:B,2,))*100)+100</f>
        <v>82.81250000037268</v>
      </c>
      <c r="I373" s="76">
        <f>(((Table134567891011121314151617343[[#This Row],[FRA]]-VLOOKUP($U$1,A:C,3,))/VLOOKUP($U$1,A:C,3,))*100)+100</f>
        <v>95.550351288056206</v>
      </c>
      <c r="J373" s="76">
        <f>(((Table134567891011121314151617343[[#This Row],[DEU]]-VLOOKUP($U$1,A:D,4,))/VLOOKUP($U$1,A:D,4,))*100)+100</f>
        <v>131.24999999925205</v>
      </c>
      <c r="K373" s="76">
        <f>(((Table134567891011121314151617343[[#This Row],[ESP]]-VLOOKUP($U$1,A:E,5,))/VLOOKUP($U$1,A:E,5,))*100)+100</f>
        <v>87.465974606312699</v>
      </c>
      <c r="L373" s="76">
        <f>(((Table134567891011121314151617343[[#This Row],[EA19]]-VLOOKUP($U$1,A:F,6,))/VLOOKUP($U$1,A:F,6,))*100)+100</f>
        <v>116.53631284981873</v>
      </c>
      <c r="M373" s="76">
        <f>(((Table134567891011121314151617343[[#This Row],[GBR]]-VLOOKUP($U$1,A:G,7,))/VLOOKUP($U$1,A:G,7,))*100)+100</f>
        <v>121.65745856355086</v>
      </c>
      <c r="N373" s="76">
        <f>IF(VLOOKUP(A373,Database!$A:$AU,MATCH($N$1,Database!$A$1:$AU$1,0),FALSE)=0,#N/A,VLOOKUP(A373,Database!$A:$AU,MATCH($N$1,Database!$A$1:$AU$1,0),FALSE))</f>
        <v>97.312128186999999</v>
      </c>
      <c r="O373" s="76">
        <f>(((Table134567891011121314151617343[[#This Row],[USA]]-VLOOKUP($U$1,A:N,14,))/VLOOKUP($U$1,A:N,14,))*100)+100</f>
        <v>112.25367514262366</v>
      </c>
      <c r="P373" s="76">
        <f>IF(VLOOKUP(A373,Database!$A:$AS,MATCH($P$1,Database!$A$1:$AS$1,0),FALSE)=0,#N/A,VLOOKUP(A373,Database!$A:$AS,MATCH($P$1,Database!$A$1:$AS$1,0),FALSE))</f>
        <v>94.092158987000005</v>
      </c>
      <c r="Q373" s="76">
        <f>(((Table134567891011121314151617343[[#This Row],[JPN]]-VLOOKUP($U$1,A:Q,16,))/VLOOKUP($U$1,A:Q,16,))*100)+100</f>
        <v>94.466597024532902</v>
      </c>
    </row>
    <row r="374" spans="1:17" s="80" customFormat="1" x14ac:dyDescent="0.35">
      <c r="A374" s="21">
        <v>44197</v>
      </c>
      <c r="B374" s="76">
        <f>IF(VLOOKUP(A374,Database!$A:$AS,MATCH($B$1,Database!$A$1:$AS$1,0),FALSE)=0,#N/A,VLOOKUP(A374,Database!$A:$AS,MATCH($B$1,Database!$A$1:$AS$1,0),FALSE))</f>
        <v>104.19131738999999</v>
      </c>
      <c r="C374" s="76">
        <f>IF(VLOOKUP(A374,Database!$A:$AS,MATCH($C$1,Database!$A$1:$AS$1,0),FALSE)=0,#N/A,VLOOKUP(A374,Database!$A:$AS,MATCH($C$1,Database!$A$1:$AS$1,0),FALSE))</f>
        <v>100.71</v>
      </c>
      <c r="D374" s="76">
        <f>IF(VLOOKUP(A374,Database!$A:$AS,MATCH($D$1,Database!$A$1:$AS$1,0),FALSE)=0,#N/A,VLOOKUP(A374,Database!$A:$AS,MATCH($D$1,Database!$A$1:$AS$1,0),FALSE))</f>
        <v>98.208184015</v>
      </c>
      <c r="E374" s="76">
        <f>IF(VLOOKUP(A374,Database!$A:$AS,MATCH($E$1,Database!$A$1:$AS$1,0),FALSE)=0,#N/A,VLOOKUP(A374,Database!$A:$AS,MATCH($E$1,Database!$A$1:$AS$1,0),FALSE))</f>
        <v>103.225086021</v>
      </c>
      <c r="F374" s="76">
        <f>IF(VLOOKUP(A374,Database!$A:$AS,MATCH($F$1,Database!$A$1:$AS$1,0),FALSE)=0,#N/A,VLOOKUP(A374,Database!$A:$AS,MATCH($F$1,Database!$A$1:$AS$1,0),FALSE))</f>
        <v>105.79118406800001</v>
      </c>
      <c r="G374" s="76">
        <f>IF(VLOOKUP(A374,Database!$A:$AS,MATCH($G$1,Database!$A$1:$AS$1,0),FALSE)=0,#N/A,VLOOKUP(A374,Database!$A:$AS,MATCH($G$1,Database!$A$1:$AS$1,0),FALSE))</f>
        <v>114.92748496599999</v>
      </c>
      <c r="H374" s="76">
        <f>(((Table134567891011121314151617343[[#This Row],[ITA]]-VLOOKUP($U$1,A:B,2,))/VLOOKUP($U$1,A:B,2,))*100)+100</f>
        <v>85.690789473534068</v>
      </c>
      <c r="I374" s="76">
        <f>(((Table134567891011121314151617343[[#This Row],[FRA]]-VLOOKUP($U$1,A:C,3,))/VLOOKUP($U$1,A:C,3,))*100)+100</f>
        <v>98.272833723653392</v>
      </c>
      <c r="J374" s="76">
        <f>(((Table134567891011121314151617343[[#This Row],[DEU]]-VLOOKUP($U$1,A:D,4,))/VLOOKUP($U$1,A:D,4,))*100)+100</f>
        <v>130.58510638241643</v>
      </c>
      <c r="K374" s="76">
        <f>(((Table134567891011121314151617343[[#This Row],[ESP]]-VLOOKUP($U$1,A:E,5,))/VLOOKUP($U$1,A:E,5,))*100)+100</f>
        <v>87.261399564185439</v>
      </c>
      <c r="L374" s="76">
        <f>(((Table134567891011121314151617343[[#This Row],[EA19]]-VLOOKUP($U$1,A:F,6,))/VLOOKUP($U$1,A:F,6,))*100)+100</f>
        <v>118.21229050298808</v>
      </c>
      <c r="M374" s="76">
        <f>(((Table134567891011121314151617343[[#This Row],[GBR]]-VLOOKUP($U$1,A:G,7,))/VLOOKUP($U$1,A:G,7,))*100)+100</f>
        <v>119.66850828699826</v>
      </c>
      <c r="N374" s="76">
        <f>IF(VLOOKUP(A374,Database!$A:$AU,MATCH($N$1,Database!$A$1:$AU$1,0),FALSE)=0,#N/A,VLOOKUP(A374,Database!$A:$AU,MATCH($N$1,Database!$A$1:$AU$1,0),FALSE))</f>
        <v>98.429148224000002</v>
      </c>
      <c r="O374" s="76">
        <f>(((Table134567891011121314151617343[[#This Row],[USA]]-VLOOKUP($U$1,A:N,14,))/VLOOKUP($U$1,A:N,14,))*100)+100</f>
        <v>113.54220522307001</v>
      </c>
      <c r="P374" s="76">
        <f>IF(VLOOKUP(A374,Database!$A:$AS,MATCH($P$1,Database!$A$1:$AS$1,0),FALSE)=0,#N/A,VLOOKUP(A374,Database!$A:$AS,MATCH($P$1,Database!$A$1:$AS$1,0),FALSE))</f>
        <v>96.191984000999994</v>
      </c>
      <c r="Q374" s="76">
        <f>(((Table134567891011121314151617343[[#This Row],[JPN]]-VLOOKUP($U$1,A:Q,16,))/VLOOKUP($U$1,A:Q,16,))*100)+100</f>
        <v>96.574778254033419</v>
      </c>
    </row>
    <row r="375" spans="1:17" s="80" customFormat="1" x14ac:dyDescent="0.35">
      <c r="A375" s="21">
        <v>44228</v>
      </c>
      <c r="B375" s="76">
        <f>IF(VLOOKUP(A375,Database!$A:$AS,MATCH($B$1,Database!$A$1:$AS$1,0),FALSE)=0,#N/A,VLOOKUP(A375,Database!$A:$AS,MATCH($B$1,Database!$A$1:$AS$1,0),FALSE))</f>
        <v>102.69144238</v>
      </c>
      <c r="C375" s="76">
        <f>IF(VLOOKUP(A375,Database!$A:$AS,MATCH($C$1,Database!$A$1:$AS$1,0),FALSE)=0,#N/A,VLOOKUP(A375,Database!$A:$AS,MATCH($C$1,Database!$A$1:$AS$1,0),FALSE))</f>
        <v>96.34</v>
      </c>
      <c r="D375" s="76">
        <f>IF(VLOOKUP(A375,Database!$A:$AS,MATCH($D$1,Database!$A$1:$AS$1,0),FALSE)=0,#N/A,VLOOKUP(A375,Database!$A:$AS,MATCH($D$1,Database!$A$1:$AS$1,0),FALSE))</f>
        <v>97.008084006999994</v>
      </c>
      <c r="E375" s="76">
        <f>IF(VLOOKUP(A375,Database!$A:$AS,MATCH($E$1,Database!$A$1:$AS$1,0),FALSE)=0,#N/A,VLOOKUP(A375,Database!$A:$AS,MATCH($E$1,Database!$A$1:$AS$1,0),FALSE))</f>
        <v>103.083085903</v>
      </c>
      <c r="F375" s="76">
        <f>IF(VLOOKUP(A375,Database!$A:$AS,MATCH($F$1,Database!$A$1:$AS$1,0),FALSE)=0,#N/A,VLOOKUP(A375,Database!$A:$AS,MATCH($F$1,Database!$A$1:$AS$1,0),FALSE))</f>
        <v>104.19131738999999</v>
      </c>
      <c r="G375" s="76">
        <f>IF(VLOOKUP(A375,Database!$A:$AS,MATCH($G$1,Database!$A$1:$AS$1,0),FALSE)=0,#N/A,VLOOKUP(A375,Database!$A:$AS,MATCH($G$1,Database!$A$1:$AS$1,0),FALSE))</f>
        <v>115.351963212</v>
      </c>
      <c r="H375" s="76">
        <f>(((Table134567891011121314151617343[[#This Row],[ITA]]-VLOOKUP($U$1,A:B,2,))/VLOOKUP($U$1,A:B,2,))*100)+100</f>
        <v>84.457236842296666</v>
      </c>
      <c r="I375" s="76">
        <f>(((Table134567891011121314151617343[[#This Row],[FRA]]-VLOOKUP($U$1,A:C,3,))/VLOOKUP($U$1,A:C,3,))*100)+100</f>
        <v>94.008587041373929</v>
      </c>
      <c r="J375" s="76">
        <f>(((Table134567891011121314151617343[[#This Row],[DEU]]-VLOOKUP($U$1,A:D,4,))/VLOOKUP($U$1,A:D,4,))*100)+100</f>
        <v>128.98936170201094</v>
      </c>
      <c r="K375" s="76">
        <f>(((Table134567891011121314151617343[[#This Row],[ESP]]-VLOOKUP($U$1,A:E,5,))/VLOOKUP($U$1,A:E,5,))*100)+100</f>
        <v>87.141359663880223</v>
      </c>
      <c r="L375" s="76">
        <f>(((Table134567891011121314151617343[[#This Row],[EA19]]-VLOOKUP($U$1,A:F,6,))/VLOOKUP($U$1,A:F,6,))*100)+100</f>
        <v>116.42458100552916</v>
      </c>
      <c r="M375" s="76">
        <f>(((Table134567891011121314151617343[[#This Row],[GBR]]-VLOOKUP($U$1,A:G,7,))/VLOOKUP($U$1,A:G,7,))*100)+100</f>
        <v>120.11049723780607</v>
      </c>
      <c r="N375" s="76">
        <f>IF(VLOOKUP(A375,Database!$A:$AU,MATCH($N$1,Database!$A$1:$AU$1,0),FALSE)=0,#N/A,VLOOKUP(A375,Database!$A:$AU,MATCH($N$1,Database!$A$1:$AU$1,0),FALSE))</f>
        <v>95.413342861000004</v>
      </c>
      <c r="O375" s="76">
        <f>(((Table134567891011121314151617343[[#This Row],[USA]]-VLOOKUP($U$1,A:N,14,))/VLOOKUP($U$1,A:N,14,))*100)+100</f>
        <v>110.06334558019962</v>
      </c>
      <c r="P375" s="76">
        <f>IF(VLOOKUP(A375,Database!$A:$AS,MATCH($P$1,Database!$A$1:$AS$1,0),FALSE)=0,#N/A,VLOOKUP(A375,Database!$A:$AS,MATCH($P$1,Database!$A$1:$AS$1,0),FALSE))</f>
        <v>96.091992333999997</v>
      </c>
      <c r="Q375" s="76">
        <f>(((Table134567891011121314151617343[[#This Row],[JPN]]-VLOOKUP($U$1,A:Q,16,))/VLOOKUP($U$1,A:Q,16,))*100)+100</f>
        <v>96.474388672010903</v>
      </c>
    </row>
    <row r="376" spans="1:17" s="80" customFormat="1" x14ac:dyDescent="0.35">
      <c r="A376" s="21">
        <v>44256</v>
      </c>
      <c r="B376" s="76">
        <f>IF(VLOOKUP(A376,Database!$A:$AS,MATCH($B$1,Database!$A$1:$AS$1,0),FALSE)=0,#N/A,VLOOKUP(A376,Database!$A:$AS,MATCH($B$1,Database!$A$1:$AS$1,0),FALSE))</f>
        <v>102.891425715</v>
      </c>
      <c r="C376" s="76">
        <f>IF(VLOOKUP(A376,Database!$A:$AS,MATCH($C$1,Database!$A$1:$AS$1,0),FALSE)=0,#N/A,VLOOKUP(A376,Database!$A:$AS,MATCH($C$1,Database!$A$1:$AS$1,0),FALSE))</f>
        <v>98.07</v>
      </c>
      <c r="D376" s="76">
        <f>IF(VLOOKUP(A376,Database!$A:$AS,MATCH($D$1,Database!$A$1:$AS$1,0),FALSE)=0,#N/A,VLOOKUP(A376,Database!$A:$AS,MATCH($D$1,Database!$A$1:$AS$1,0),FALSE))</f>
        <v>98.508209016999999</v>
      </c>
      <c r="E376" s="76">
        <f>IF(VLOOKUP(A376,Database!$A:$AS,MATCH($E$1,Database!$A$1:$AS$1,0),FALSE)=0,#N/A,VLOOKUP(A376,Database!$A:$AS,MATCH($E$1,Database!$A$1:$AS$1,0),FALSE))</f>
        <v>104.15708679799999</v>
      </c>
      <c r="F376" s="76">
        <f>IF(VLOOKUP(A376,Database!$A:$AS,MATCH($F$1,Database!$A$1:$AS$1,0),FALSE)=0,#N/A,VLOOKUP(A376,Database!$A:$AS,MATCH($F$1,Database!$A$1:$AS$1,0),FALSE))</f>
        <v>105.091242396</v>
      </c>
      <c r="G376" s="76">
        <f>IF(VLOOKUP(A376,Database!$A:$AS,MATCH($G$1,Database!$A$1:$AS$1,0),FALSE)=0,#N/A,VLOOKUP(A376,Database!$A:$AS,MATCH($G$1,Database!$A$1:$AS$1,0),FALSE))</f>
        <v>116.413158826</v>
      </c>
      <c r="H376" s="76">
        <f>(((Table134567891011121314151617343[[#This Row],[ITA]]-VLOOKUP($U$1,A:B,2,))/VLOOKUP($U$1,A:B,2,))*100)+100</f>
        <v>84.621710526735797</v>
      </c>
      <c r="I376" s="76">
        <f>(((Table134567891011121314151617343[[#This Row],[FRA]]-VLOOKUP($U$1,A:C,3,))/VLOOKUP($U$1,A:C,3,))*100)+100</f>
        <v>95.6967213114754</v>
      </c>
      <c r="J376" s="76">
        <f>(((Table134567891011121314151617343[[#This Row],[DEU]]-VLOOKUP($U$1,A:D,4,))/VLOOKUP($U$1,A:D,4,))*100)+100</f>
        <v>130.98404255251779</v>
      </c>
      <c r="K376" s="76">
        <f>(((Table134567891011121314151617343[[#This Row],[ESP]]-VLOOKUP($U$1,A:E,5,))/VLOOKUP($U$1,A:E,5,))*100)+100</f>
        <v>88.04926708099606</v>
      </c>
      <c r="L376" s="76">
        <f>(((Table134567891011121314151617343[[#This Row],[EA19]]-VLOOKUP($U$1,A:F,6,))/VLOOKUP($U$1,A:F,6,))*100)+100</f>
        <v>117.43016759743077</v>
      </c>
      <c r="M376" s="76">
        <f>(((Table134567891011121314151617343[[#This Row],[GBR]]-VLOOKUP($U$1,A:G,7,))/VLOOKUP($U$1,A:G,7,))*100)+100</f>
        <v>121.21546961378431</v>
      </c>
      <c r="N376" s="76">
        <f>IF(VLOOKUP(A376,Database!$A:$AU,MATCH($N$1,Database!$A$1:$AU$1,0),FALSE)=0,#N/A,VLOOKUP(A376,Database!$A:$AU,MATCH($N$1,Database!$A$1:$AU$1,0),FALSE))</f>
        <v>98.030134586000003</v>
      </c>
      <c r="O376" s="76">
        <f>(((Table134567891011121314151617343[[#This Row],[USA]]-VLOOKUP($U$1,A:N,14,))/VLOOKUP($U$1,A:N,14,))*100)+100</f>
        <v>113.08192603555233</v>
      </c>
      <c r="P376" s="76">
        <f>IF(VLOOKUP(A376,Database!$A:$AS,MATCH($P$1,Database!$A$1:$AS$1,0),FALSE)=0,#N/A,VLOOKUP(A376,Database!$A:$AS,MATCH($P$1,Database!$A$1:$AS$1,0),FALSE))</f>
        <v>97.291892341999997</v>
      </c>
      <c r="Q376" s="76">
        <f>(((Table134567891011121314151617343[[#This Row],[JPN]]-VLOOKUP($U$1,A:Q,16,))/VLOOKUP($U$1,A:Q,16,))*100)+100</f>
        <v>97.679063660296919</v>
      </c>
    </row>
    <row r="377" spans="1:17" s="80" customFormat="1" x14ac:dyDescent="0.35">
      <c r="A377" s="21">
        <v>44287</v>
      </c>
      <c r="B377" s="76">
        <f>IF(VLOOKUP(A377,Database!$A:$AS,MATCH($B$1,Database!$A$1:$AS$1,0),FALSE)=0,#N/A,VLOOKUP(A377,Database!$A:$AS,MATCH($B$1,Database!$A$1:$AS$1,0),FALSE))</f>
        <v>103.991334055</v>
      </c>
      <c r="C377" s="76">
        <f>IF(VLOOKUP(A377,Database!$A:$AS,MATCH($C$1,Database!$A$1:$AS$1,0),FALSE)=0,#N/A,VLOOKUP(A377,Database!$A:$AS,MATCH($C$1,Database!$A$1:$AS$1,0),FALSE))</f>
        <v>98.23</v>
      </c>
      <c r="D377" s="76">
        <f>IF(VLOOKUP(A377,Database!$A:$AS,MATCH($D$1,Database!$A$1:$AS$1,0),FALSE)=0,#N/A,VLOOKUP(A377,Database!$A:$AS,MATCH($D$1,Database!$A$1:$AS$1,0),FALSE))</f>
        <v>98.008167346999997</v>
      </c>
      <c r="E377" s="76">
        <f>IF(VLOOKUP(A377,Database!$A:$AS,MATCH($E$1,Database!$A$1:$AS$1,0),FALSE)=0,#N/A,VLOOKUP(A377,Database!$A:$AS,MATCH($E$1,Database!$A$1:$AS$1,0),FALSE))</f>
        <v>103.799086499</v>
      </c>
      <c r="F377" s="76">
        <f>IF(VLOOKUP(A377,Database!$A:$AS,MATCH($F$1,Database!$A$1:$AS$1,0),FALSE)=0,#N/A,VLOOKUP(A377,Database!$A:$AS,MATCH($F$1,Database!$A$1:$AS$1,0),FALSE))</f>
        <v>106.09115907</v>
      </c>
      <c r="G377" s="76">
        <f>IF(VLOOKUP(A377,Database!$A:$AS,MATCH($G$1,Database!$A$1:$AS$1,0),FALSE)=0,#N/A,VLOOKUP(A377,Database!$A:$AS,MATCH($G$1,Database!$A$1:$AS$1,0),FALSE))</f>
        <v>115.776441457</v>
      </c>
      <c r="H377" s="76">
        <f>(((Table134567891011121314151617343[[#This Row],[ITA]]-VLOOKUP($U$1,A:B,2,))/VLOOKUP($U$1,A:B,2,))*100)+100</f>
        <v>85.526315789094923</v>
      </c>
      <c r="I377" s="76">
        <f>(((Table134567891011121314151617343[[#This Row],[FRA]]-VLOOKUP($U$1,A:C,3,))/VLOOKUP($U$1,A:C,3,))*100)+100</f>
        <v>95.85284933645589</v>
      </c>
      <c r="J377" s="76">
        <f>(((Table134567891011121314151617343[[#This Row],[DEU]]-VLOOKUP($U$1,A:D,4,))/VLOOKUP($U$1,A:D,4,))*100)+100</f>
        <v>130.31914893568219</v>
      </c>
      <c r="K377" s="76">
        <f>(((Table134567891011121314151617343[[#This Row],[ESP]]-VLOOKUP($U$1,A:E,5,))/VLOOKUP($U$1,A:E,5,))*100)+100</f>
        <v>87.746631274727221</v>
      </c>
      <c r="L377" s="76">
        <f>(((Table134567891011121314151617343[[#This Row],[EA19]]-VLOOKUP($U$1,A:F,6,))/VLOOKUP($U$1,A:F,6,))*100)+100</f>
        <v>118.54748603362194</v>
      </c>
      <c r="M377" s="76">
        <f>(((Table134567891011121314151617343[[#This Row],[GBR]]-VLOOKUP($U$1,A:G,7,))/VLOOKUP($U$1,A:G,7,))*100)+100</f>
        <v>120.55248618757261</v>
      </c>
      <c r="N377" s="76">
        <f>IF(VLOOKUP(A377,Database!$A:$AU,MATCH($N$1,Database!$A$1:$AU$1,0),FALSE)=0,#N/A,VLOOKUP(A377,Database!$A:$AU,MATCH($N$1,Database!$A$1:$AU$1,0),FALSE))</f>
        <v>98.191267081000007</v>
      </c>
      <c r="O377" s="76">
        <f>(((Table134567891011121314151617343[[#This Row],[USA]]-VLOOKUP($U$1,A:N,14,))/VLOOKUP($U$1,A:N,14,))*100)+100</f>
        <v>113.26779921586026</v>
      </c>
      <c r="P377" s="76">
        <f>IF(VLOOKUP(A377,Database!$A:$AS,MATCH($P$1,Database!$A$1:$AS$1,0),FALSE)=0,#N/A,VLOOKUP(A377,Database!$A:$AS,MATCH($P$1,Database!$A$1:$AS$1,0),FALSE))</f>
        <v>98.491792351000001</v>
      </c>
      <c r="Q377" s="76">
        <f>(((Table134567891011121314151617343[[#This Row],[JPN]]-VLOOKUP($U$1,A:Q,16,))/VLOOKUP($U$1,A:Q,16,))*100)+100</f>
        <v>98.883738649586917</v>
      </c>
    </row>
    <row r="378" spans="1:17" s="80" customFormat="1" x14ac:dyDescent="0.35">
      <c r="A378" s="21">
        <v>44317</v>
      </c>
      <c r="B378" s="76">
        <f>IF(VLOOKUP(A378,Database!$A:$AS,MATCH($B$1,Database!$A$1:$AS$1,0),FALSE)=0,#N/A,VLOOKUP(A378,Database!$A:$AS,MATCH($B$1,Database!$A$1:$AS$1,0),FALSE))</f>
        <v>102.791434047</v>
      </c>
      <c r="C378" s="76">
        <f>IF(VLOOKUP(A378,Database!$A:$AS,MATCH($C$1,Database!$A$1:$AS$1,0),FALSE)=0,#N/A,VLOOKUP(A378,Database!$A:$AS,MATCH($C$1,Database!$A$1:$AS$1,0),FALSE))</f>
        <v>98.03</v>
      </c>
      <c r="D378" s="76">
        <f>IF(VLOOKUP(A378,Database!$A:$AS,MATCH($D$1,Database!$A$1:$AS$1,0),FALSE)=0,#N/A,VLOOKUP(A378,Database!$A:$AS,MATCH($D$1,Database!$A$1:$AS$1,0),FALSE))</f>
        <v>97.008084006999994</v>
      </c>
      <c r="E378" s="76">
        <f>IF(VLOOKUP(A378,Database!$A:$AS,MATCH($E$1,Database!$A$1:$AS$1,0),FALSE)=0,#N/A,VLOOKUP(A378,Database!$A:$AS,MATCH($E$1,Database!$A$1:$AS$1,0),FALSE))</f>
        <v>101.911084926</v>
      </c>
      <c r="F378" s="76">
        <f>IF(VLOOKUP(A378,Database!$A:$AS,MATCH($F$1,Database!$A$1:$AS$1,0),FALSE)=0,#N/A,VLOOKUP(A378,Database!$A:$AS,MATCH($F$1,Database!$A$1:$AS$1,0),FALSE))</f>
        <v>104.091325723</v>
      </c>
      <c r="G378" s="76">
        <f>IF(VLOOKUP(A378,Database!$A:$AS,MATCH($G$1,Database!$A$1:$AS$1,0),FALSE)=0,#N/A,VLOOKUP(A378,Database!$A:$AS,MATCH($G$1,Database!$A$1:$AS$1,0),FALSE))</f>
        <v>117.686593562</v>
      </c>
      <c r="H378" s="76">
        <f>(((Table134567891011121314151617343[[#This Row],[ITA]]-VLOOKUP($U$1,A:B,2,))/VLOOKUP($U$1,A:B,2,))*100)+100</f>
        <v>84.539473684105019</v>
      </c>
      <c r="I378" s="76">
        <f>(((Table134567891011121314151617343[[#This Row],[FRA]]-VLOOKUP($U$1,A:C,3,))/VLOOKUP($U$1,A:C,3,))*100)+100</f>
        <v>95.657689305230292</v>
      </c>
      <c r="J378" s="76">
        <f>(((Table134567891011121314151617343[[#This Row],[DEU]]-VLOOKUP($U$1,A:D,4,))/VLOOKUP($U$1,A:D,4,))*100)+100</f>
        <v>128.98936170201094</v>
      </c>
      <c r="K378" s="76">
        <f>(((Table134567891011121314151617343[[#This Row],[ESP]]-VLOOKUP($U$1,A:E,5,))/VLOOKUP($U$1,A:E,5,))*100)+100</f>
        <v>86.150607808049301</v>
      </c>
      <c r="L378" s="76">
        <f>(((Table134567891011121314151617343[[#This Row],[EA19]]-VLOOKUP($U$1,A:F,6,))/VLOOKUP($U$1,A:F,6,))*100)+100</f>
        <v>116.31284916235701</v>
      </c>
      <c r="M378" s="76">
        <f>(((Table134567891011121314151617343[[#This Row],[GBR]]-VLOOKUP($U$1,A:G,7,))/VLOOKUP($U$1,A:G,7,))*100)+100</f>
        <v>122.54143646412521</v>
      </c>
      <c r="N378" s="76">
        <f>IF(VLOOKUP(A378,Database!$A:$AU,MATCH($N$1,Database!$A$1:$AU$1,0),FALSE)=0,#N/A,VLOOKUP(A378,Database!$A:$AU,MATCH($N$1,Database!$A$1:$AU$1,0),FALSE))</f>
        <v>98.938822701999996</v>
      </c>
      <c r="O378" s="76">
        <f>(((Table134567891011121314151617343[[#This Row],[USA]]-VLOOKUP($U$1,A:N,14,))/VLOOKUP($U$1,A:N,14,))*100)+100</f>
        <v>114.13013639206011</v>
      </c>
      <c r="P378" s="76">
        <f>IF(VLOOKUP(A378,Database!$A:$AS,MATCH($P$1,Database!$A$1:$AS$1,0),FALSE)=0,#N/A,VLOOKUP(A378,Database!$A:$AS,MATCH($P$1,Database!$A$1:$AS$1,0),FALSE))</f>
        <v>92.592283976000004</v>
      </c>
      <c r="Q378" s="76">
        <f>(((Table134567891011121314151617343[[#This Row],[JPN]]-VLOOKUP($U$1,A:Q,16,))/VLOOKUP($U$1,A:Q,16,))*100)+100</f>
        <v>92.960753288171418</v>
      </c>
    </row>
    <row r="379" spans="1:17" s="80" customFormat="1" x14ac:dyDescent="0.35">
      <c r="A379" s="21">
        <v>44348</v>
      </c>
      <c r="B379" s="76">
        <f>IF(VLOOKUP(A379,Database!$A:$AS,MATCH($B$1,Database!$A$1:$AS$1,0),FALSE)=0,#N/A,VLOOKUP(A379,Database!$A:$AS,MATCH($B$1,Database!$A$1:$AS$1,0),FALSE))</f>
        <v>104.991250729</v>
      </c>
      <c r="C379" s="76">
        <f>IF(VLOOKUP(A379,Database!$A:$AS,MATCH($C$1,Database!$A$1:$AS$1,0),FALSE)=0,#N/A,VLOOKUP(A379,Database!$A:$AS,MATCH($C$1,Database!$A$1:$AS$1,0),FALSE))</f>
        <v>97.84</v>
      </c>
      <c r="D379" s="76">
        <f>IF(VLOOKUP(A379,Database!$A:$AS,MATCH($D$1,Database!$A$1:$AS$1,0),FALSE)=0,#N/A,VLOOKUP(A379,Database!$A:$AS,MATCH($D$1,Database!$A$1:$AS$1,0),FALSE))</f>
        <v>96.308025669000003</v>
      </c>
      <c r="E379" s="76">
        <f>IF(VLOOKUP(A379,Database!$A:$AS,MATCH($E$1,Database!$A$1:$AS$1,0),FALSE)=0,#N/A,VLOOKUP(A379,Database!$A:$AS,MATCH($E$1,Database!$A$1:$AS$1,0),FALSE))</f>
        <v>100.549083791</v>
      </c>
      <c r="F379" s="76">
        <f>IF(VLOOKUP(A379,Database!$A:$AS,MATCH($F$1,Database!$A$1:$AS$1,0),FALSE)=0,#N/A,VLOOKUP(A379,Database!$A:$AS,MATCH($F$1,Database!$A$1:$AS$1,0),FALSE))</f>
        <v>104.091325723</v>
      </c>
      <c r="G379" s="76">
        <f>IF(VLOOKUP(A379,Database!$A:$AS,MATCH($G$1,Database!$A$1:$AS$1,0),FALSE)=0,#N/A,VLOOKUP(A379,Database!$A:$AS,MATCH($G$1,Database!$A$1:$AS$1,0),FALSE))</f>
        <v>115.458082773</v>
      </c>
      <c r="H379" s="76">
        <f>(((Table134567891011121314151617343[[#This Row],[ITA]]-VLOOKUP($U$1,A:B,2,))/VLOOKUP($U$1,A:B,2,))*100)+100</f>
        <v>86.34868421046815</v>
      </c>
      <c r="I379" s="76">
        <f>(((Table134567891011121314151617343[[#This Row],[FRA]]-VLOOKUP($U$1,A:C,3,))/VLOOKUP($U$1,A:C,3,))*100)+100</f>
        <v>95.472287275565961</v>
      </c>
      <c r="J379" s="76">
        <f>(((Table134567891011121314151617343[[#This Row],[DEU]]-VLOOKUP($U$1,A:D,4,))/VLOOKUP($U$1,A:D,4,))*100)+100</f>
        <v>128.05851063844111</v>
      </c>
      <c r="K379" s="76">
        <f>(((Table134567891011121314151617343[[#This Row],[ESP]]-VLOOKUP($U$1,A:E,5,))/VLOOKUP($U$1,A:E,5,))*100)+100</f>
        <v>84.999239184109086</v>
      </c>
      <c r="L379" s="76">
        <f>(((Table134567891011121314151617343[[#This Row],[EA19]]-VLOOKUP($U$1,A:F,6,))/VLOOKUP($U$1,A:F,6,))*100)+100</f>
        <v>116.31284916235701</v>
      </c>
      <c r="M379" s="76">
        <f>(((Table134567891011121314151617343[[#This Row],[GBR]]-VLOOKUP($U$1,A:G,7,))/VLOOKUP($U$1,A:G,7,))*100)+100</f>
        <v>120.22099447498739</v>
      </c>
      <c r="N379" s="76">
        <f>IF(VLOOKUP(A379,Database!$A:$AU,MATCH($N$1,Database!$A$1:$AU$1,0),FALSE)=0,#N/A,VLOOKUP(A379,Database!$A:$AU,MATCH($N$1,Database!$A$1:$AU$1,0),FALSE))</f>
        <v>99.349140403999996</v>
      </c>
      <c r="O379" s="76">
        <f>(((Table134567891011121314151617343[[#This Row],[USA]]-VLOOKUP($U$1,A:N,14,))/VLOOKUP($U$1,A:N,14,))*100)+100</f>
        <v>114.60345529776799</v>
      </c>
      <c r="P379" s="76">
        <f>IF(VLOOKUP(A379,Database!$A:$AS,MATCH($P$1,Database!$A$1:$AS$1,0),FALSE)=0,#N/A,VLOOKUP(A379,Database!$A:$AS,MATCH($P$1,Database!$A$1:$AS$1,0),FALSE))</f>
        <v>98.691775684999996</v>
      </c>
      <c r="Q379" s="76">
        <f>(((Table134567891011121314151617343[[#This Row],[JPN]]-VLOOKUP($U$1,A:Q,16,))/VLOOKUP($U$1,A:Q,16,))*100)+100</f>
        <v>99.084517813631933</v>
      </c>
    </row>
    <row r="380" spans="1:17" s="80" customFormat="1" x14ac:dyDescent="0.35">
      <c r="A380" s="21">
        <v>44378</v>
      </c>
      <c r="B380" s="76">
        <f>IF(VLOOKUP(A380,Database!$A:$AS,MATCH($B$1,Database!$A$1:$AS$1,0),FALSE)=0,#N/A,VLOOKUP(A380,Database!$A:$AS,MATCH($B$1,Database!$A$1:$AS$1,0),FALSE))</f>
        <v>105.691192401</v>
      </c>
      <c r="C380" s="76">
        <f>IF(VLOOKUP(A380,Database!$A:$AS,MATCH($C$1,Database!$A$1:$AS$1,0),FALSE)=0,#N/A,VLOOKUP(A380,Database!$A:$AS,MATCH($C$1,Database!$A$1:$AS$1,0),FALSE))</f>
        <v>98.49</v>
      </c>
      <c r="D380" s="76">
        <f>IF(VLOOKUP(A380,Database!$A:$AS,MATCH($D$1,Database!$A$1:$AS$1,0),FALSE)=0,#N/A,VLOOKUP(A380,Database!$A:$AS,MATCH($D$1,Database!$A$1:$AS$1,0),FALSE))</f>
        <v>97.508125676999995</v>
      </c>
      <c r="E380" s="76">
        <f>IF(VLOOKUP(A380,Database!$A:$AS,MATCH($E$1,Database!$A$1:$AS$1,0),FALSE)=0,#N/A,VLOOKUP(A380,Database!$A:$AS,MATCH($E$1,Database!$A$1:$AS$1,0),FALSE))</f>
        <v>100.915084096</v>
      </c>
      <c r="F380" s="76">
        <f>IF(VLOOKUP(A380,Database!$A:$AS,MATCH($F$1,Database!$A$1:$AS$1,0),FALSE)=0,#N/A,VLOOKUP(A380,Database!$A:$AS,MATCH($F$1,Database!$A$1:$AS$1,0),FALSE))</f>
        <v>106.691109074</v>
      </c>
      <c r="G380" s="76">
        <f>IF(VLOOKUP(A380,Database!$A:$AS,MATCH($G$1,Database!$A$1:$AS$1,0),FALSE)=0,#N/A,VLOOKUP(A380,Database!$A:$AS,MATCH($G$1,Database!$A$1:$AS$1,0),FALSE))</f>
        <v>115.670321896</v>
      </c>
      <c r="H380" s="76">
        <f>(((Table134567891011121314151617343[[#This Row],[ITA]]-VLOOKUP($U$1,A:B,2,))/VLOOKUP($U$1,A:B,2,))*100)+100</f>
        <v>86.924342105593894</v>
      </c>
      <c r="I380" s="76">
        <f>(((Table134567891011121314151617343[[#This Row],[FRA]]-VLOOKUP($U$1,A:C,3,))/VLOOKUP($U$1,A:C,3,))*100)+100</f>
        <v>96.106557377049171</v>
      </c>
      <c r="J380" s="76">
        <f>(((Table134567891011121314151617343[[#This Row],[DEU]]-VLOOKUP($U$1,A:D,4,))/VLOOKUP($U$1,A:D,4,))*100)+100</f>
        <v>129.65425531884657</v>
      </c>
      <c r="K380" s="76">
        <f>(((Table134567891011121314151617343[[#This Row],[ESP]]-VLOOKUP($U$1,A:E,5,))/VLOOKUP($U$1,A:E,5,))*100)+100</f>
        <v>85.30863780111504</v>
      </c>
      <c r="L380" s="76">
        <f>(((Table134567891011121314151617343[[#This Row],[EA19]]-VLOOKUP($U$1,A:F,6,))/VLOOKUP($U$1,A:F,6,))*100)+100</f>
        <v>119.21787709488967</v>
      </c>
      <c r="M380" s="76">
        <f>(((Table134567891011121314151617343[[#This Row],[GBR]]-VLOOKUP($U$1,A:G,7,))/VLOOKUP($U$1,A:G,7,))*100)+100</f>
        <v>120.44198895039129</v>
      </c>
      <c r="N380" s="76">
        <f>IF(VLOOKUP(A380,Database!$A:$AU,MATCH($N$1,Database!$A$1:$AU$1,0),FALSE)=0,#N/A,VLOOKUP(A380,Database!$A:$AU,MATCH($N$1,Database!$A$1:$AU$1,0),FALSE))</f>
        <v>100.02351708099999</v>
      </c>
      <c r="O380" s="76">
        <f>(((Table134567891011121314151617343[[#This Row],[USA]]-VLOOKUP($U$1,A:N,14,))/VLOOKUP($U$1,A:N,14,))*100)+100</f>
        <v>115.3813774523246</v>
      </c>
      <c r="P380" s="76">
        <f>IF(VLOOKUP(A380,Database!$A:$AS,MATCH($P$1,Database!$A$1:$AS$1,0),FALSE)=0,#N/A,VLOOKUP(A380,Database!$A:$AS,MATCH($P$1,Database!$A$1:$AS$1,0),FALSE))</f>
        <v>98.191817349000004</v>
      </c>
      <c r="Q380" s="76">
        <f>(((Table134567891011121314151617343[[#This Row],[JPN]]-VLOOKUP($U$1,A:Q,16,))/VLOOKUP($U$1,A:Q,16,))*100)+100</f>
        <v>98.582569902515417</v>
      </c>
    </row>
    <row r="381" spans="1:17" s="80" customFormat="1" x14ac:dyDescent="0.35">
      <c r="A381" s="21">
        <v>44409</v>
      </c>
      <c r="B381" s="76">
        <f>IF(VLOOKUP(A381,Database!$A:$AS,MATCH($B$1,Database!$A$1:$AS$1,0),FALSE)=0,#N/A,VLOOKUP(A381,Database!$A:$AS,MATCH($B$1,Database!$A$1:$AS$1,0),FALSE))</f>
        <v>104.091325723</v>
      </c>
      <c r="C381" s="76">
        <f>IF(VLOOKUP(A381,Database!$A:$AS,MATCH($C$1,Database!$A$1:$AS$1,0),FALSE)=0,#N/A,VLOOKUP(A381,Database!$A:$AS,MATCH($C$1,Database!$A$1:$AS$1,0),FALSE))</f>
        <v>98.35</v>
      </c>
      <c r="D381" s="76">
        <f>IF(VLOOKUP(A381,Database!$A:$AS,MATCH($D$1,Database!$A$1:$AS$1,0),FALSE)=0,#N/A,VLOOKUP(A381,Database!$A:$AS,MATCH($D$1,Database!$A$1:$AS$1,0),FALSE))</f>
        <v>92.907742311999996</v>
      </c>
      <c r="E381" s="76">
        <f>IF(VLOOKUP(A381,Database!$A:$AS,MATCH($E$1,Database!$A$1:$AS$1,0),FALSE)=0,#N/A,VLOOKUP(A381,Database!$A:$AS,MATCH($E$1,Database!$A$1:$AS$1,0),FALSE))</f>
        <v>101.38608448799999</v>
      </c>
      <c r="F381" s="76">
        <f>IF(VLOOKUP(A381,Database!$A:$AS,MATCH($F$1,Database!$A$1:$AS$1,0),FALSE)=0,#N/A,VLOOKUP(A381,Database!$A:$AS,MATCH($F$1,Database!$A$1:$AS$1,0),FALSE))</f>
        <v>102.99141738199999</v>
      </c>
      <c r="G381" s="76">
        <f>IF(VLOOKUP(A381,Database!$A:$AS,MATCH($G$1,Database!$A$1:$AS$1,0),FALSE)=0,#N/A,VLOOKUP(A381,Database!$A:$AS,MATCH($G$1,Database!$A$1:$AS$1,0),FALSE))</f>
        <v>116.09480014099999</v>
      </c>
      <c r="H381" s="76">
        <f>(((Table134567891011121314151617343[[#This Row],[ITA]]-VLOOKUP($U$1,A:B,2,))/VLOOKUP($U$1,A:B,2,))*100)+100</f>
        <v>85.608552631725715</v>
      </c>
      <c r="I381" s="76">
        <f>(((Table134567891011121314151617343[[#This Row],[FRA]]-VLOOKUP($U$1,A:C,3,))/VLOOKUP($U$1,A:C,3,))*100)+100</f>
        <v>95.969945355191243</v>
      </c>
      <c r="J381" s="76">
        <f>(((Table134567891011121314151617343[[#This Row],[DEU]]-VLOOKUP($U$1,A:D,4,))/VLOOKUP($U$1,A:D,4,))*100)+100</f>
        <v>123.53723404262922</v>
      </c>
      <c r="K381" s="76">
        <f>(((Table134567891011121314151617343[[#This Row],[ESP]]-VLOOKUP($U$1,A:E,5,))/VLOOKUP($U$1,A:E,5,))*100)+100</f>
        <v>85.7067983160197</v>
      </c>
      <c r="L381" s="76">
        <f>(((Table134567891011121314151617343[[#This Row],[EA19]]-VLOOKUP($U$1,A:F,6,))/VLOOKUP($U$1,A:F,6,))*100)+100</f>
        <v>115.08379888299369</v>
      </c>
      <c r="M381" s="76">
        <f>(((Table134567891011121314151617343[[#This Row],[GBR]]-VLOOKUP($U$1,A:G,7,))/VLOOKUP($U$1,A:G,7,))*100)+100</f>
        <v>120.88397790015783</v>
      </c>
      <c r="N381" s="76">
        <f>IF(VLOOKUP(A381,Database!$A:$AU,MATCH($N$1,Database!$A$1:$AU$1,0),FALSE)=0,#N/A,VLOOKUP(A381,Database!$A:$AU,MATCH($N$1,Database!$A$1:$AU$1,0),FALSE))</f>
        <v>99.988414986999999</v>
      </c>
      <c r="O381" s="76">
        <f>(((Table134567891011121314151617343[[#This Row],[USA]]-VLOOKUP($U$1,A:N,14,))/VLOOKUP($U$1,A:N,14,))*100)+100</f>
        <v>115.34088569523212</v>
      </c>
      <c r="P381" s="76">
        <f>IF(VLOOKUP(A381,Database!$A:$AS,MATCH($P$1,Database!$A$1:$AS$1,0),FALSE)=0,#N/A,VLOOKUP(A381,Database!$A:$AS,MATCH($P$1,Database!$A$1:$AS$1,0),FALSE))</f>
        <v>95.792017332</v>
      </c>
      <c r="Q381" s="76">
        <f>(((Table134567891011121314151617343[[#This Row],[JPN]]-VLOOKUP($U$1,A:Q,16,))/VLOOKUP($U$1,A:Q,16,))*100)+100</f>
        <v>96.173219924939417</v>
      </c>
    </row>
    <row r="382" spans="1:17" s="80" customFormat="1" x14ac:dyDescent="0.35">
      <c r="A382" s="21">
        <v>44440</v>
      </c>
      <c r="B382" s="76">
        <f>IF(VLOOKUP(A382,Database!$A:$AS,MATCH($B$1,Database!$A$1:$AS$1,0),FALSE)=0,#N/A,VLOOKUP(A382,Database!$A:$AS,MATCH($B$1,Database!$A$1:$AS$1,0),FALSE))</f>
        <v>105.391217399</v>
      </c>
      <c r="C382" s="76">
        <f>IF(VLOOKUP(A382,Database!$A:$AS,MATCH($C$1,Database!$A$1:$AS$1,0),FALSE)=0,#N/A,VLOOKUP(A382,Database!$A:$AS,MATCH($C$1,Database!$A$1:$AS$1,0),FALSE))</f>
        <v>97.25</v>
      </c>
      <c r="D382" s="76">
        <f>IF(VLOOKUP(A382,Database!$A:$AS,MATCH($D$1,Database!$A$1:$AS$1,0),FALSE)=0,#N/A,VLOOKUP(A382,Database!$A:$AS,MATCH($D$1,Database!$A$1:$AS$1,0),FALSE))</f>
        <v>92.707725644000007</v>
      </c>
      <c r="E382" s="76">
        <f>IF(VLOOKUP(A382,Database!$A:$AS,MATCH($E$1,Database!$A$1:$AS$1,0),FALSE)=0,#N/A,VLOOKUP(A382,Database!$A:$AS,MATCH($E$1,Database!$A$1:$AS$1,0),FALSE))</f>
        <v>102.628085523</v>
      </c>
      <c r="F382" s="76">
        <f>IF(VLOOKUP(A382,Database!$A:$AS,MATCH($F$1,Database!$A$1:$AS$1,0),FALSE)=0,#N/A,VLOOKUP(A382,Database!$A:$AS,MATCH($F$1,Database!$A$1:$AS$1,0),FALSE))</f>
        <v>102.391467378</v>
      </c>
      <c r="G382" s="76">
        <f>IF(VLOOKUP(A382,Database!$A:$AS,MATCH($G$1,Database!$A$1:$AS$1,0),FALSE)=0,#N/A,VLOOKUP(A382,Database!$A:$AS,MATCH($G$1,Database!$A$1:$AS$1,0),FALSE))</f>
        <v>114.92748496599999</v>
      </c>
      <c r="H382" s="76">
        <f>(((Table134567891011121314151617343[[#This Row],[ITA]]-VLOOKUP($U$1,A:B,2,))/VLOOKUP($U$1,A:B,2,))*100)+100</f>
        <v>86.677631579346411</v>
      </c>
      <c r="I382" s="76">
        <f>(((Table134567891011121314151617343[[#This Row],[FRA]]-VLOOKUP($U$1,A:C,3,))/VLOOKUP($U$1,A:C,3,))*100)+100</f>
        <v>94.89656518345042</v>
      </c>
      <c r="J382" s="76">
        <f>(((Table134567891011121314151617343[[#This Row],[DEU]]-VLOOKUP($U$1,A:D,4,))/VLOOKUP($U$1,A:D,4,))*100)+100</f>
        <v>123.27127659589499</v>
      </c>
      <c r="K382" s="76">
        <f>(((Table134567891011121314151617343[[#This Row],[ESP]]-VLOOKUP($U$1,A:E,5,))/VLOOKUP($U$1,A:E,5,))*100)+100</f>
        <v>86.756724770449765</v>
      </c>
      <c r="L382" s="76">
        <f>(((Table134567891011121314151617343[[#This Row],[EA19]]-VLOOKUP($U$1,A:F,6,))/VLOOKUP($U$1,A:F,6,))*100)+100</f>
        <v>114.41340782172597</v>
      </c>
      <c r="M382" s="76">
        <f>(((Table134567891011121314151617343[[#This Row],[GBR]]-VLOOKUP($U$1,A:G,7,))/VLOOKUP($U$1,A:G,7,))*100)+100</f>
        <v>119.66850828699826</v>
      </c>
      <c r="N382" s="76">
        <f>IF(VLOOKUP(A382,Database!$A:$AU,MATCH($N$1,Database!$A$1:$AU$1,0),FALSE)=0,#N/A,VLOOKUP(A382,Database!$A:$AU,MATCH($N$1,Database!$A$1:$AU$1,0),FALSE))</f>
        <v>99.009522683</v>
      </c>
      <c r="O382" s="76">
        <f>(((Table134567891011121314151617343[[#This Row],[USA]]-VLOOKUP($U$1,A:N,14,))/VLOOKUP($U$1,A:N,14,))*100)+100</f>
        <v>114.21169182453933</v>
      </c>
      <c r="P382" s="76">
        <f>IF(VLOOKUP(A382,Database!$A:$AS,MATCH($P$1,Database!$A$1:$AS$1,0),FALSE)=0,#N/A,VLOOKUP(A382,Database!$A:$AS,MATCH($P$1,Database!$A$1:$AS$1,0),FALSE))</f>
        <v>90.092492292000003</v>
      </c>
      <c r="Q382" s="76">
        <f>(((Table134567891011121314151617343[[#This Row],[JPN]]-VLOOKUP($U$1,A:Q,16,))/VLOOKUP($U$1,A:Q,16,))*100)+100</f>
        <v>90.451013728572903</v>
      </c>
    </row>
    <row r="383" spans="1:17" s="80" customFormat="1" x14ac:dyDescent="0.35">
      <c r="A383" s="21">
        <v>44470</v>
      </c>
      <c r="B383" s="76">
        <f>IF(VLOOKUP(A383,Database!$A:$AS,MATCH($B$1,Database!$A$1:$AS$1,0),FALSE)=0,#N/A,VLOOKUP(A383,Database!$A:$AS,MATCH($B$1,Database!$A$1:$AS$1,0),FALSE))</f>
        <v>105.191234064</v>
      </c>
      <c r="C383" s="76">
        <f>IF(VLOOKUP(A383,Database!$A:$AS,MATCH($C$1,Database!$A$1:$AS$1,0),FALSE)=0,#N/A,VLOOKUP(A383,Database!$A:$AS,MATCH($C$1,Database!$A$1:$AS$1,0),FALSE))</f>
        <v>98.96</v>
      </c>
      <c r="D383" s="76">
        <f>IF(VLOOKUP(A383,Database!$A:$AS,MATCH($D$1,Database!$A$1:$AS$1,0),FALSE)=0,#N/A,VLOOKUP(A383,Database!$A:$AS,MATCH($D$1,Database!$A$1:$AS$1,0),FALSE))</f>
        <v>95.907992332999996</v>
      </c>
      <c r="E383" s="76">
        <f>IF(VLOOKUP(A383,Database!$A:$AS,MATCH($E$1,Database!$A$1:$AS$1,0),FALSE)=0,#N/A,VLOOKUP(A383,Database!$A:$AS,MATCH($E$1,Database!$A$1:$AS$1,0),FALSE))</f>
        <v>103.35908613300001</v>
      </c>
      <c r="F383" s="76">
        <f>IF(VLOOKUP(A383,Database!$A:$AS,MATCH($F$1,Database!$A$1:$AS$1,0),FALSE)=0,#N/A,VLOOKUP(A383,Database!$A:$AS,MATCH($F$1,Database!$A$1:$AS$1,0),FALSE))</f>
        <v>101.991500708</v>
      </c>
      <c r="G383" s="76">
        <f>IF(VLOOKUP(A383,Database!$A:$AS,MATCH($G$1,Database!$A$1:$AS$1,0),FALSE)=0,#N/A,VLOOKUP(A383,Database!$A:$AS,MATCH($G$1,Database!$A$1:$AS$1,0),FALSE))</f>
        <v>114.078528475</v>
      </c>
      <c r="H383" s="76">
        <f>(((Table134567891011121314151617343[[#This Row],[ITA]]-VLOOKUP($U$1,A:B,2,))/VLOOKUP($U$1,A:B,2,))*100)+100</f>
        <v>86.51315789490728</v>
      </c>
      <c r="I383" s="76">
        <f>(((Table134567891011121314151617343[[#This Row],[FRA]]-VLOOKUP($U$1,A:C,3,))/VLOOKUP($U$1,A:C,3,))*100)+100</f>
        <v>96.565183450429345</v>
      </c>
      <c r="J383" s="76">
        <f>(((Table134567891011121314151617343[[#This Row],[DEU]]-VLOOKUP($U$1,A:D,4,))/VLOOKUP($U$1,A:D,4,))*100)+100</f>
        <v>127.5265957449726</v>
      </c>
      <c r="K383" s="76">
        <f>(((Table134567891011121314151617343[[#This Row],[ESP]]-VLOOKUP($U$1,A:E,5,))/VLOOKUP($U$1,A:E,5,))*100)+100</f>
        <v>87.374676653753568</v>
      </c>
      <c r="L383" s="76">
        <f>(((Table134567891011121314151617343[[#This Row],[EA19]]-VLOOKUP($U$1,A:F,6,))/VLOOKUP($U$1,A:F,6,))*100)+100</f>
        <v>113.96648044680254</v>
      </c>
      <c r="M383" s="76">
        <f>(((Table134567891011121314151617343[[#This Row],[GBR]]-VLOOKUP($U$1,A:G,7,))/VLOOKUP($U$1,A:G,7,))*100)+100</f>
        <v>118.78453038642392</v>
      </c>
      <c r="N383" s="76">
        <f>IF(VLOOKUP(A383,Database!$A:$AU,MATCH($N$1,Database!$A$1:$AU$1,0),FALSE)=0,#N/A,VLOOKUP(A383,Database!$A:$AU,MATCH($N$1,Database!$A$1:$AU$1,0),FALSE))</f>
        <v>100.507212043</v>
      </c>
      <c r="O383" s="76">
        <f>(((Table134567891011121314151617343[[#This Row],[USA]]-VLOOKUP($U$1,A:N,14,))/VLOOKUP($U$1,A:N,14,))*100)+100</f>
        <v>115.93934014560917</v>
      </c>
      <c r="P383" s="76">
        <f>IF(VLOOKUP(A383,Database!$A:$AS,MATCH($P$1,Database!$A$1:$AS$1,0),FALSE)=0,#N/A,VLOOKUP(A383,Database!$A:$AS,MATCH($P$1,Database!$A$1:$AS$1,0),FALSE))</f>
        <v>92.192317306999996</v>
      </c>
      <c r="Q383" s="76">
        <f>(((Table134567891011121314151617343[[#This Row],[JPN]]-VLOOKUP($U$1,A:Q,16,))/VLOOKUP($U$1,A:Q,16,))*100)+100</f>
        <v>92.559194959077388</v>
      </c>
    </row>
    <row r="384" spans="1:17" s="80" customFormat="1" x14ac:dyDescent="0.35">
      <c r="A384" s="21">
        <v>44501</v>
      </c>
      <c r="B384" s="76">
        <f>IF(VLOOKUP(A384,Database!$A:$AS,MATCH($B$1,Database!$A$1:$AS$1,0),FALSE)=0,#N/A,VLOOKUP(A384,Database!$A:$AS,MATCH($B$1,Database!$A$1:$AS$1,0),FALSE))</f>
        <v>106.791100742</v>
      </c>
      <c r="C384" s="76">
        <f>IF(VLOOKUP(A384,Database!$A:$AS,MATCH($C$1,Database!$A$1:$AS$1,0),FALSE)=0,#N/A,VLOOKUP(A384,Database!$A:$AS,MATCH($C$1,Database!$A$1:$AS$1,0),FALSE))</f>
        <v>97.94</v>
      </c>
      <c r="D384" s="76">
        <f>IF(VLOOKUP(A384,Database!$A:$AS,MATCH($D$1,Database!$A$1:$AS$1,0),FALSE)=0,#N/A,VLOOKUP(A384,Database!$A:$AS,MATCH($D$1,Database!$A$1:$AS$1,0),FALSE))</f>
        <v>96.608050671000001</v>
      </c>
      <c r="E384" s="76">
        <f>IF(VLOOKUP(A384,Database!$A:$AS,MATCH($E$1,Database!$A$1:$AS$1,0),FALSE)=0,#N/A,VLOOKUP(A384,Database!$A:$AS,MATCH($E$1,Database!$A$1:$AS$1,0),FALSE))</f>
        <v>105.536087947</v>
      </c>
      <c r="F384" s="76">
        <f>IF(VLOOKUP(A384,Database!$A:$AS,MATCH($F$1,Database!$A$1:$AS$1,0),FALSE)=0,#N/A,VLOOKUP(A384,Database!$A:$AS,MATCH($F$1,Database!$A$1:$AS$1,0),FALSE))</f>
        <v>103.891342388</v>
      </c>
      <c r="G384" s="76">
        <f>IF(VLOOKUP(A384,Database!$A:$AS,MATCH($G$1,Database!$A$1:$AS$1,0),FALSE)=0,#N/A,VLOOKUP(A384,Database!$A:$AS,MATCH($G$1,Database!$A$1:$AS$1,0),FALSE))</f>
        <v>114.184648037</v>
      </c>
      <c r="H384" s="76">
        <f>(((Table134567891011121314151617343[[#This Row],[ITA]]-VLOOKUP($U$1,A:B,2,))/VLOOKUP($U$1,A:B,2,))*100)+100</f>
        <v>87.828947368775459</v>
      </c>
      <c r="I384" s="76">
        <f>(((Table134567891011121314151617343[[#This Row],[FRA]]-VLOOKUP($U$1,A:C,3,))/VLOOKUP($U$1,A:C,3,))*100)+100</f>
        <v>95.569867291178767</v>
      </c>
      <c r="J384" s="76">
        <f>(((Table134567891011121314151617343[[#This Row],[DEU]]-VLOOKUP($U$1,A:D,4,))/VLOOKUP($U$1,A:D,4,))*100)+100</f>
        <v>128.45744680854247</v>
      </c>
      <c r="K384" s="76">
        <f>(((Table134567891011121314151617343[[#This Row],[ESP]]-VLOOKUP($U$1,A:E,5,))/VLOOKUP($U$1,A:E,5,))*100)+100</f>
        <v>89.215006678809331</v>
      </c>
      <c r="L384" s="76">
        <f>(((Table134567891011121314151617343[[#This Row],[EA19]]-VLOOKUP($U$1,A:F,6,))/VLOOKUP($U$1,A:F,6,))*100)+100</f>
        <v>116.08938547489529</v>
      </c>
      <c r="M384" s="76">
        <f>(((Table134567891011121314151617343[[#This Row],[GBR]]-VLOOKUP($U$1,A:G,7,))/VLOOKUP($U$1,A:G,7,))*100)+100</f>
        <v>118.8950276246465</v>
      </c>
      <c r="N384" s="76">
        <f>IF(VLOOKUP(A384,Database!$A:$AU,MATCH($N$1,Database!$A$1:$AU$1,0),FALSE)=0,#N/A,VLOOKUP(A384,Database!$A:$AU,MATCH($N$1,Database!$A$1:$AU$1,0),FALSE))</f>
        <v>101.102956062</v>
      </c>
      <c r="O384" s="76">
        <f>(((Table134567891011121314151617343[[#This Row],[USA]]-VLOOKUP($U$1,A:N,14,))/VLOOKUP($U$1,A:N,14,))*100)+100</f>
        <v>116.62655618766796</v>
      </c>
      <c r="P384" s="76">
        <f>IF(VLOOKUP(A384,Database!$A:$AS,MATCH($P$1,Database!$A$1:$AS$1,0),FALSE)=0,#N/A,VLOOKUP(A384,Database!$A:$AS,MATCH($P$1,Database!$A$1:$AS$1,0),FALSE))</f>
        <v>97.091909008000002</v>
      </c>
      <c r="Q384" s="76">
        <f>(((Table134567891011121314151617343[[#This Row],[JPN]]-VLOOKUP($U$1,A:Q,16,))/VLOOKUP($U$1,A:Q,16,))*100)+100</f>
        <v>97.478284496251916</v>
      </c>
    </row>
    <row r="385" spans="1:17" s="80" customFormat="1" x14ac:dyDescent="0.35">
      <c r="A385" s="21">
        <v>44531</v>
      </c>
      <c r="B385" s="76">
        <f>IF(VLOOKUP(A385,Database!$A:$AS,MATCH($B$1,Database!$A$1:$AS$1,0),FALSE)=0,#N/A,VLOOKUP(A385,Database!$A:$AS,MATCH($B$1,Database!$A$1:$AS$1,0),FALSE))</f>
        <v>105.691192401</v>
      </c>
      <c r="C385" s="76">
        <f>IF(VLOOKUP(A385,Database!$A:$AS,MATCH($C$1,Database!$A$1:$AS$1,0),FALSE)=0,#N/A,VLOOKUP(A385,Database!$A:$AS,MATCH($C$1,Database!$A$1:$AS$1,0),FALSE))</f>
        <v>97.86</v>
      </c>
      <c r="D385" s="76">
        <f>IF(VLOOKUP(A385,Database!$A:$AS,MATCH($D$1,Database!$A$1:$AS$1,0),FALSE)=0,#N/A,VLOOKUP(A385,Database!$A:$AS,MATCH($D$1,Database!$A$1:$AS$1,0),FALSE))</f>
        <v>97.808150678999993</v>
      </c>
      <c r="E385" s="76">
        <f>IF(VLOOKUP(A385,Database!$A:$AS,MATCH($E$1,Database!$A$1:$AS$1,0),FALSE)=0,#N/A,VLOOKUP(A385,Database!$A:$AS,MATCH($E$1,Database!$A$1:$AS$1,0),FALSE))</f>
        <v>105.452087877</v>
      </c>
      <c r="F385" s="76">
        <f>IF(VLOOKUP(A385,Database!$A:$AS,MATCH($F$1,Database!$A$1:$AS$1,0),FALSE)=0,#N/A,VLOOKUP(A385,Database!$A:$AS,MATCH($F$1,Database!$A$1:$AS$1,0),FALSE))</f>
        <v>105.891175735</v>
      </c>
      <c r="G385" s="76">
        <f>IF(VLOOKUP(A385,Database!$A:$AS,MATCH($G$1,Database!$A$1:$AS$1,0),FALSE)=0,#N/A,VLOOKUP(A385,Database!$A:$AS,MATCH($G$1,Database!$A$1:$AS$1,0),FALSE))</f>
        <v>114.290767598</v>
      </c>
      <c r="H385" s="76">
        <f>(((Table134567891011121314151617343[[#This Row],[ITA]]-VLOOKUP($U$1,A:B,2,))/VLOOKUP($U$1,A:B,2,))*100)+100</f>
        <v>86.924342105593894</v>
      </c>
      <c r="I385" s="76">
        <f>(((Table134567891011121314151617343[[#This Row],[FRA]]-VLOOKUP($U$1,A:C,3,))/VLOOKUP($U$1,A:C,3,))*100)+100</f>
        <v>95.491803278688522</v>
      </c>
      <c r="J385" s="76">
        <f>(((Table134567891011121314151617343[[#This Row],[DEU]]-VLOOKUP($U$1,A:D,4,))/VLOOKUP($U$1,A:D,4,))*100)+100</f>
        <v>130.05319148894793</v>
      </c>
      <c r="K385" s="76">
        <f>(((Table134567891011121314151617343[[#This Row],[ESP]]-VLOOKUP($U$1,A:E,5,))/VLOOKUP($U$1,A:E,5,))*100)+100</f>
        <v>89.143997160152225</v>
      </c>
      <c r="L385" s="76">
        <f>(((Table134567891011121314151617343[[#This Row],[EA19]]-VLOOKUP($U$1,A:F,6,))/VLOOKUP($U$1,A:F,6,))*100)+100</f>
        <v>118.32402234616023</v>
      </c>
      <c r="M385" s="76">
        <f>(((Table134567891011121314151617343[[#This Row],[GBR]]-VLOOKUP($U$1,A:G,7,))/VLOOKUP($U$1,A:G,7,))*100)+100</f>
        <v>119.00552486182782</v>
      </c>
      <c r="N385" s="76">
        <f>IF(VLOOKUP(A385,Database!$A:$AU,MATCH($N$1,Database!$A$1:$AU$1,0),FALSE)=0,#N/A,VLOOKUP(A385,Database!$A:$AU,MATCH($N$1,Database!$A$1:$AU$1,0),FALSE))</f>
        <v>100.90235850000001</v>
      </c>
      <c r="O385" s="76">
        <f>(((Table134567891011121314151617343[[#This Row],[USA]]-VLOOKUP($U$1,A:N,14,))/VLOOKUP($U$1,A:N,14,))*100)+100</f>
        <v>116.39515837550751</v>
      </c>
      <c r="P385" s="76">
        <f>IF(VLOOKUP(A385,Database!$A:$AS,MATCH($P$1,Database!$A$1:$AS$1,0),FALSE)=0,#N/A,VLOOKUP(A385,Database!$A:$AS,MATCH($P$1,Database!$A$1:$AS$1,0),FALSE))</f>
        <v>96.991917340000001</v>
      </c>
      <c r="Q385" s="76">
        <f>(((Table134567891011121314151617343[[#This Row],[JPN]]-VLOOKUP($U$1,A:Q,16,))/VLOOKUP($U$1,A:Q,16,))*100)+100</f>
        <v>97.377894913225418</v>
      </c>
    </row>
    <row r="386" spans="1:17" s="80" customFormat="1" x14ac:dyDescent="0.35">
      <c r="A386" s="21">
        <v>44562</v>
      </c>
      <c r="B386" s="76">
        <f>IF(VLOOKUP(A386,Database!$A:$AS,MATCH($B$1,Database!$A$1:$AS$1,0),FALSE)=0,#N/A,VLOOKUP(A386,Database!$A:$AS,MATCH($B$1,Database!$A$1:$AS$1,0),FALSE))</f>
        <v>102.09149237600001</v>
      </c>
      <c r="C386" s="76">
        <f>IF(VLOOKUP(A386,Database!$A:$AS,MATCH($C$1,Database!$A$1:$AS$1,0),FALSE)=0,#N/A,VLOOKUP(A386,Database!$A:$AS,MATCH($C$1,Database!$A$1:$AS$1,0),FALSE))</f>
        <v>99.58</v>
      </c>
      <c r="D386" s="76">
        <f>IF(VLOOKUP(A386,Database!$A:$AS,MATCH($D$1,Database!$A$1:$AS$1,0),FALSE)=0,#N/A,VLOOKUP(A386,Database!$A:$AS,MATCH($D$1,Database!$A$1:$AS$1,0),FALSE))</f>
        <v>98.108175681000006</v>
      </c>
      <c r="E386" s="76">
        <f>IF(VLOOKUP(A386,Database!$A:$AS,MATCH($E$1,Database!$A$1:$AS$1,0),FALSE)=0,#N/A,VLOOKUP(A386,Database!$A:$AS,MATCH($E$1,Database!$A$1:$AS$1,0),FALSE))</f>
        <v>105.101087584</v>
      </c>
      <c r="F386" s="76">
        <f>IF(VLOOKUP(A386,Database!$A:$AS,MATCH($F$1,Database!$A$1:$AS$1,0),FALSE)=0,#N/A,VLOOKUP(A386,Database!$A:$AS,MATCH($F$1,Database!$A$1:$AS$1,0),FALSE))</f>
        <v>105.091242396</v>
      </c>
      <c r="G386" s="76">
        <f>IF(VLOOKUP(A386,Database!$A:$AS,MATCH($G$1,Database!$A$1:$AS$1,0),FALSE)=0,#N/A,VLOOKUP(A386,Database!$A:$AS,MATCH($G$1,Database!$A$1:$AS$1,0),FALSE))</f>
        <v>113.760169791</v>
      </c>
      <c r="H386" s="76">
        <f>(((Table134567891011121314151617343[[#This Row],[ITA]]-VLOOKUP($U$1,A:B,2,))/VLOOKUP($U$1,A:B,2,))*100)+100</f>
        <v>83.963815789801714</v>
      </c>
      <c r="I386" s="76">
        <f>(((Table134567891011121314151617343[[#This Row],[FRA]]-VLOOKUP($U$1,A:C,3,))/VLOOKUP($U$1,A:C,3,))*100)+100</f>
        <v>97.170179547228727</v>
      </c>
      <c r="J386" s="76">
        <f>(((Table134567891011121314151617343[[#This Row],[DEU]]-VLOOKUP($U$1,A:D,4,))/VLOOKUP($U$1,A:D,4,))*100)+100</f>
        <v>130.45212765904932</v>
      </c>
      <c r="K386" s="76">
        <f>(((Table134567891011121314151617343[[#This Row],[ESP]]-VLOOKUP($U$1,A:E,5,))/VLOOKUP($U$1,A:E,5,))*100)+100</f>
        <v>88.847278813912354</v>
      </c>
      <c r="L386" s="76">
        <f>(((Table134567891011121314151617343[[#This Row],[EA19]]-VLOOKUP($U$1,A:F,6,))/VLOOKUP($U$1,A:F,6,))*100)+100</f>
        <v>117.43016759743077</v>
      </c>
      <c r="M386" s="76">
        <f>(((Table134567891011121314151617343[[#This Row],[GBR]]-VLOOKUP($U$1,A:G,7,))/VLOOKUP($U$1,A:G,7,))*100)+100</f>
        <v>118.45303867383869</v>
      </c>
      <c r="N386" s="76">
        <f>IF(VLOOKUP(A386,Database!$A:$AU,MATCH($N$1,Database!$A$1:$AU$1,0),FALSE)=0,#N/A,VLOOKUP(A386,Database!$A:$AU,MATCH($N$1,Database!$A$1:$AU$1,0),FALSE))</f>
        <v>101.286399211</v>
      </c>
      <c r="O386" s="76">
        <f>(((Table134567891011121314151617343[[#This Row],[USA]]-VLOOKUP($U$1,A:N,14,))/VLOOKUP($U$1,A:N,14,))*100)+100</f>
        <v>116.83816565545614</v>
      </c>
      <c r="P386" s="76">
        <f>IF(VLOOKUP(A386,Database!$A:$AS,MATCH($P$1,Database!$A$1:$AS$1,0),FALSE)=0,#N/A,VLOOKUP(A386,Database!$A:$AS,MATCH($P$1,Database!$A$1:$AS$1,0),FALSE))</f>
        <v>94.892092325999997</v>
      </c>
      <c r="Q386" s="76">
        <f>(((Table134567891011121314151617343[[#This Row],[JPN]]-VLOOKUP($U$1,A:Q,16,))/VLOOKUP($U$1,A:Q,16,))*100)+100</f>
        <v>95.269713683724902</v>
      </c>
    </row>
    <row r="387" spans="1:17" s="80" customFormat="1" x14ac:dyDescent="0.35">
      <c r="A387" s="21">
        <v>44593</v>
      </c>
      <c r="B387" s="76">
        <f>IF(VLOOKUP(A387,Database!$A:$AS,MATCH($B$1,Database!$A$1:$AS$1,0),FALSE)=0,#N/A,VLOOKUP(A387,Database!$A:$AS,MATCH($B$1,Database!$A$1:$AS$1,0),FALSE))</f>
        <v>105.99116740300001</v>
      </c>
      <c r="C387" s="76">
        <f>IF(VLOOKUP(A387,Database!$A:$AS,MATCH($C$1,Database!$A$1:$AS$1,0),FALSE)=0,#N/A,VLOOKUP(A387,Database!$A:$AS,MATCH($C$1,Database!$A$1:$AS$1,0),FALSE))</f>
        <v>98.22</v>
      </c>
      <c r="D387" s="76">
        <f>IF(VLOOKUP(A387,Database!$A:$AS,MATCH($D$1,Database!$A$1:$AS$1,0),FALSE)=0,#N/A,VLOOKUP(A387,Database!$A:$AS,MATCH($D$1,Database!$A$1:$AS$1,0),FALSE))</f>
        <v>98.208184015</v>
      </c>
      <c r="E387" s="76">
        <f>IF(VLOOKUP(A387,Database!$A:$AS,MATCH($E$1,Database!$A$1:$AS$1,0),FALSE)=0,#N/A,VLOOKUP(A387,Database!$A:$AS,MATCH($E$1,Database!$A$1:$AS$1,0),FALSE))</f>
        <v>106.225088521</v>
      </c>
      <c r="F387" s="76">
        <f>IF(VLOOKUP(A387,Database!$A:$AS,MATCH($F$1,Database!$A$1:$AS$1,0),FALSE)=0,#N/A,VLOOKUP(A387,Database!$A:$AS,MATCH($F$1,Database!$A$1:$AS$1,0),FALSE))</f>
        <v>105.59120073299999</v>
      </c>
      <c r="G387" s="76">
        <f>IF(VLOOKUP(A387,Database!$A:$AS,MATCH($G$1,Database!$A$1:$AS$1,0),FALSE)=0,#N/A,VLOOKUP(A387,Database!$A:$AS,MATCH($G$1,Database!$A$1:$AS$1,0),FALSE))</f>
        <v>113.44181110700001</v>
      </c>
      <c r="H387" s="76">
        <f>(((Table134567891011121314151617343[[#This Row],[ITA]]-VLOOKUP($U$1,A:B,2,))/VLOOKUP($U$1,A:B,2,))*100)+100</f>
        <v>87.171052631841377</v>
      </c>
      <c r="I387" s="76">
        <f>(((Table134567891011121314151617343[[#This Row],[FRA]]-VLOOKUP($U$1,A:C,3,))/VLOOKUP($U$1,A:C,3,))*100)+100</f>
        <v>95.843091334894609</v>
      </c>
      <c r="J387" s="76">
        <f>(((Table134567891011121314151617343[[#This Row],[DEU]]-VLOOKUP($U$1,A:D,4,))/VLOOKUP($U$1,A:D,4,))*100)+100</f>
        <v>130.58510638241643</v>
      </c>
      <c r="K387" s="76">
        <f>(((Table134567891011121314151617343[[#This Row],[ESP]]-VLOOKUP($U$1,A:E,5,))/VLOOKUP($U$1,A:E,5,))*100)+100</f>
        <v>89.797453801939227</v>
      </c>
      <c r="L387" s="76">
        <f>(((Table134567891011121314151617343[[#This Row],[EA19]]-VLOOKUP($U$1,A:F,6,))/VLOOKUP($U$1,A:F,6,))*100)+100</f>
        <v>117.98882681552635</v>
      </c>
      <c r="M387" s="76">
        <f>(((Table134567891011121314151617343[[#This Row],[GBR]]-VLOOKUP($U$1,A:G,7,))/VLOOKUP($U$1,A:G,7,))*100)+100</f>
        <v>118.12154696125349</v>
      </c>
      <c r="N387" s="76">
        <f>IF(VLOOKUP(A387,Database!$A:$AU,MATCH($N$1,Database!$A$1:$AU$1,0),FALSE)=0,#N/A,VLOOKUP(A387,Database!$A:$AU,MATCH($N$1,Database!$A$1:$AU$1,0),FALSE))</f>
        <v>102.03276493</v>
      </c>
      <c r="O387" s="76">
        <f>(((Table134567891011121314151617343[[#This Row],[USA]]-VLOOKUP($U$1,A:N,14,))/VLOOKUP($U$1,A:N,14,))*100)+100</f>
        <v>117.69913022913411</v>
      </c>
      <c r="P387" s="76">
        <f>IF(VLOOKUP(A387,Database!$A:$AS,MATCH($P$1,Database!$A$1:$AS$1,0),FALSE)=0,#N/A,VLOOKUP(A387,Database!$A:$AS,MATCH($P$1,Database!$A$1:$AS$1,0),FALSE))</f>
        <v>97.091909008000002</v>
      </c>
      <c r="Q387" s="76">
        <f>(((Table134567891011121314151617343[[#This Row],[JPN]]-VLOOKUP($U$1,A:Q,16,))/VLOOKUP($U$1,A:Q,16,))*100)+100</f>
        <v>97.478284496251916</v>
      </c>
    </row>
    <row r="388" spans="1:17" s="80" customFormat="1" x14ac:dyDescent="0.35">
      <c r="A388" s="21">
        <v>44621</v>
      </c>
      <c r="B388" s="76">
        <f>IF(VLOOKUP(A388,Database!$A:$AS,MATCH($B$1,Database!$A$1:$AS$1,0),FALSE)=0,#N/A,VLOOKUP(A388,Database!$A:$AS,MATCH($B$1,Database!$A$1:$AS$1,0),FALSE))</f>
        <v>106.09115907</v>
      </c>
      <c r="C388" s="76">
        <f>IF(VLOOKUP(A388,Database!$A:$AS,MATCH($C$1,Database!$A$1:$AS$1,0),FALSE)=0,#N/A,VLOOKUP(A388,Database!$A:$AS,MATCH($C$1,Database!$A$1:$AS$1,0),FALSE))</f>
        <v>97.79</v>
      </c>
      <c r="D388" s="76">
        <f>IF(VLOOKUP(A388,Database!$A:$AS,MATCH($D$1,Database!$A$1:$AS$1,0),FALSE)=0,#N/A,VLOOKUP(A388,Database!$A:$AS,MATCH($D$1,Database!$A$1:$AS$1,0),FALSE))</f>
        <v>93.507792316000007</v>
      </c>
      <c r="E388" s="76">
        <f>IF(VLOOKUP(A388,Database!$A:$AS,MATCH($E$1,Database!$A$1:$AS$1,0),FALSE)=0,#N/A,VLOOKUP(A388,Database!$A:$AS,MATCH($E$1,Database!$A$1:$AS$1,0),FALSE))</f>
        <v>104.034086695</v>
      </c>
      <c r="F388" s="76">
        <f>IF(VLOOKUP(A388,Database!$A:$AS,MATCH($F$1,Database!$A$1:$AS$1,0),FALSE)=0,#N/A,VLOOKUP(A388,Database!$A:$AS,MATCH($F$1,Database!$A$1:$AS$1,0),FALSE))</f>
        <v>103.991334055</v>
      </c>
      <c r="G388" s="76">
        <f>IF(VLOOKUP(A388,Database!$A:$AS,MATCH($G$1,Database!$A$1:$AS$1,0),FALSE)=0,#N/A,VLOOKUP(A388,Database!$A:$AS,MATCH($G$1,Database!$A$1:$AS$1,0),FALSE))</f>
        <v>113.44181110700001</v>
      </c>
      <c r="H388" s="76">
        <f>(((Table134567891011121314151617343[[#This Row],[ITA]]-VLOOKUP($U$1,A:B,2,))/VLOOKUP($U$1,A:B,2,))*100)+100</f>
        <v>87.253289473649716</v>
      </c>
      <c r="I388" s="76">
        <f>(((Table134567891011121314151617343[[#This Row],[FRA]]-VLOOKUP($U$1,A:C,3,))/VLOOKUP($U$1,A:C,3,))*100)+100</f>
        <v>95.423497267759558</v>
      </c>
      <c r="J388" s="76">
        <f>(((Table134567891011121314151617343[[#This Row],[DEU]]-VLOOKUP($U$1,A:D,4,))/VLOOKUP($U$1,A:D,4,))*100)+100</f>
        <v>124.33510638283197</v>
      </c>
      <c r="K388" s="76">
        <f>(((Table134567891011121314151617343[[#This Row],[ESP]]-VLOOKUP($U$1,A:E,5,))/VLOOKUP($U$1,A:E,5,))*100)+100</f>
        <v>87.945288856825499</v>
      </c>
      <c r="L388" s="76">
        <f>(((Table134567891011121314151617343[[#This Row],[EA19]]-VLOOKUP($U$1,A:F,6,))/VLOOKUP($U$1,A:F,6,))*100)+100</f>
        <v>116.20111731806745</v>
      </c>
      <c r="M388" s="76">
        <f>(((Table134567891011121314151617343[[#This Row],[GBR]]-VLOOKUP($U$1,A:G,7,))/VLOOKUP($U$1,A:G,7,))*100)+100</f>
        <v>118.12154696125349</v>
      </c>
      <c r="N388" s="76">
        <f>IF(VLOOKUP(A388,Database!$A:$AU,MATCH($N$1,Database!$A$1:$AU$1,0),FALSE)=0,#N/A,VLOOKUP(A388,Database!$A:$AU,MATCH($N$1,Database!$A$1:$AU$1,0),FALSE))</f>
        <v>102.700101356</v>
      </c>
      <c r="O388" s="76">
        <f>(((Table134567891011121314151617343[[#This Row],[USA]]-VLOOKUP($U$1,A:N,14,))/VLOOKUP($U$1,A:N,14,))*100)+100</f>
        <v>118.46893115498675</v>
      </c>
      <c r="P388" s="76">
        <f>IF(VLOOKUP(A388,Database!$A:$AS,MATCH($P$1,Database!$A$1:$AS$1,0),FALSE)=0,#N/A,VLOOKUP(A388,Database!$A:$AS,MATCH($P$1,Database!$A$1:$AS$1,0),FALSE))</f>
        <v>96.691942338000004</v>
      </c>
      <c r="Q388" s="76">
        <f>(((Table134567891011121314151617343[[#This Row],[JPN]]-VLOOKUP($U$1,A:Q,16,))/VLOOKUP($U$1,A:Q,16,))*100)+100</f>
        <v>97.076726166153918</v>
      </c>
    </row>
    <row r="389" spans="1:17" s="80" customFormat="1" x14ac:dyDescent="0.35">
      <c r="A389" s="21">
        <v>44652</v>
      </c>
      <c r="B389" s="76">
        <f>IF(VLOOKUP(A389,Database!$A:$AS,MATCH($B$1,Database!$A$1:$AS$1,0),FALSE)=0,#N/A,VLOOKUP(A389,Database!$A:$AS,MATCH($B$1,Database!$A$1:$AS$1,0),FALSE))</f>
        <v>107.391050746</v>
      </c>
      <c r="C389" s="76">
        <f>IF(VLOOKUP(A389,Database!$A:$AS,MATCH($C$1,Database!$A$1:$AS$1,0),FALSE)=0,#N/A,VLOOKUP(A389,Database!$A:$AS,MATCH($C$1,Database!$A$1:$AS$1,0),FALSE))</f>
        <v>97.46</v>
      </c>
      <c r="D389" s="76">
        <f>IF(VLOOKUP(A389,Database!$A:$AS,MATCH($D$1,Database!$A$1:$AS$1,0),FALSE)=0,#N/A,VLOOKUP(A389,Database!$A:$AS,MATCH($D$1,Database!$A$1:$AS$1,0),FALSE))</f>
        <v>94.907908992000003</v>
      </c>
      <c r="E389" s="76">
        <f>IF(VLOOKUP(A389,Database!$A:$AS,MATCH($E$1,Database!$A$1:$AS$1,0),FALSE)=0,#N/A,VLOOKUP(A389,Database!$A:$AS,MATCH($E$1,Database!$A$1:$AS$1,0),FALSE))</f>
        <v>106.410088675</v>
      </c>
      <c r="F389" s="76">
        <f>IF(VLOOKUP(A389,Database!$A:$AS,MATCH($F$1,Database!$A$1:$AS$1,0),FALSE)=0,#N/A,VLOOKUP(A389,Database!$A:$AS,MATCH($F$1,Database!$A$1:$AS$1,0),FALSE))</f>
        <v>103.791350721</v>
      </c>
      <c r="G389" s="76">
        <f>IF(VLOOKUP(A389,Database!$A:$AS,MATCH($G$1,Database!$A$1:$AS$1,0),FALSE)=0,#N/A,VLOOKUP(A389,Database!$A:$AS,MATCH($G$1,Database!$A$1:$AS$1,0),FALSE))</f>
        <v>113.229571984</v>
      </c>
      <c r="H389" s="76">
        <f>(((Table134567891011121314151617343[[#This Row],[ITA]]-VLOOKUP($U$1,A:B,2,))/VLOOKUP($U$1,A:B,2,))*100)+100</f>
        <v>88.322368421270426</v>
      </c>
      <c r="I389" s="76">
        <f>(((Table134567891011121314151617343[[#This Row],[FRA]]-VLOOKUP($U$1,A:C,3,))/VLOOKUP($U$1,A:C,3,))*100)+100</f>
        <v>95.101483216237312</v>
      </c>
      <c r="J389" s="76">
        <f>(((Table134567891011121314151617343[[#This Row],[DEU]]-VLOOKUP($U$1,A:D,4,))/VLOOKUP($U$1,A:D,4,))*100)+100</f>
        <v>126.19680850997169</v>
      </c>
      <c r="K389" s="76">
        <f>(((Table134567891011121314151617343[[#This Row],[ESP]]-VLOOKUP($U$1,A:E,5,))/VLOOKUP($U$1,A:E,5,))*100)+100</f>
        <v>89.953843813126483</v>
      </c>
      <c r="L389" s="76">
        <f>(((Table134567891011121314151617343[[#This Row],[EA19]]-VLOOKUP($U$1,A:F,6,))/VLOOKUP($U$1,A:F,6,))*100)+100</f>
        <v>115.97765363172314</v>
      </c>
      <c r="M389" s="76">
        <f>(((Table134567891011121314151617343[[#This Row],[GBR]]-VLOOKUP($U$1,A:G,7,))/VLOOKUP($U$1,A:G,7,))*100)+100</f>
        <v>117.90055248584957</v>
      </c>
      <c r="N389" s="76">
        <f>IF(VLOOKUP(A389,Database!$A:$AU,MATCH($N$1,Database!$A$1:$AU$1,0),FALSE)=0,#N/A,VLOOKUP(A389,Database!$A:$AU,MATCH($N$1,Database!$A$1:$AU$1,0),FALSE))</f>
        <v>103.3934173</v>
      </c>
      <c r="O389" s="76">
        <f>(((Table134567891011121314151617343[[#This Row],[USA]]-VLOOKUP($U$1,A:N,14,))/VLOOKUP($U$1,A:N,14,))*100)+100</f>
        <v>119.268700558852</v>
      </c>
      <c r="P389" s="76">
        <f>IF(VLOOKUP(A389,Database!$A:$AS,MATCH($P$1,Database!$A$1:$AS$1,0),FALSE)=0,#N/A,VLOOKUP(A389,Database!$A:$AS,MATCH($P$1,Database!$A$1:$AS$1,0),FALSE))</f>
        <v>95.392050662000003</v>
      </c>
      <c r="Q389" s="76">
        <f>(((Table134567891011121314151617343[[#This Row],[JPN]]-VLOOKUP($U$1,A:Q,16,))/VLOOKUP($U$1,A:Q,16,))*100)+100</f>
        <v>95.771661594841419</v>
      </c>
    </row>
    <row r="390" spans="1:17" s="80" customFormat="1" x14ac:dyDescent="0.35">
      <c r="A390" s="21">
        <v>44682</v>
      </c>
      <c r="B390" s="76">
        <f>IF(VLOOKUP(A390,Database!$A:$AS,MATCH($B$1,Database!$A$1:$AS$1,0),FALSE)=0,#N/A,VLOOKUP(A390,Database!$A:$AS,MATCH($B$1,Database!$A$1:$AS$1,0),FALSE))</f>
        <v>106.09115907</v>
      </c>
      <c r="C390" s="76">
        <f>IF(VLOOKUP(A390,Database!$A:$AS,MATCH($C$1,Database!$A$1:$AS$1,0),FALSE)=0,#N/A,VLOOKUP(A390,Database!$A:$AS,MATCH($C$1,Database!$A$1:$AS$1,0),FALSE))</f>
        <v>97.61</v>
      </c>
      <c r="D390" s="76">
        <f>IF(VLOOKUP(A390,Database!$A:$AS,MATCH($D$1,Database!$A$1:$AS$1,0),FALSE)=0,#N/A,VLOOKUP(A390,Database!$A:$AS,MATCH($D$1,Database!$A$1:$AS$1,0),FALSE))</f>
        <v>95.507958997000003</v>
      </c>
      <c r="E390" s="76">
        <f>IF(VLOOKUP(A390,Database!$A:$AS,MATCH($E$1,Database!$A$1:$AS$1,0),FALSE)=0,#N/A,VLOOKUP(A390,Database!$A:$AS,MATCH($E$1,Database!$A$1:$AS$1,0),FALSE))</f>
        <v>106.325088604</v>
      </c>
      <c r="F390" s="76">
        <f>IF(VLOOKUP(A390,Database!$A:$AS,MATCH($F$1,Database!$A$1:$AS$1,0),FALSE)=0,#N/A,VLOOKUP(A390,Database!$A:$AS,MATCH($F$1,Database!$A$1:$AS$1,0),FALSE))</f>
        <v>105.291225731</v>
      </c>
      <c r="G390" s="76">
        <f>IF(VLOOKUP(A390,Database!$A:$AS,MATCH($G$1,Database!$A$1:$AS$1,0),FALSE)=0,#N/A,VLOOKUP(A390,Database!$A:$AS,MATCH($G$1,Database!$A$1:$AS$1,0),FALSE))</f>
        <v>113.65405023</v>
      </c>
      <c r="H390" s="76">
        <f>(((Table134567891011121314151617343[[#This Row],[ITA]]-VLOOKUP($U$1,A:B,2,))/VLOOKUP($U$1,A:B,2,))*100)+100</f>
        <v>87.253289473649716</v>
      </c>
      <c r="I390" s="76">
        <f>(((Table134567891011121314151617343[[#This Row],[FRA]]-VLOOKUP($U$1,A:C,3,))/VLOOKUP($U$1,A:C,3,))*100)+100</f>
        <v>95.247853239656507</v>
      </c>
      <c r="J390" s="76">
        <f>(((Table134567891011121314151617343[[#This Row],[DEU]]-VLOOKUP($U$1,A:D,4,))/VLOOKUP($U$1,A:D,4,))*100)+100</f>
        <v>126.99468085150411</v>
      </c>
      <c r="K390" s="76">
        <f>(((Table134567891011121314151617343[[#This Row],[ESP]]-VLOOKUP($U$1,A:E,5,))/VLOOKUP($U$1,A:E,5,))*100)+100</f>
        <v>89.88198894291591</v>
      </c>
      <c r="L390" s="76">
        <f>(((Table134567891011121314151617343[[#This Row],[EA19]]-VLOOKUP($U$1,A:F,6,))/VLOOKUP($U$1,A:F,6,))*100)+100</f>
        <v>117.65363128489248</v>
      </c>
      <c r="M390" s="76">
        <f>(((Table134567891011121314151617343[[#This Row],[GBR]]-VLOOKUP($U$1,A:G,7,))/VLOOKUP($U$1,A:G,7,))*100)+100</f>
        <v>118.34254143665737</v>
      </c>
      <c r="N390" s="76">
        <f>IF(VLOOKUP(A390,Database!$A:$AU,MATCH($N$1,Database!$A$1:$AU$1,0),FALSE)=0,#N/A,VLOOKUP(A390,Database!$A:$AU,MATCH($N$1,Database!$A$1:$AU$1,0),FALSE))</f>
        <v>103.288011858</v>
      </c>
      <c r="O390" s="76">
        <f>(((Table134567891011121314151617343[[#This Row],[USA]]-VLOOKUP($U$1,A:N,14,))/VLOOKUP($U$1,A:N,14,))*100)+100</f>
        <v>119.14711090230072</v>
      </c>
      <c r="P390" s="76">
        <f>IF(VLOOKUP(A390,Database!$A:$AS,MATCH($P$1,Database!$A$1:$AS$1,0),FALSE)=0,#N/A,VLOOKUP(A390,Database!$A:$AS,MATCH($P$1,Database!$A$1:$AS$1,0),FALSE))</f>
        <v>88.692608949000004</v>
      </c>
      <c r="Q390" s="76">
        <f>(((Table134567891011121314151617343[[#This Row],[JPN]]-VLOOKUP($U$1,A:Q,16,))/VLOOKUP($U$1,A:Q,16,))*100)+100</f>
        <v>89.045559575237888</v>
      </c>
    </row>
    <row r="391" spans="1:17" s="80" customFormat="1" x14ac:dyDescent="0.35">
      <c r="A391" s="21">
        <v>44713</v>
      </c>
      <c r="B391" s="76">
        <f>IF(VLOOKUP(A391,Database!$A:$AS,MATCH($B$1,Database!$A$1:$AS$1,0),FALSE)=0,#N/A,VLOOKUP(A391,Database!$A:$AS,MATCH($B$1,Database!$A$1:$AS$1,0),FALSE))</f>
        <v>103.991334055</v>
      </c>
      <c r="C391" s="76">
        <f>IF(VLOOKUP(A391,Database!$A:$AS,MATCH($C$1,Database!$A$1:$AS$1,0),FALSE)=0,#N/A,VLOOKUP(A391,Database!$A:$AS,MATCH($C$1,Database!$A$1:$AS$1,0),FALSE))</f>
        <v>98.86</v>
      </c>
      <c r="D391" s="76">
        <f>IF(VLOOKUP(A391,Database!$A:$AS,MATCH($D$1,Database!$A$1:$AS$1,0),FALSE)=0,#N/A,VLOOKUP(A391,Database!$A:$AS,MATCH($D$1,Database!$A$1:$AS$1,0),FALSE))</f>
        <v>96.808067339000004</v>
      </c>
      <c r="E391" s="76">
        <f>IF(VLOOKUP(A391,Database!$A:$AS,MATCH($E$1,Database!$A$1:$AS$1,0),FALSE)=0,#N/A,VLOOKUP(A391,Database!$A:$AS,MATCH($E$1,Database!$A$1:$AS$1,0),FALSE))</f>
        <v>107.47108955900001</v>
      </c>
      <c r="F391" s="76">
        <f>IF(VLOOKUP(A391,Database!$A:$AS,MATCH($F$1,Database!$A$1:$AS$1,0),FALSE)=0,#N/A,VLOOKUP(A391,Database!$A:$AS,MATCH($F$1,Database!$A$1:$AS$1,0),FALSE))</f>
        <v>106.391134072</v>
      </c>
      <c r="G391" s="76">
        <f>IF(VLOOKUP(A391,Database!$A:$AS,MATCH($G$1,Database!$A$1:$AS$1,0),FALSE)=0,#N/A,VLOOKUP(A391,Database!$A:$AS,MATCH($G$1,Database!$A$1:$AS$1,0),FALSE))</f>
        <v>113.33569154600001</v>
      </c>
      <c r="H391" s="76">
        <f>(((Table134567891011121314151617343[[#This Row],[ITA]]-VLOOKUP($U$1,A:B,2,))/VLOOKUP($U$1,A:B,2,))*100)+100</f>
        <v>85.526315789094923</v>
      </c>
      <c r="I391" s="76">
        <f>(((Table134567891011121314151617343[[#This Row],[FRA]]-VLOOKUP($U$1,A:C,3,))/VLOOKUP($U$1,A:C,3,))*100)+100</f>
        <v>96.467603434816539</v>
      </c>
      <c r="J391" s="76">
        <f>(((Table134567891011121314151617343[[#This Row],[DEU]]-VLOOKUP($U$1,A:D,4,))/VLOOKUP($U$1,A:D,4,))*100)+100</f>
        <v>128.72340425527671</v>
      </c>
      <c r="K391" s="76">
        <f>(((Table134567891011121314151617343[[#This Row],[ESP]]-VLOOKUP($U$1,A:E,5,))/VLOOKUP($U$1,A:E,5,))*100)+100</f>
        <v>90.850761661737849</v>
      </c>
      <c r="L391" s="76">
        <f>(((Table134567891011121314151617343[[#This Row],[EA19]]-VLOOKUP($U$1,A:F,6,))/VLOOKUP($U$1,A:F,6,))*100)+100</f>
        <v>118.8826815642558</v>
      </c>
      <c r="M391" s="76">
        <f>(((Table134567891011121314151617343[[#This Row],[GBR]]-VLOOKUP($U$1,A:G,7,))/VLOOKUP($U$1,A:G,7,))*100)+100</f>
        <v>118.01104972407215</v>
      </c>
      <c r="N391" s="76">
        <f>IF(VLOOKUP(A391,Database!$A:$AU,MATCH($N$1,Database!$A$1:$AU$1,0),FALSE)=0,#N/A,VLOOKUP(A391,Database!$A:$AU,MATCH($N$1,Database!$A$1:$AU$1,0),FALSE))</f>
        <v>103.07164810099999</v>
      </c>
      <c r="O391" s="76">
        <f>(((Table134567891011121314151617343[[#This Row],[USA]]-VLOOKUP($U$1,A:N,14,))/VLOOKUP($U$1,A:N,14,))*100)+100</f>
        <v>118.8975261142233</v>
      </c>
      <c r="P391" s="76">
        <f>IF(VLOOKUP(A391,Database!$A:$AS,MATCH($P$1,Database!$A$1:$AS$1,0),FALSE)=0,#N/A,VLOOKUP(A391,Database!$A:$AS,MATCH($P$1,Database!$A$1:$AS$1,0),FALSE))</f>
        <v>96.491959003000005</v>
      </c>
      <c r="Q391" s="76">
        <f>(((Table134567891011121314151617343[[#This Row],[JPN]]-VLOOKUP($U$1,A:Q,16,))/VLOOKUP($U$1,A:Q,16,))*100)+100</f>
        <v>96.875947001104933</v>
      </c>
    </row>
    <row r="392" spans="1:17" s="80" customFormat="1" x14ac:dyDescent="0.35">
      <c r="A392" s="21">
        <v>44743</v>
      </c>
      <c r="B392" s="76">
        <f>IF(VLOOKUP(A392,Database!$A:$AS,MATCH($B$1,Database!$A$1:$AS$1,0),FALSE)=0,#N/A,VLOOKUP(A392,Database!$A:$AS,MATCH($B$1,Database!$A$1:$AS$1,0),FALSE))</f>
        <v>104.39130072499999</v>
      </c>
      <c r="C392" s="76">
        <f>IF(VLOOKUP(A392,Database!$A:$AS,MATCH($C$1,Database!$A$1:$AS$1,0),FALSE)=0,#N/A,VLOOKUP(A392,Database!$A:$AS,MATCH($C$1,Database!$A$1:$AS$1,0),FALSE))</f>
        <v>97.18</v>
      </c>
      <c r="D392" s="76">
        <f>IF(VLOOKUP(A392,Database!$A:$AS,MATCH($D$1,Database!$A$1:$AS$1,0),FALSE)=0,#N/A,VLOOKUP(A392,Database!$A:$AS,MATCH($D$1,Database!$A$1:$AS$1,0),FALSE))</f>
        <v>96.208017334999994</v>
      </c>
      <c r="E392" s="76">
        <f>IF(VLOOKUP(A392,Database!$A:$AS,MATCH($E$1,Database!$A$1:$AS$1,0),FALSE)=0,#N/A,VLOOKUP(A392,Database!$A:$AS,MATCH($E$1,Database!$A$1:$AS$1,0),FALSE))</f>
        <v>106.30208858500001</v>
      </c>
      <c r="F392" s="76">
        <f>IF(VLOOKUP(A392,Database!$A:$AS,MATCH($F$1,Database!$A$1:$AS$1,0),FALSE)=0,#N/A,VLOOKUP(A392,Database!$A:$AS,MATCH($F$1,Database!$A$1:$AS$1,0),FALSE))</f>
        <v>104.19131738999999</v>
      </c>
      <c r="G392" s="76">
        <f>IF(VLOOKUP(A392,Database!$A:$AS,MATCH($G$1,Database!$A$1:$AS$1,0),FALSE)=0,#N/A,VLOOKUP(A392,Database!$A:$AS,MATCH($G$1,Database!$A$1:$AS$1,0),FALSE))</f>
        <v>112.592854616</v>
      </c>
      <c r="H392" s="76">
        <f>(((Table134567891011121314151617343[[#This Row],[ITA]]-VLOOKUP($U$1,A:B,2,))/VLOOKUP($U$1,A:B,2,))*100)+100</f>
        <v>85.855263157973184</v>
      </c>
      <c r="I392" s="76">
        <f>(((Table134567891011121314151617343[[#This Row],[FRA]]-VLOOKUP($U$1,A:C,3,))/VLOOKUP($U$1,A:C,3,))*100)+100</f>
        <v>94.82825917252147</v>
      </c>
      <c r="J392" s="76">
        <f>(((Table134567891011121314151617343[[#This Row],[DEU]]-VLOOKUP($U$1,A:D,4,))/VLOOKUP($U$1,A:D,4,))*100)+100</f>
        <v>127.92553191507396</v>
      </c>
      <c r="K392" s="76">
        <f>(((Table134567891011121314151617343[[#This Row],[ESP]]-VLOOKUP($U$1,A:E,5,))/VLOOKUP($U$1,A:E,5,))*100)+100</f>
        <v>89.862545860567351</v>
      </c>
      <c r="L392" s="76">
        <f>(((Table134567891011121314151617343[[#This Row],[EA19]]-VLOOKUP($U$1,A:F,6,))/VLOOKUP($U$1,A:F,6,))*100)+100</f>
        <v>116.42458100552916</v>
      </c>
      <c r="M392" s="76">
        <f>(((Table134567891011121314151617343[[#This Row],[GBR]]-VLOOKUP($U$1,A:G,7,))/VLOOKUP($U$1,A:G,7,))*100)+100</f>
        <v>117.23756906067912</v>
      </c>
      <c r="N392" s="76">
        <f>IF(VLOOKUP(A392,Database!$A:$AU,MATCH($N$1,Database!$A$1:$AU$1,0),FALSE)=0,#N/A,VLOOKUP(A392,Database!$A:$AU,MATCH($N$1,Database!$A$1:$AU$1,0),FALSE))</f>
        <v>103.60591387700001</v>
      </c>
      <c r="O392" s="76">
        <f>(((Table134567891011121314151617343[[#This Row],[USA]]-VLOOKUP($U$1,A:N,14,))/VLOOKUP($U$1,A:N,14,))*100)+100</f>
        <v>119.51382439046364</v>
      </c>
      <c r="P392" s="76">
        <f>IF(VLOOKUP(A392,Database!$A:$AS,MATCH($P$1,Database!$A$1:$AS$1,0),FALSE)=0,#N/A,VLOOKUP(A392,Database!$A:$AS,MATCH($P$1,Database!$A$1:$AS$1,0),FALSE))</f>
        <v>97.191900674999999</v>
      </c>
      <c r="Q392" s="76">
        <f>(((Table134567891011121314151617343[[#This Row],[JPN]]-VLOOKUP($U$1,A:Q,16,))/VLOOKUP($U$1,A:Q,16,))*100)+100</f>
        <v>97.578674078274418</v>
      </c>
    </row>
    <row r="393" spans="1:17" s="80" customFormat="1" x14ac:dyDescent="0.35">
      <c r="A393" s="21">
        <v>44774</v>
      </c>
      <c r="B393" s="76">
        <f>IF(VLOOKUP(A393,Database!$A:$AS,MATCH($B$1,Database!$A$1:$AS$1,0),FALSE)=0,#N/A,VLOOKUP(A393,Database!$A:$AS,MATCH($B$1,Database!$A$1:$AS$1,0),FALSE))</f>
        <v>106.691109074</v>
      </c>
      <c r="C393" s="76">
        <f>IF(VLOOKUP(A393,Database!$A:$AS,MATCH($C$1,Database!$A$1:$AS$1,0),FALSE)=0,#N/A,VLOOKUP(A393,Database!$A:$AS,MATCH($C$1,Database!$A$1:$AS$1,0),FALSE))</f>
        <v>99.63</v>
      </c>
      <c r="D393" s="76">
        <f>IF(VLOOKUP(A393,Database!$A:$AS,MATCH($D$1,Database!$A$1:$AS$1,0),FALSE)=0,#N/A,VLOOKUP(A393,Database!$A:$AS,MATCH($D$1,Database!$A$1:$AS$1,0),FALSE))</f>
        <v>95.807983999000001</v>
      </c>
      <c r="E393" s="76">
        <f>IF(VLOOKUP(A393,Database!$A:$AS,MATCH($E$1,Database!$A$1:$AS$1,0),FALSE)=0,#N/A,VLOOKUP(A393,Database!$A:$AS,MATCH($E$1,Database!$A$1:$AS$1,0),FALSE))</f>
        <v>106.46808872299999</v>
      </c>
      <c r="F393" s="76">
        <f>IF(VLOOKUP(A393,Database!$A:$AS,MATCH($F$1,Database!$A$1:$AS$1,0),FALSE)=0,#N/A,VLOOKUP(A393,Database!$A:$AS,MATCH($F$1,Database!$A$1:$AS$1,0),FALSE))</f>
        <v>105.99116740300001</v>
      </c>
      <c r="G393" s="76">
        <f>IF(VLOOKUP(A393,Database!$A:$AS,MATCH($G$1,Database!$A$1:$AS$1,0),FALSE)=0,#N/A,VLOOKUP(A393,Database!$A:$AS,MATCH($G$1,Database!$A$1:$AS$1,0),FALSE))</f>
        <v>111.00106119599999</v>
      </c>
      <c r="H393" s="76">
        <f>(((Table134567891011121314151617343[[#This Row],[ITA]]-VLOOKUP($U$1,A:B,2,))/VLOOKUP($U$1,A:B,2,))*100)+100</f>
        <v>87.746710526144682</v>
      </c>
      <c r="I393" s="76">
        <f>(((Table134567891011121314151617343[[#This Row],[FRA]]-VLOOKUP($U$1,A:C,3,))/VLOOKUP($U$1,A:C,3,))*100)+100</f>
        <v>97.218969555035116</v>
      </c>
      <c r="J393" s="76">
        <f>(((Table134567891011121314151617343[[#This Row],[DEU]]-VLOOKUP($U$1,A:D,4,))/VLOOKUP($U$1,A:D,4,))*100)+100</f>
        <v>127.39361702160548</v>
      </c>
      <c r="K393" s="76">
        <f>(((Table134567891011121314151617343[[#This Row],[ESP]]-VLOOKUP($U$1,A:E,5,))/VLOOKUP($U$1,A:E,5,))*100)+100</f>
        <v>90.002874194774606</v>
      </c>
      <c r="L393" s="76">
        <f>(((Table134567891011121314151617343[[#This Row],[EA19]]-VLOOKUP($U$1,A:F,6,))/VLOOKUP($U$1,A:F,6,))*100)+100</f>
        <v>118.43575419044979</v>
      </c>
      <c r="M393" s="76">
        <f>(((Table134567891011121314151617343[[#This Row],[GBR]]-VLOOKUP($U$1,A:G,7,))/VLOOKUP($U$1,A:G,7,))*100)+100</f>
        <v>115.580110497753</v>
      </c>
      <c r="N393" s="76">
        <f>IF(VLOOKUP(A393,Database!$A:$AU,MATCH($N$1,Database!$A$1:$AU$1,0),FALSE)=0,#N/A,VLOOKUP(A393,Database!$A:$AU,MATCH($N$1,Database!$A$1:$AU$1,0),FALSE))</f>
        <v>103.534817262</v>
      </c>
      <c r="O393" s="76">
        <f>(((Table134567891011121314151617343[[#This Row],[USA]]-VLOOKUP($U$1,A:N,14,))/VLOOKUP($U$1,A:N,14,))*100)+100</f>
        <v>119.43181142381044</v>
      </c>
      <c r="P393" s="76">
        <f>IF(VLOOKUP(A393,Database!$A:$AS,MATCH($P$1,Database!$A$1:$AS$1,0),FALSE)=0,#N/A,VLOOKUP(A393,Database!$A:$AS,MATCH($P$1,Database!$A$1:$AS$1,0),FALSE))</f>
        <v>99.691692359000001</v>
      </c>
      <c r="Q393" s="76">
        <f>(((Table134567891011121314151617343[[#This Row],[JPN]]-VLOOKUP($U$1,A:Q,16,))/VLOOKUP($U$1,A:Q,16,))*100)+100</f>
        <v>100.08841363787293</v>
      </c>
    </row>
    <row r="394" spans="1:17" s="80" customFormat="1" x14ac:dyDescent="0.35">
      <c r="A394" s="21">
        <v>44805</v>
      </c>
      <c r="B394" s="76">
        <f>IF(VLOOKUP(A394,Database!$A:$AS,MATCH($B$1,Database!$A$1:$AS$1,0),FALSE)=0,#N/A,VLOOKUP(A394,Database!$A:$AS,MATCH($B$1,Database!$A$1:$AS$1,0),FALSE))</f>
        <v>104.891259062</v>
      </c>
      <c r="C394" s="76">
        <f>IF(VLOOKUP(A394,Database!$A:$AS,MATCH($C$1,Database!$A$1:$AS$1,0),FALSE)=0,#N/A,VLOOKUP(A394,Database!$A:$AS,MATCH($C$1,Database!$A$1:$AS$1,0),FALSE))</f>
        <v>98.77</v>
      </c>
      <c r="D394" s="76">
        <f>IF(VLOOKUP(A394,Database!$A:$AS,MATCH($D$1,Database!$A$1:$AS$1,0),FALSE)=0,#N/A,VLOOKUP(A394,Database!$A:$AS,MATCH($D$1,Database!$A$1:$AS$1,0),FALSE))</f>
        <v>97.108092341000003</v>
      </c>
      <c r="E394" s="76">
        <f>IF(VLOOKUP(A394,Database!$A:$AS,MATCH($E$1,Database!$A$1:$AS$1,0),FALSE)=0,#N/A,VLOOKUP(A394,Database!$A:$AS,MATCH($E$1,Database!$A$1:$AS$1,0),FALSE))</f>
        <v>106.357088631</v>
      </c>
      <c r="F394" s="76">
        <f>IF(VLOOKUP(A394,Database!$A:$AS,MATCH($F$1,Database!$A$1:$AS$1,0),FALSE)=0,#N/A,VLOOKUP(A394,Database!$A:$AS,MATCH($F$1,Database!$A$1:$AS$1,0),FALSE))</f>
        <v>106.791100742</v>
      </c>
      <c r="G394" s="76">
        <f>IF(VLOOKUP(A394,Database!$A:$AS,MATCH($G$1,Database!$A$1:$AS$1,0),FALSE)=0,#N/A,VLOOKUP(A394,Database!$A:$AS,MATCH($G$1,Database!$A$1:$AS$1,0),FALSE))</f>
        <v>111.31941988</v>
      </c>
      <c r="H394" s="76">
        <f>(((Table134567891011121314151617343[[#This Row],[ITA]]-VLOOKUP($U$1,A:B,2,))/VLOOKUP($U$1,A:B,2,))*100)+100</f>
        <v>86.266447368659811</v>
      </c>
      <c r="I394" s="76">
        <f>(((Table134567891011121314151617343[[#This Row],[FRA]]-VLOOKUP($U$1,A:C,3,))/VLOOKUP($U$1,A:C,3,))*100)+100</f>
        <v>96.379781420765013</v>
      </c>
      <c r="J394" s="76">
        <f>(((Table134567891011121314151617343[[#This Row],[DEU]]-VLOOKUP($U$1,A:D,4,))/VLOOKUP($U$1,A:D,4,))*100)+100</f>
        <v>129.12234042537807</v>
      </c>
      <c r="K394" s="76">
        <f>(((Table134567891011121314151617343[[#This Row],[ESP]]-VLOOKUP($U$1,A:E,5,))/VLOOKUP($U$1,A:E,5,))*100)+100</f>
        <v>89.909040188400382</v>
      </c>
      <c r="L394" s="76">
        <f>(((Table134567891011121314151617343[[#This Row],[EA19]]-VLOOKUP($U$1,A:F,6,))/VLOOKUP($U$1,A:F,6,))*100)+100</f>
        <v>119.32960893917922</v>
      </c>
      <c r="M394" s="76">
        <f>(((Table134567891011121314151617343[[#This Row],[GBR]]-VLOOKUP($U$1,A:G,7,))/VLOOKUP($U$1,A:G,7,))*100)+100</f>
        <v>115.91160221033823</v>
      </c>
      <c r="N394" s="76">
        <f>IF(VLOOKUP(A394,Database!$A:$AU,MATCH($N$1,Database!$A$1:$AU$1,0),FALSE)=0,#N/A,VLOOKUP(A394,Database!$A:$AU,MATCH($N$1,Database!$A$1:$AU$1,0),FALSE))</f>
        <v>103.930856146</v>
      </c>
      <c r="O394" s="76">
        <f>(((Table134567891011121314151617343[[#This Row],[USA]]-VLOOKUP($U$1,A:N,14,))/VLOOKUP($U$1,A:N,14,))*100)+100</f>
        <v>119.88865910617695</v>
      </c>
      <c r="P394" s="76">
        <f>IF(VLOOKUP(A394,Database!$A:$AS,MATCH($P$1,Database!$A$1:$AS$1,0),FALSE)=0,#N/A,VLOOKUP(A394,Database!$A:$AS,MATCH($P$1,Database!$A$1:$AS$1,0),FALSE))</f>
        <v>98.391800683</v>
      </c>
      <c r="Q394" s="76">
        <f>(((Table134567891011121314151617343[[#This Row],[JPN]]-VLOOKUP($U$1,A:Q,16,))/VLOOKUP($U$1,A:Q,16,))*100)+100</f>
        <v>98.783349066560433</v>
      </c>
    </row>
    <row r="395" spans="1:17" s="80" customFormat="1" x14ac:dyDescent="0.35">
      <c r="A395" s="21">
        <v>44835</v>
      </c>
      <c r="B395" s="76">
        <f>IF(VLOOKUP(A395,Database!$A:$AS,MATCH($B$1,Database!$A$1:$AS$1,0),FALSE)=0,#N/A,VLOOKUP(A395,Database!$A:$AS,MATCH($B$1,Database!$A$1:$AS$1,0),FALSE))</f>
        <v>103.791350721</v>
      </c>
      <c r="C395" s="76">
        <f>IF(VLOOKUP(A395,Database!$A:$AS,MATCH($C$1,Database!$A$1:$AS$1,0),FALSE)=0,#N/A,VLOOKUP(A395,Database!$A:$AS,MATCH($C$1,Database!$A$1:$AS$1,0),FALSE))</f>
        <v>96.25</v>
      </c>
      <c r="D395" s="76">
        <f>IF(VLOOKUP(A395,Database!$A:$AS,MATCH($D$1,Database!$A$1:$AS$1,0),FALSE)=0,#N/A,VLOOKUP(A395,Database!$A:$AS,MATCH($D$1,Database!$A$1:$AS$1,0),FALSE))</f>
        <v>96.508042337000006</v>
      </c>
      <c r="E395" s="76">
        <f>IF(VLOOKUP(A395,Database!$A:$AS,MATCH($E$1,Database!$A$1:$AS$1,0),FALSE)=0,#N/A,VLOOKUP(A395,Database!$A:$AS,MATCH($E$1,Database!$A$1:$AS$1,0),FALSE))</f>
        <v>105.901088251</v>
      </c>
      <c r="F395" s="76">
        <f>IF(VLOOKUP(A395,Database!$A:$AS,MATCH($F$1,Database!$A$1:$AS$1,0),FALSE)=0,#N/A,VLOOKUP(A395,Database!$A:$AS,MATCH($F$1,Database!$A$1:$AS$1,0),FALSE))</f>
        <v>104.791267394</v>
      </c>
      <c r="G395" s="76">
        <f>IF(VLOOKUP(A395,Database!$A:$AS,MATCH($G$1,Database!$A$1:$AS$1,0),FALSE)=0,#N/A,VLOOKUP(A395,Database!$A:$AS,MATCH($G$1,Database!$A$1:$AS$1,0),FALSE))</f>
        <v>111.31941988</v>
      </c>
      <c r="H395" s="76">
        <f>(((Table134567891011121314151617343[[#This Row],[ITA]]-VLOOKUP($U$1,A:B,2,))/VLOOKUP($U$1,A:B,2,))*100)+100</f>
        <v>85.361842105478246</v>
      </c>
      <c r="I395" s="76">
        <f>(((Table134567891011121314151617343[[#This Row],[FRA]]-VLOOKUP($U$1,A:C,3,))/VLOOKUP($U$1,A:C,3,))*100)+100</f>
        <v>93.920765027322403</v>
      </c>
      <c r="J395" s="76">
        <f>(((Table134567891011121314151617343[[#This Row],[DEU]]-VLOOKUP($U$1,A:D,4,))/VLOOKUP($U$1,A:D,4,))*100)+100</f>
        <v>128.32446808517534</v>
      </c>
      <c r="K395" s="76">
        <f>(((Table134567891011121314151617343[[#This Row],[ESP]]-VLOOKUP($U$1,A:E,5,))/VLOOKUP($U$1,A:E,5,))*100)+100</f>
        <v>89.52355994426182</v>
      </c>
      <c r="L395" s="76">
        <f>(((Table134567891011121314151617343[[#This Row],[EA19]]-VLOOKUP($U$1,A:F,6,))/VLOOKUP($U$1,A:F,6,))*100)+100</f>
        <v>117.0949720667969</v>
      </c>
      <c r="M395" s="76">
        <f>(((Table134567891011121314151617343[[#This Row],[GBR]]-VLOOKUP($U$1,A:G,7,))/VLOOKUP($U$1,A:G,7,))*100)+100</f>
        <v>115.91160221033823</v>
      </c>
      <c r="N395" s="76">
        <f>IF(VLOOKUP(A395,Database!$A:$AU,MATCH($N$1,Database!$A$1:$AU$1,0),FALSE)=0,#N/A,VLOOKUP(A395,Database!$A:$AU,MATCH($N$1,Database!$A$1:$AU$1,0),FALSE))</f>
        <v>103.865907355</v>
      </c>
      <c r="O395" s="76">
        <f>(((Table134567891011121314151617343[[#This Row],[USA]]-VLOOKUP($U$1,A:N,14,))/VLOOKUP($U$1,A:N,14,))*100)+100</f>
        <v>119.81373791575956</v>
      </c>
      <c r="P395" s="76">
        <f>IF(VLOOKUP(A395,Database!$A:$AS,MATCH($P$1,Database!$A$1:$AS$1,0),FALSE)=0,#N/A,VLOOKUP(A395,Database!$A:$AS,MATCH($P$1,Database!$A$1:$AS$1,0),FALSE))</f>
        <v>95.292058995000005</v>
      </c>
      <c r="Q395" s="76">
        <f>(((Table134567891011121314151617343[[#This Row],[JPN]]-VLOOKUP($U$1,A:Q,16,))/VLOOKUP($U$1,A:Q,16,))*100)+100</f>
        <v>95.671272012818918</v>
      </c>
    </row>
    <row r="396" spans="1:17" s="80" customFormat="1" x14ac:dyDescent="0.35">
      <c r="A396" s="21">
        <v>44866</v>
      </c>
      <c r="B396" s="76" t="e">
        <f>IF(VLOOKUP(A396,Database!$A:$AS,MATCH($B$1,Database!$A$1:$AS$1,0),FALSE)=0,#N/A,VLOOKUP(A396,Database!$A:$AS,MATCH($B$1,Database!$A$1:$AS$1,0),FALSE))</f>
        <v>#N/A</v>
      </c>
      <c r="C396" s="76" t="e">
        <f>IF(VLOOKUP(A396,Database!$A:$AS,MATCH($C$1,Database!$A$1:$AS$1,0),FALSE)=0,#N/A,VLOOKUP(A396,Database!$A:$AS,MATCH($C$1,Database!$A$1:$AS$1,0),FALSE))</f>
        <v>#N/A</v>
      </c>
      <c r="D396" s="76">
        <f>IF(VLOOKUP(A396,Database!$A:$AS,MATCH($D$1,Database!$A$1:$AS$1,0),FALSE)=0,#N/A,VLOOKUP(A396,Database!$A:$AS,MATCH($D$1,Database!$A$1:$AS$1,0),FALSE))</f>
        <v>97.008084006999994</v>
      </c>
      <c r="E396" s="76" t="e">
        <f>IF(VLOOKUP(A396,Database!$A:$AS,MATCH($E$1,Database!$A$1:$AS$1,0),FALSE)=0,#N/A,VLOOKUP(A396,Database!$A:$AS,MATCH($E$1,Database!$A$1:$AS$1,0),FALSE))</f>
        <v>#N/A</v>
      </c>
      <c r="F396" s="76">
        <f>IF(VLOOKUP(A396,Database!$A:$AS,MATCH($F$1,Database!$A$1:$AS$1,0),FALSE)=0,#N/A,VLOOKUP(A396,Database!$A:$AS,MATCH($F$1,Database!$A$1:$AS$1,0),FALSE))</f>
        <v>105.891175735</v>
      </c>
      <c r="G396" s="76" t="e">
        <f>IF(VLOOKUP(A396,Database!$A:$AS,MATCH($G$1,Database!$A$1:$AS$1,0),FALSE)=0,#N/A,VLOOKUP(A396,Database!$A:$AS,MATCH($G$1,Database!$A$1:$AS$1,0),FALSE))</f>
        <v>#N/A</v>
      </c>
      <c r="H396" s="76" t="e">
        <f>(((Table134567891011121314151617343[[#This Row],[ITA]]-VLOOKUP($U$1,A:B,2,))/VLOOKUP($U$1,A:B,2,))*100)+100</f>
        <v>#N/A</v>
      </c>
      <c r="I396" s="76" t="e">
        <f>(((Table134567891011121314151617343[[#This Row],[FRA]]-VLOOKUP($U$1,A:C,3,))/VLOOKUP($U$1,A:C,3,))*100)+100</f>
        <v>#N/A</v>
      </c>
      <c r="J396" s="76">
        <f>(((Table134567891011121314151617343[[#This Row],[DEU]]-VLOOKUP($U$1,A:D,4,))/VLOOKUP($U$1,A:D,4,))*100)+100</f>
        <v>128.98936170201094</v>
      </c>
      <c r="K396" s="76" t="e">
        <f>(((Table134567891011121314151617343[[#This Row],[ESP]]-VLOOKUP($U$1,A:E,5,))/VLOOKUP($U$1,A:E,5,))*100)+100</f>
        <v>#N/A</v>
      </c>
      <c r="L396" s="76">
        <f>(((Table134567891011121314151617343[[#This Row],[EA19]]-VLOOKUP($U$1,A:F,6,))/VLOOKUP($U$1,A:F,6,))*100)+100</f>
        <v>118.32402234616023</v>
      </c>
      <c r="M396" s="76" t="e">
        <f>(((Table134567891011121314151617343[[#This Row],[GBR]]-VLOOKUP($U$1,A:G,7,))/VLOOKUP($U$1,A:G,7,))*100)+100</f>
        <v>#N/A</v>
      </c>
      <c r="N396" s="76">
        <f>IF(VLOOKUP(A396,Database!$A:$AU,MATCH($N$1,Database!$A$1:$AU$1,0),FALSE)=0,#N/A,VLOOKUP(A396,Database!$A:$AU,MATCH($N$1,Database!$A$1:$AU$1,0),FALSE))</f>
        <v>103.637942059</v>
      </c>
      <c r="O396" s="76">
        <f>(((Table134567891011121314151617343[[#This Row],[USA]]-VLOOKUP($U$1,A:N,14,))/VLOOKUP($U$1,A:N,14,))*100)+100</f>
        <v>119.55077025943822</v>
      </c>
      <c r="P396" s="76">
        <f>IF(VLOOKUP(A396,Database!$A:$AS,MATCH($P$1,Database!$A$1:$AS$1,0),FALSE)=0,#N/A,VLOOKUP(A396,Database!$A:$AS,MATCH($P$1,Database!$A$1:$AS$1,0),FALSE))</f>
        <v>95.592033997000001</v>
      </c>
      <c r="Q396" s="76">
        <f>(((Table134567891011121314151617343[[#This Row],[JPN]]-VLOOKUP($U$1,A:Q,16,))/VLOOKUP($U$1,A:Q,16,))*100)+100</f>
        <v>95.972440759890418</v>
      </c>
    </row>
    <row r="397" spans="1:17" s="80" customFormat="1" x14ac:dyDescent="0.35">
      <c r="A397" s="16"/>
      <c r="C397" s="35"/>
      <c r="D397" s="36"/>
    </row>
    <row r="398" spans="1:17" s="80" customFormat="1" x14ac:dyDescent="0.35">
      <c r="A398" s="16"/>
      <c r="C398" s="35"/>
      <c r="D398" s="36"/>
    </row>
    <row r="399" spans="1:17" s="80" customFormat="1" x14ac:dyDescent="0.35">
      <c r="A399" s="16"/>
      <c r="C399" s="35"/>
      <c r="D399" s="36"/>
    </row>
    <row r="400" spans="1:17" s="80" customFormat="1" x14ac:dyDescent="0.35">
      <c r="A400" s="16"/>
      <c r="C400" s="35"/>
      <c r="D400" s="36"/>
    </row>
    <row r="401" spans="1:4" s="80" customFormat="1" x14ac:dyDescent="0.35">
      <c r="A401" s="16"/>
      <c r="C401" s="35"/>
      <c r="D401" s="36"/>
    </row>
    <row r="402" spans="1:4" s="80" customFormat="1" x14ac:dyDescent="0.35">
      <c r="A402" s="16"/>
      <c r="C402" s="35"/>
      <c r="D402" s="36"/>
    </row>
    <row r="403" spans="1:4" s="80" customFormat="1" x14ac:dyDescent="0.35">
      <c r="A403" s="16"/>
      <c r="C403" s="35"/>
      <c r="D403" s="36"/>
    </row>
    <row r="404" spans="1:4" s="80" customFormat="1" x14ac:dyDescent="0.35">
      <c r="A404" s="16"/>
      <c r="C404" s="35"/>
      <c r="D404" s="36"/>
    </row>
    <row r="405" spans="1:4" s="80" customFormat="1" x14ac:dyDescent="0.35">
      <c r="A405" s="16"/>
      <c r="C405" s="35"/>
      <c r="D405" s="36"/>
    </row>
    <row r="406" spans="1:4" s="80" customFormat="1" x14ac:dyDescent="0.35">
      <c r="A406" s="16"/>
      <c r="C406" s="35"/>
      <c r="D406" s="36"/>
    </row>
    <row r="407" spans="1:4" s="80" customFormat="1" x14ac:dyDescent="0.35">
      <c r="A407" s="16"/>
      <c r="C407" s="35"/>
      <c r="D407" s="36"/>
    </row>
    <row r="408" spans="1:4" s="80" customFormat="1" x14ac:dyDescent="0.35">
      <c r="A408" s="16"/>
      <c r="C408" s="35"/>
      <c r="D408" s="36"/>
    </row>
    <row r="409" spans="1:4" s="80" customFormat="1" x14ac:dyDescent="0.35">
      <c r="A409" s="16"/>
      <c r="C409" s="35"/>
      <c r="D409" s="36"/>
    </row>
    <row r="410" spans="1:4" s="80" customFormat="1" x14ac:dyDescent="0.35">
      <c r="A410" s="16"/>
      <c r="C410" s="35"/>
      <c r="D410" s="36"/>
    </row>
    <row r="411" spans="1:4" s="80" customFormat="1" x14ac:dyDescent="0.35">
      <c r="A411" s="16"/>
      <c r="C411" s="35"/>
      <c r="D411" s="36"/>
    </row>
    <row r="412" spans="1:4" s="80" customFormat="1" x14ac:dyDescent="0.35">
      <c r="A412" s="16"/>
      <c r="C412" s="35"/>
      <c r="D412" s="36"/>
    </row>
    <row r="413" spans="1:4" s="80" customFormat="1" x14ac:dyDescent="0.35">
      <c r="A413" s="16"/>
      <c r="C413" s="35"/>
      <c r="D413" s="36"/>
    </row>
    <row r="414" spans="1:4" s="80" customFormat="1" x14ac:dyDescent="0.35">
      <c r="A414" s="16"/>
      <c r="C414" s="35"/>
      <c r="D414" s="36"/>
    </row>
    <row r="415" spans="1:4" s="80" customFormat="1" x14ac:dyDescent="0.35">
      <c r="A415" s="16"/>
      <c r="C415" s="35"/>
      <c r="D415" s="36"/>
    </row>
    <row r="416" spans="1:4" s="80" customFormat="1" x14ac:dyDescent="0.35">
      <c r="A416" s="16"/>
      <c r="C416" s="35"/>
      <c r="D416" s="36"/>
    </row>
    <row r="417" spans="1:4" s="80" customFormat="1" x14ac:dyDescent="0.35">
      <c r="A417" s="16"/>
      <c r="C417" s="35"/>
      <c r="D417" s="36"/>
    </row>
    <row r="418" spans="1:4" s="80" customFormat="1" x14ac:dyDescent="0.35">
      <c r="A418" s="16"/>
      <c r="C418" s="35"/>
      <c r="D418" s="36"/>
    </row>
    <row r="419" spans="1:4" s="80" customFormat="1" x14ac:dyDescent="0.35">
      <c r="A419" s="16"/>
      <c r="C419" s="35"/>
      <c r="D419" s="36"/>
    </row>
    <row r="420" spans="1:4" s="80" customFormat="1" x14ac:dyDescent="0.35">
      <c r="A420" s="16"/>
      <c r="C420" s="35"/>
      <c r="D420" s="36"/>
    </row>
    <row r="421" spans="1:4" s="80" customFormat="1" x14ac:dyDescent="0.35">
      <c r="A421" s="16"/>
      <c r="C421" s="35"/>
      <c r="D421" s="36"/>
    </row>
    <row r="422" spans="1:4" s="80" customFormat="1" x14ac:dyDescent="0.35">
      <c r="A422" s="16"/>
      <c r="C422" s="35"/>
      <c r="D422" s="36"/>
    </row>
    <row r="423" spans="1:4" s="80" customFormat="1" x14ac:dyDescent="0.35">
      <c r="A423" s="16"/>
      <c r="C423" s="35"/>
      <c r="D423" s="36"/>
    </row>
    <row r="424" spans="1:4" s="80" customFormat="1" x14ac:dyDescent="0.35">
      <c r="A424" s="16"/>
      <c r="C424" s="35"/>
      <c r="D424" s="36"/>
    </row>
    <row r="425" spans="1:4" s="80" customFormat="1" x14ac:dyDescent="0.35">
      <c r="A425" s="16"/>
      <c r="C425" s="35"/>
      <c r="D425" s="36"/>
    </row>
    <row r="426" spans="1:4" s="80" customFormat="1" x14ac:dyDescent="0.35">
      <c r="A426" s="16"/>
      <c r="C426" s="35"/>
      <c r="D426" s="36"/>
    </row>
    <row r="427" spans="1:4" s="80" customFormat="1" x14ac:dyDescent="0.35">
      <c r="A427" s="16"/>
      <c r="C427" s="35"/>
      <c r="D427" s="36"/>
    </row>
    <row r="428" spans="1:4" s="80" customFormat="1" x14ac:dyDescent="0.35">
      <c r="A428" s="16"/>
      <c r="C428" s="35"/>
      <c r="D428" s="36"/>
    </row>
    <row r="429" spans="1:4" s="80" customFormat="1" x14ac:dyDescent="0.35">
      <c r="A429" s="16"/>
      <c r="C429" s="35"/>
      <c r="D429" s="36"/>
    </row>
    <row r="430" spans="1:4" s="80" customFormat="1" x14ac:dyDescent="0.35">
      <c r="A430" s="16"/>
      <c r="C430" s="35"/>
      <c r="D430" s="36"/>
    </row>
    <row r="431" spans="1:4" s="80" customFormat="1" x14ac:dyDescent="0.35">
      <c r="A431" s="16"/>
      <c r="C431" s="35"/>
      <c r="D431" s="36"/>
    </row>
    <row r="432" spans="1:4" s="80" customFormat="1" x14ac:dyDescent="0.35">
      <c r="A432" s="16"/>
      <c r="C432" s="35"/>
      <c r="D432" s="36"/>
    </row>
    <row r="433" spans="1:4" s="80" customFormat="1" x14ac:dyDescent="0.35">
      <c r="A433" s="16"/>
      <c r="C433" s="35"/>
      <c r="D433" s="36"/>
    </row>
    <row r="434" spans="1:4" s="80" customFormat="1" x14ac:dyDescent="0.35">
      <c r="A434" s="16"/>
      <c r="C434" s="35"/>
      <c r="D434" s="36"/>
    </row>
    <row r="435" spans="1:4" s="80" customFormat="1" x14ac:dyDescent="0.35">
      <c r="A435" s="16"/>
      <c r="C435" s="35"/>
      <c r="D435" s="36"/>
    </row>
    <row r="436" spans="1:4" s="80" customFormat="1" x14ac:dyDescent="0.35">
      <c r="A436" s="16"/>
      <c r="C436" s="35"/>
      <c r="D436" s="36"/>
    </row>
    <row r="437" spans="1:4" s="80" customFormat="1" x14ac:dyDescent="0.35">
      <c r="A437" s="16"/>
      <c r="C437" s="35"/>
      <c r="D437" s="36"/>
    </row>
    <row r="438" spans="1:4" s="80" customFormat="1" x14ac:dyDescent="0.35">
      <c r="A438" s="16"/>
      <c r="C438" s="35"/>
      <c r="D438" s="36"/>
    </row>
    <row r="439" spans="1:4" s="80" customFormat="1" x14ac:dyDescent="0.35">
      <c r="A439" s="16"/>
      <c r="C439" s="35"/>
      <c r="D439" s="36"/>
    </row>
    <row r="440" spans="1:4" s="80" customFormat="1" x14ac:dyDescent="0.35">
      <c r="A440" s="16"/>
      <c r="C440" s="35"/>
      <c r="D440" s="36"/>
    </row>
    <row r="441" spans="1:4" s="80" customFormat="1" x14ac:dyDescent="0.35">
      <c r="A441" s="16"/>
      <c r="C441" s="35"/>
      <c r="D441" s="36"/>
    </row>
    <row r="442" spans="1:4" s="80" customFormat="1" x14ac:dyDescent="0.35">
      <c r="A442" s="16"/>
      <c r="C442" s="35"/>
      <c r="D442" s="36"/>
    </row>
    <row r="443" spans="1:4" s="80" customFormat="1" x14ac:dyDescent="0.35">
      <c r="A443" s="16"/>
      <c r="C443" s="35"/>
      <c r="D443" s="36"/>
    </row>
    <row r="444" spans="1:4" s="80" customFormat="1" x14ac:dyDescent="0.35">
      <c r="A444" s="16"/>
      <c r="C444" s="35"/>
      <c r="D444" s="36"/>
    </row>
    <row r="445" spans="1:4" s="80" customFormat="1" x14ac:dyDescent="0.35">
      <c r="A445" s="16"/>
      <c r="C445" s="35"/>
      <c r="D445" s="36"/>
    </row>
    <row r="446" spans="1:4" s="80" customFormat="1" x14ac:dyDescent="0.35">
      <c r="A446" s="16"/>
      <c r="C446" s="35"/>
      <c r="D446" s="36"/>
    </row>
    <row r="447" spans="1:4" s="80" customFormat="1" x14ac:dyDescent="0.35">
      <c r="A447" s="16"/>
      <c r="C447" s="35"/>
      <c r="D447" s="36"/>
    </row>
    <row r="448" spans="1:4" s="80" customFormat="1" x14ac:dyDescent="0.35">
      <c r="A448" s="16"/>
      <c r="C448" s="35"/>
      <c r="D448" s="36"/>
    </row>
    <row r="449" spans="1:4" s="80" customFormat="1" x14ac:dyDescent="0.35">
      <c r="A449" s="16"/>
      <c r="C449" s="35"/>
      <c r="D449" s="36"/>
    </row>
    <row r="450" spans="1:4" s="80" customFormat="1" x14ac:dyDescent="0.35">
      <c r="A450" s="16"/>
      <c r="C450" s="35"/>
      <c r="D450" s="36"/>
    </row>
    <row r="451" spans="1:4" s="80" customFormat="1" x14ac:dyDescent="0.35">
      <c r="A451" s="16"/>
      <c r="C451" s="35"/>
      <c r="D451" s="36"/>
    </row>
    <row r="452" spans="1:4" s="80" customFormat="1" x14ac:dyDescent="0.35">
      <c r="A452" s="16"/>
      <c r="C452" s="35"/>
      <c r="D452" s="36"/>
    </row>
    <row r="453" spans="1:4" s="80" customFormat="1" x14ac:dyDescent="0.35">
      <c r="A453" s="16"/>
      <c r="C453" s="35"/>
      <c r="D453" s="36"/>
    </row>
    <row r="454" spans="1:4" s="80" customFormat="1" x14ac:dyDescent="0.35">
      <c r="A454" s="16"/>
      <c r="C454" s="35"/>
      <c r="D454" s="36"/>
    </row>
    <row r="455" spans="1:4" s="80" customFormat="1" x14ac:dyDescent="0.35">
      <c r="A455" s="16"/>
      <c r="C455" s="35"/>
      <c r="D455" s="36"/>
    </row>
    <row r="456" spans="1:4" s="80" customFormat="1" x14ac:dyDescent="0.35">
      <c r="A456" s="16"/>
      <c r="C456" s="35"/>
      <c r="D456" s="36"/>
    </row>
    <row r="457" spans="1:4" s="80" customFormat="1" x14ac:dyDescent="0.35">
      <c r="A457" s="16"/>
      <c r="C457" s="35"/>
      <c r="D457" s="36"/>
    </row>
    <row r="458" spans="1:4" s="80" customFormat="1" x14ac:dyDescent="0.35">
      <c r="A458" s="16"/>
      <c r="C458" s="35"/>
      <c r="D458" s="36"/>
    </row>
    <row r="459" spans="1:4" s="80" customFormat="1" x14ac:dyDescent="0.35">
      <c r="A459" s="16"/>
      <c r="C459" s="35"/>
      <c r="D459" s="36"/>
    </row>
    <row r="460" spans="1:4" s="80" customFormat="1" x14ac:dyDescent="0.35">
      <c r="A460" s="16"/>
      <c r="C460" s="35"/>
      <c r="D460" s="36"/>
    </row>
    <row r="461" spans="1:4" s="80" customFormat="1" x14ac:dyDescent="0.35">
      <c r="A461" s="16"/>
      <c r="C461" s="35"/>
      <c r="D461" s="36"/>
    </row>
    <row r="462" spans="1:4" s="80" customFormat="1" x14ac:dyDescent="0.35">
      <c r="A462" s="16"/>
      <c r="C462" s="35"/>
      <c r="D462" s="36"/>
    </row>
    <row r="463" spans="1:4" s="80" customFormat="1" x14ac:dyDescent="0.35">
      <c r="A463" s="16"/>
      <c r="C463" s="35"/>
      <c r="D463" s="36"/>
    </row>
    <row r="464" spans="1:4" s="80" customFormat="1" x14ac:dyDescent="0.35">
      <c r="A464" s="16"/>
      <c r="C464" s="35"/>
      <c r="D464" s="36"/>
    </row>
    <row r="465" spans="1:4" s="80" customFormat="1" x14ac:dyDescent="0.35">
      <c r="A465" s="16"/>
      <c r="C465" s="35"/>
      <c r="D465" s="36"/>
    </row>
    <row r="466" spans="1:4" s="80" customFormat="1" x14ac:dyDescent="0.35">
      <c r="A466" s="16"/>
      <c r="C466" s="35"/>
      <c r="D466" s="36"/>
    </row>
    <row r="467" spans="1:4" s="80" customFormat="1" x14ac:dyDescent="0.35">
      <c r="A467" s="16"/>
      <c r="C467" s="35"/>
      <c r="D467" s="36"/>
    </row>
    <row r="468" spans="1:4" s="80" customFormat="1" x14ac:dyDescent="0.35">
      <c r="A468" s="16"/>
      <c r="C468" s="35"/>
      <c r="D468" s="36"/>
    </row>
    <row r="469" spans="1:4" s="80" customFormat="1" x14ac:dyDescent="0.35">
      <c r="A469" s="16"/>
      <c r="C469" s="35"/>
      <c r="D469" s="36"/>
    </row>
    <row r="470" spans="1:4" s="80" customFormat="1" x14ac:dyDescent="0.35">
      <c r="A470" s="16"/>
      <c r="C470" s="35"/>
      <c r="D470" s="36"/>
    </row>
    <row r="471" spans="1:4" s="80" customFormat="1" x14ac:dyDescent="0.35">
      <c r="A471" s="16"/>
      <c r="C471" s="35"/>
      <c r="D471" s="36"/>
    </row>
    <row r="472" spans="1:4" s="80" customFormat="1" x14ac:dyDescent="0.35">
      <c r="A472" s="16"/>
      <c r="C472" s="35"/>
      <c r="D472" s="36"/>
    </row>
    <row r="473" spans="1:4" s="80" customFormat="1" x14ac:dyDescent="0.35">
      <c r="A473" s="16"/>
      <c r="C473" s="35"/>
      <c r="D473" s="36"/>
    </row>
    <row r="474" spans="1:4" s="80" customFormat="1" x14ac:dyDescent="0.35">
      <c r="A474" s="16"/>
      <c r="C474" s="35"/>
      <c r="D474" s="36"/>
    </row>
    <row r="475" spans="1:4" s="80" customFormat="1" x14ac:dyDescent="0.35">
      <c r="A475" s="16"/>
      <c r="C475" s="35"/>
      <c r="D475" s="36"/>
    </row>
    <row r="476" spans="1:4" s="80" customFormat="1" x14ac:dyDescent="0.35">
      <c r="A476" s="16"/>
      <c r="C476" s="35"/>
      <c r="D476" s="36"/>
    </row>
    <row r="477" spans="1:4" s="80" customFormat="1" x14ac:dyDescent="0.35">
      <c r="A477" s="16"/>
      <c r="C477" s="35"/>
      <c r="D477" s="36"/>
    </row>
    <row r="478" spans="1:4" s="80" customFormat="1" x14ac:dyDescent="0.35">
      <c r="A478" s="16"/>
      <c r="C478" s="35"/>
      <c r="D478" s="36"/>
    </row>
    <row r="479" spans="1:4" s="80" customFormat="1" x14ac:dyDescent="0.35">
      <c r="A479" s="16"/>
      <c r="C479" s="35"/>
      <c r="D479" s="36"/>
    </row>
    <row r="480" spans="1:4" s="80" customFormat="1" x14ac:dyDescent="0.35">
      <c r="A480" s="16"/>
      <c r="C480" s="35"/>
      <c r="D480" s="36"/>
    </row>
    <row r="481" spans="1:4" s="80" customFormat="1" x14ac:dyDescent="0.35">
      <c r="A481" s="16"/>
      <c r="C481" s="35"/>
      <c r="D481" s="36"/>
    </row>
    <row r="482" spans="1:4" s="80" customFormat="1" x14ac:dyDescent="0.35">
      <c r="A482" s="16"/>
      <c r="C482" s="35"/>
      <c r="D482" s="36"/>
    </row>
    <row r="483" spans="1:4" s="80" customFormat="1" x14ac:dyDescent="0.35">
      <c r="A483" s="16"/>
      <c r="C483" s="35"/>
      <c r="D483" s="36"/>
    </row>
    <row r="484" spans="1:4" s="80" customFormat="1" x14ac:dyDescent="0.35">
      <c r="A484" s="16"/>
      <c r="C484" s="35"/>
      <c r="D484" s="36"/>
    </row>
    <row r="485" spans="1:4" s="80" customFormat="1" x14ac:dyDescent="0.35">
      <c r="A485" s="16"/>
      <c r="C485" s="35"/>
      <c r="D485" s="36"/>
    </row>
    <row r="486" spans="1:4" s="80" customFormat="1" x14ac:dyDescent="0.35">
      <c r="A486" s="16"/>
      <c r="C486" s="35"/>
      <c r="D486" s="36"/>
    </row>
    <row r="487" spans="1:4" s="80" customFormat="1" x14ac:dyDescent="0.35">
      <c r="A487" s="16"/>
      <c r="C487" s="35"/>
      <c r="D487" s="36"/>
    </row>
    <row r="488" spans="1:4" s="80" customFormat="1" x14ac:dyDescent="0.35">
      <c r="A488" s="16"/>
      <c r="C488" s="35"/>
      <c r="D488" s="36"/>
    </row>
    <row r="489" spans="1:4" s="80" customFormat="1" x14ac:dyDescent="0.35">
      <c r="A489" s="16"/>
      <c r="C489" s="35"/>
      <c r="D489" s="36"/>
    </row>
    <row r="490" spans="1:4" s="80" customFormat="1" x14ac:dyDescent="0.35">
      <c r="A490" s="16"/>
      <c r="C490" s="35"/>
      <c r="D490" s="36"/>
    </row>
    <row r="491" spans="1:4" s="80" customFormat="1" x14ac:dyDescent="0.35">
      <c r="A491" s="16"/>
      <c r="C491" s="35"/>
      <c r="D491" s="36"/>
    </row>
    <row r="492" spans="1:4" s="80" customFormat="1" x14ac:dyDescent="0.35">
      <c r="A492" s="16"/>
      <c r="C492" s="35"/>
      <c r="D492" s="36"/>
    </row>
    <row r="493" spans="1:4" s="80" customFormat="1" x14ac:dyDescent="0.35">
      <c r="A493" s="16"/>
      <c r="C493" s="35"/>
      <c r="D493" s="36"/>
    </row>
    <row r="494" spans="1:4" s="80" customFormat="1" x14ac:dyDescent="0.35">
      <c r="A494" s="16"/>
      <c r="C494" s="35"/>
      <c r="D494" s="36"/>
    </row>
    <row r="495" spans="1:4" s="80" customFormat="1" x14ac:dyDescent="0.35">
      <c r="A495" s="16"/>
      <c r="C495" s="35"/>
      <c r="D495" s="36"/>
    </row>
    <row r="496" spans="1:4" s="80" customFormat="1" x14ac:dyDescent="0.35">
      <c r="A496" s="16"/>
      <c r="C496" s="35"/>
      <c r="D496" s="36"/>
    </row>
    <row r="497" spans="1:4" s="80" customFormat="1" x14ac:dyDescent="0.35">
      <c r="A497" s="16"/>
      <c r="C497" s="35"/>
      <c r="D497" s="36"/>
    </row>
    <row r="498" spans="1:4" s="80" customFormat="1" x14ac:dyDescent="0.35">
      <c r="A498" s="16"/>
      <c r="C498" s="35"/>
      <c r="D498" s="36"/>
    </row>
    <row r="499" spans="1:4" s="80" customFormat="1" x14ac:dyDescent="0.35">
      <c r="A499" s="16"/>
      <c r="C499" s="35"/>
      <c r="D499" s="36"/>
    </row>
    <row r="500" spans="1:4" s="80" customFormat="1" x14ac:dyDescent="0.35">
      <c r="A500" s="16"/>
      <c r="C500" s="35"/>
      <c r="D500" s="36"/>
    </row>
    <row r="501" spans="1:4" s="80" customFormat="1" x14ac:dyDescent="0.35">
      <c r="A501" s="16"/>
      <c r="C501" s="35"/>
      <c r="D501" s="36"/>
    </row>
    <row r="502" spans="1:4" s="80" customFormat="1" x14ac:dyDescent="0.35">
      <c r="A502" s="16"/>
      <c r="C502" s="35"/>
      <c r="D502" s="36"/>
    </row>
    <row r="503" spans="1:4" s="80" customFormat="1" x14ac:dyDescent="0.35">
      <c r="A503" s="16"/>
      <c r="C503" s="35"/>
      <c r="D503" s="36"/>
    </row>
    <row r="504" spans="1:4" s="80" customFormat="1" x14ac:dyDescent="0.35">
      <c r="A504" s="16"/>
      <c r="C504" s="35"/>
      <c r="D504" s="36"/>
    </row>
    <row r="505" spans="1:4" s="80" customFormat="1" x14ac:dyDescent="0.35">
      <c r="A505" s="16"/>
      <c r="C505" s="35"/>
      <c r="D505" s="36"/>
    </row>
    <row r="506" spans="1:4" s="80" customFormat="1" x14ac:dyDescent="0.35">
      <c r="A506" s="16"/>
      <c r="C506" s="35"/>
      <c r="D506" s="36"/>
    </row>
    <row r="507" spans="1:4" s="80" customFormat="1" x14ac:dyDescent="0.35">
      <c r="A507" s="16"/>
      <c r="C507" s="35"/>
      <c r="D507" s="36"/>
    </row>
    <row r="508" spans="1:4" s="80" customFormat="1" x14ac:dyDescent="0.35">
      <c r="A508" s="16"/>
      <c r="C508" s="35"/>
      <c r="D508" s="36"/>
    </row>
    <row r="509" spans="1:4" s="80" customFormat="1" x14ac:dyDescent="0.35">
      <c r="A509" s="16"/>
      <c r="C509" s="35"/>
      <c r="D509" s="36"/>
    </row>
    <row r="510" spans="1:4" s="80" customFormat="1" x14ac:dyDescent="0.35">
      <c r="A510" s="16"/>
      <c r="C510" s="35"/>
      <c r="D510" s="36"/>
    </row>
    <row r="511" spans="1:4" s="80" customFormat="1" x14ac:dyDescent="0.35">
      <c r="A511" s="16"/>
      <c r="C511" s="35"/>
      <c r="D511" s="36"/>
    </row>
    <row r="512" spans="1:4" s="80" customFormat="1" x14ac:dyDescent="0.35">
      <c r="A512" s="16"/>
      <c r="C512" s="35"/>
      <c r="D512" s="36"/>
    </row>
    <row r="513" spans="1:4" s="80" customFormat="1" x14ac:dyDescent="0.35">
      <c r="A513" s="16"/>
      <c r="C513" s="35"/>
      <c r="D513" s="36"/>
    </row>
    <row r="514" spans="1:4" s="80" customFormat="1" x14ac:dyDescent="0.35">
      <c r="A514" s="16"/>
      <c r="C514" s="35"/>
      <c r="D514" s="36"/>
    </row>
    <row r="515" spans="1:4" s="80" customFormat="1" x14ac:dyDescent="0.35">
      <c r="A515" s="16"/>
      <c r="C515" s="35"/>
      <c r="D515" s="36"/>
    </row>
    <row r="516" spans="1:4" s="80" customFormat="1" x14ac:dyDescent="0.35">
      <c r="A516" s="16"/>
      <c r="C516" s="35"/>
      <c r="D516" s="36"/>
    </row>
    <row r="517" spans="1:4" s="80" customFormat="1" x14ac:dyDescent="0.35">
      <c r="A517" s="16"/>
      <c r="C517" s="35"/>
      <c r="D517" s="36"/>
    </row>
    <row r="518" spans="1:4" s="80" customFormat="1" x14ac:dyDescent="0.35">
      <c r="A518" s="16"/>
      <c r="C518" s="35"/>
      <c r="D518" s="36"/>
    </row>
    <row r="519" spans="1:4" s="80" customFormat="1" x14ac:dyDescent="0.35">
      <c r="A519" s="16"/>
      <c r="C519" s="35"/>
      <c r="D519" s="36"/>
    </row>
    <row r="520" spans="1:4" s="80" customFormat="1" x14ac:dyDescent="0.35">
      <c r="A520" s="16"/>
      <c r="C520" s="35"/>
      <c r="D520" s="36"/>
    </row>
    <row r="521" spans="1:4" s="80" customFormat="1" x14ac:dyDescent="0.35">
      <c r="A521" s="16"/>
      <c r="C521" s="35"/>
      <c r="D521" s="36"/>
    </row>
    <row r="522" spans="1:4" s="80" customFormat="1" x14ac:dyDescent="0.35">
      <c r="A522" s="16"/>
      <c r="C522" s="35"/>
      <c r="D522" s="36"/>
    </row>
    <row r="523" spans="1:4" s="80" customFormat="1" x14ac:dyDescent="0.35">
      <c r="A523" s="16"/>
      <c r="C523" s="35"/>
      <c r="D523" s="36"/>
    </row>
    <row r="524" spans="1:4" s="80" customFormat="1" x14ac:dyDescent="0.35">
      <c r="A524" s="16"/>
      <c r="C524" s="35"/>
      <c r="D524" s="36"/>
    </row>
    <row r="525" spans="1:4" s="80" customFormat="1" x14ac:dyDescent="0.35">
      <c r="A525" s="16"/>
      <c r="C525" s="35"/>
      <c r="D525" s="36"/>
    </row>
    <row r="526" spans="1:4" s="80" customFormat="1" x14ac:dyDescent="0.35">
      <c r="A526" s="16"/>
      <c r="C526" s="35"/>
      <c r="D526" s="36"/>
    </row>
    <row r="527" spans="1:4" s="80" customFormat="1" x14ac:dyDescent="0.35">
      <c r="A527" s="16"/>
      <c r="C527" s="35"/>
      <c r="D527" s="36"/>
    </row>
    <row r="528" spans="1:4" s="80" customFormat="1" x14ac:dyDescent="0.35">
      <c r="A528" s="16"/>
      <c r="C528" s="35"/>
      <c r="D528" s="36"/>
    </row>
    <row r="529" spans="1:4" s="80" customFormat="1" x14ac:dyDescent="0.35">
      <c r="A529" s="16"/>
      <c r="C529" s="35"/>
      <c r="D529" s="36"/>
    </row>
    <row r="530" spans="1:4" s="80" customFormat="1" x14ac:dyDescent="0.35">
      <c r="A530" s="16"/>
      <c r="C530" s="35"/>
      <c r="D530" s="36"/>
    </row>
    <row r="531" spans="1:4" s="80" customFormat="1" x14ac:dyDescent="0.35">
      <c r="A531" s="16"/>
      <c r="C531" s="35"/>
      <c r="D531" s="36"/>
    </row>
    <row r="532" spans="1:4" s="80" customFormat="1" x14ac:dyDescent="0.35">
      <c r="A532" s="16"/>
      <c r="C532" s="35"/>
      <c r="D532" s="36"/>
    </row>
    <row r="533" spans="1:4" s="80" customFormat="1" x14ac:dyDescent="0.35">
      <c r="A533" s="16"/>
      <c r="C533" s="35"/>
      <c r="D533" s="36"/>
    </row>
    <row r="534" spans="1:4" s="80" customFormat="1" x14ac:dyDescent="0.35">
      <c r="A534" s="16"/>
      <c r="C534" s="35"/>
      <c r="D534" s="36"/>
    </row>
    <row r="535" spans="1:4" s="80" customFormat="1" x14ac:dyDescent="0.35">
      <c r="A535" s="16"/>
      <c r="C535" s="35"/>
      <c r="D535" s="36"/>
    </row>
    <row r="536" spans="1:4" s="80" customFormat="1" x14ac:dyDescent="0.35">
      <c r="A536" s="16"/>
      <c r="C536" s="35"/>
      <c r="D536" s="36"/>
    </row>
    <row r="537" spans="1:4" s="80" customFormat="1" x14ac:dyDescent="0.35">
      <c r="A537" s="16"/>
      <c r="C537" s="35"/>
      <c r="D537" s="36"/>
    </row>
    <row r="538" spans="1:4" s="80" customFormat="1" x14ac:dyDescent="0.35">
      <c r="A538" s="16"/>
      <c r="C538" s="35"/>
      <c r="D538" s="36"/>
    </row>
    <row r="539" spans="1:4" s="80" customFormat="1" x14ac:dyDescent="0.35">
      <c r="A539" s="16"/>
      <c r="C539" s="35"/>
      <c r="D539" s="36"/>
    </row>
    <row r="540" spans="1:4" s="80" customFormat="1" x14ac:dyDescent="0.35">
      <c r="A540" s="16"/>
      <c r="C540" s="35"/>
      <c r="D540" s="36"/>
    </row>
    <row r="541" spans="1:4" s="80" customFormat="1" x14ac:dyDescent="0.35">
      <c r="A541" s="16"/>
      <c r="C541" s="35"/>
      <c r="D541" s="36"/>
    </row>
    <row r="542" spans="1:4" s="80" customFormat="1" x14ac:dyDescent="0.35">
      <c r="A542" s="16"/>
      <c r="C542" s="35"/>
      <c r="D542" s="36"/>
    </row>
    <row r="543" spans="1:4" s="80" customFormat="1" x14ac:dyDescent="0.35">
      <c r="A543" s="16"/>
      <c r="C543" s="35"/>
      <c r="D543" s="36"/>
    </row>
    <row r="544" spans="1:4" s="80" customFormat="1" x14ac:dyDescent="0.35">
      <c r="A544" s="16"/>
      <c r="C544" s="35"/>
      <c r="D544" s="36"/>
    </row>
    <row r="545" spans="1:4" s="80" customFormat="1" x14ac:dyDescent="0.35">
      <c r="A545" s="16"/>
      <c r="C545" s="35"/>
      <c r="D545" s="36"/>
    </row>
    <row r="546" spans="1:4" s="80" customFormat="1" x14ac:dyDescent="0.35">
      <c r="A546" s="16"/>
      <c r="C546" s="35"/>
      <c r="D546" s="36"/>
    </row>
    <row r="547" spans="1:4" s="80" customFormat="1" x14ac:dyDescent="0.35">
      <c r="A547" s="16"/>
      <c r="C547" s="35"/>
      <c r="D547" s="36"/>
    </row>
    <row r="548" spans="1:4" s="80" customFormat="1" x14ac:dyDescent="0.35">
      <c r="A548" s="16"/>
      <c r="C548" s="35"/>
      <c r="D548" s="36"/>
    </row>
    <row r="549" spans="1:4" s="80" customFormat="1" x14ac:dyDescent="0.35">
      <c r="A549" s="16"/>
      <c r="C549" s="35"/>
      <c r="D549" s="36"/>
    </row>
    <row r="550" spans="1:4" s="80" customFormat="1" x14ac:dyDescent="0.35">
      <c r="A550" s="16"/>
      <c r="C550" s="35"/>
      <c r="D550" s="36"/>
    </row>
    <row r="551" spans="1:4" s="80" customFormat="1" x14ac:dyDescent="0.35">
      <c r="A551" s="16"/>
      <c r="C551" s="35"/>
      <c r="D551" s="36"/>
    </row>
    <row r="552" spans="1:4" s="80" customFormat="1" x14ac:dyDescent="0.35">
      <c r="A552" s="16"/>
      <c r="C552" s="35"/>
      <c r="D552" s="36"/>
    </row>
    <row r="553" spans="1:4" s="80" customFormat="1" x14ac:dyDescent="0.35">
      <c r="A553" s="16"/>
      <c r="C553" s="35"/>
      <c r="D553" s="36"/>
    </row>
    <row r="554" spans="1:4" s="80" customFormat="1" x14ac:dyDescent="0.35">
      <c r="A554" s="16"/>
      <c r="C554" s="35"/>
      <c r="D554" s="36"/>
    </row>
    <row r="555" spans="1:4" s="80" customFormat="1" x14ac:dyDescent="0.35">
      <c r="A555" s="16"/>
      <c r="C555" s="35"/>
      <c r="D555" s="36"/>
    </row>
    <row r="556" spans="1:4" s="80" customFormat="1" x14ac:dyDescent="0.35">
      <c r="A556" s="16"/>
      <c r="C556" s="35"/>
      <c r="D556" s="36"/>
    </row>
    <row r="557" spans="1:4" s="80" customFormat="1" x14ac:dyDescent="0.35">
      <c r="A557" s="16"/>
      <c r="C557" s="35"/>
      <c r="D557" s="36"/>
    </row>
    <row r="558" spans="1:4" s="80" customFormat="1" x14ac:dyDescent="0.35">
      <c r="A558" s="16"/>
      <c r="C558" s="35"/>
      <c r="D558" s="36"/>
    </row>
    <row r="559" spans="1:4" s="80" customFormat="1" x14ac:dyDescent="0.35">
      <c r="A559" s="16"/>
      <c r="C559" s="35"/>
      <c r="D559" s="36"/>
    </row>
    <row r="560" spans="1:4" s="80" customFormat="1" x14ac:dyDescent="0.35">
      <c r="A560" s="16"/>
      <c r="C560" s="35"/>
      <c r="D560" s="36"/>
    </row>
    <row r="561" spans="1:4" s="80" customFormat="1" x14ac:dyDescent="0.35">
      <c r="A561" s="16"/>
      <c r="C561" s="35"/>
      <c r="D561" s="36"/>
    </row>
    <row r="562" spans="1:4" s="80" customFormat="1" x14ac:dyDescent="0.35">
      <c r="A562" s="16"/>
      <c r="C562" s="35"/>
      <c r="D562" s="36"/>
    </row>
    <row r="563" spans="1:4" s="80" customFormat="1" x14ac:dyDescent="0.35">
      <c r="A563" s="16"/>
      <c r="C563" s="35"/>
      <c r="D563" s="36"/>
    </row>
    <row r="564" spans="1:4" s="80" customFormat="1" x14ac:dyDescent="0.35">
      <c r="A564" s="16"/>
      <c r="C564" s="35"/>
      <c r="D564" s="36"/>
    </row>
    <row r="565" spans="1:4" s="80" customFormat="1" x14ac:dyDescent="0.35">
      <c r="A565" s="16"/>
      <c r="C565" s="35"/>
      <c r="D565" s="36"/>
    </row>
    <row r="566" spans="1:4" s="80" customFormat="1" x14ac:dyDescent="0.35">
      <c r="A566" s="16"/>
      <c r="C566" s="35"/>
      <c r="D566" s="36"/>
    </row>
    <row r="567" spans="1:4" s="80" customFormat="1" x14ac:dyDescent="0.35">
      <c r="A567" s="16"/>
      <c r="C567" s="35"/>
      <c r="D567" s="36"/>
    </row>
    <row r="568" spans="1:4" s="80" customFormat="1" x14ac:dyDescent="0.35">
      <c r="A568" s="16"/>
      <c r="C568" s="35"/>
      <c r="D568" s="36"/>
    </row>
    <row r="569" spans="1:4" s="80" customFormat="1" x14ac:dyDescent="0.35">
      <c r="A569" s="16"/>
      <c r="C569" s="35"/>
      <c r="D569" s="36"/>
    </row>
    <row r="570" spans="1:4" s="80" customFormat="1" x14ac:dyDescent="0.35">
      <c r="A570" s="16"/>
      <c r="C570" s="35"/>
      <c r="D570" s="36"/>
    </row>
    <row r="571" spans="1:4" s="80" customFormat="1" x14ac:dyDescent="0.35">
      <c r="A571" s="16"/>
      <c r="C571" s="35"/>
      <c r="D571" s="36"/>
    </row>
    <row r="572" spans="1:4" s="80" customFormat="1" x14ac:dyDescent="0.35">
      <c r="A572" s="16"/>
      <c r="C572" s="35"/>
      <c r="D572" s="36"/>
    </row>
    <row r="573" spans="1:4" s="80" customFormat="1" x14ac:dyDescent="0.35">
      <c r="A573" s="16"/>
      <c r="C573" s="35"/>
      <c r="D573" s="36"/>
    </row>
    <row r="574" spans="1:4" s="80" customFormat="1" x14ac:dyDescent="0.35">
      <c r="A574" s="16"/>
      <c r="C574" s="35"/>
      <c r="D574" s="36"/>
    </row>
    <row r="575" spans="1:4" s="80" customFormat="1" x14ac:dyDescent="0.35">
      <c r="A575" s="16"/>
      <c r="C575" s="35"/>
      <c r="D575" s="36"/>
    </row>
    <row r="576" spans="1:4" s="80" customFormat="1" x14ac:dyDescent="0.35">
      <c r="A576" s="16"/>
      <c r="C576" s="35"/>
      <c r="D576" s="36"/>
    </row>
    <row r="577" spans="1:4" s="80" customFormat="1" x14ac:dyDescent="0.35">
      <c r="A577" s="16"/>
      <c r="C577" s="35"/>
      <c r="D577" s="36"/>
    </row>
    <row r="578" spans="1:4" s="80" customFormat="1" x14ac:dyDescent="0.35">
      <c r="A578" s="16"/>
      <c r="C578" s="35"/>
      <c r="D578" s="36"/>
    </row>
    <row r="579" spans="1:4" s="80" customFormat="1" x14ac:dyDescent="0.35">
      <c r="A579" s="16"/>
      <c r="C579" s="35"/>
      <c r="D579" s="36"/>
    </row>
    <row r="580" spans="1:4" s="80" customFormat="1" x14ac:dyDescent="0.35">
      <c r="A580" s="16"/>
      <c r="C580" s="35"/>
      <c r="D580" s="36"/>
    </row>
    <row r="581" spans="1:4" s="80" customFormat="1" x14ac:dyDescent="0.35">
      <c r="A581" s="16"/>
      <c r="C581" s="35"/>
      <c r="D581" s="36"/>
    </row>
    <row r="582" spans="1:4" s="80" customFormat="1" x14ac:dyDescent="0.35">
      <c r="A582" s="16"/>
      <c r="C582" s="35"/>
      <c r="D582" s="36"/>
    </row>
    <row r="583" spans="1:4" s="80" customFormat="1" x14ac:dyDescent="0.35">
      <c r="A583" s="16"/>
      <c r="C583" s="35"/>
      <c r="D583" s="36"/>
    </row>
    <row r="584" spans="1:4" s="80" customFormat="1" x14ac:dyDescent="0.35">
      <c r="A584" s="16"/>
      <c r="C584" s="35"/>
      <c r="D584" s="36"/>
    </row>
    <row r="585" spans="1:4" s="80" customFormat="1" x14ac:dyDescent="0.35">
      <c r="A585" s="16"/>
      <c r="C585" s="35"/>
      <c r="D585" s="36"/>
    </row>
    <row r="586" spans="1:4" s="80" customFormat="1" x14ac:dyDescent="0.35">
      <c r="A586" s="16"/>
      <c r="C586" s="35"/>
      <c r="D586" s="36"/>
    </row>
    <row r="587" spans="1:4" s="80" customFormat="1" x14ac:dyDescent="0.35">
      <c r="A587" s="16"/>
      <c r="C587" s="35"/>
      <c r="D587" s="36"/>
    </row>
    <row r="588" spans="1:4" s="80" customFormat="1" x14ac:dyDescent="0.35">
      <c r="A588" s="16"/>
      <c r="C588" s="35"/>
      <c r="D588" s="36"/>
    </row>
    <row r="589" spans="1:4" s="80" customFormat="1" x14ac:dyDescent="0.35">
      <c r="A589" s="16"/>
      <c r="C589" s="35"/>
      <c r="D589" s="36"/>
    </row>
    <row r="590" spans="1:4" s="80" customFormat="1" x14ac:dyDescent="0.35">
      <c r="A590" s="16"/>
      <c r="C590" s="35"/>
      <c r="D590" s="36"/>
    </row>
    <row r="591" spans="1:4" s="80" customFormat="1" x14ac:dyDescent="0.35">
      <c r="A591" s="16"/>
      <c r="C591" s="35"/>
      <c r="D591" s="36"/>
    </row>
    <row r="592" spans="1:4" s="80" customFormat="1" x14ac:dyDescent="0.35">
      <c r="A592" s="16"/>
      <c r="C592" s="35"/>
      <c r="D592" s="36"/>
    </row>
    <row r="593" spans="1:4" s="80" customFormat="1" x14ac:dyDescent="0.35">
      <c r="A593" s="16"/>
      <c r="C593" s="35"/>
      <c r="D593" s="36"/>
    </row>
    <row r="594" spans="1:4" s="80" customFormat="1" x14ac:dyDescent="0.35">
      <c r="A594" s="16"/>
      <c r="C594" s="35"/>
      <c r="D594" s="36"/>
    </row>
    <row r="595" spans="1:4" s="80" customFormat="1" x14ac:dyDescent="0.35">
      <c r="A595" s="16"/>
      <c r="C595" s="35"/>
      <c r="D595" s="36"/>
    </row>
    <row r="596" spans="1:4" s="80" customFormat="1" x14ac:dyDescent="0.35">
      <c r="A596" s="16"/>
      <c r="C596" s="35"/>
      <c r="D596" s="36"/>
    </row>
    <row r="597" spans="1:4" s="80" customFormat="1" x14ac:dyDescent="0.35">
      <c r="A597" s="16"/>
      <c r="C597" s="35"/>
      <c r="D597" s="36"/>
    </row>
    <row r="598" spans="1:4" s="80" customFormat="1" x14ac:dyDescent="0.35">
      <c r="A598" s="16"/>
      <c r="C598" s="35"/>
      <c r="D598" s="36"/>
    </row>
    <row r="599" spans="1:4" s="80" customFormat="1" x14ac:dyDescent="0.35">
      <c r="A599" s="16"/>
      <c r="C599" s="35"/>
      <c r="D599" s="36"/>
    </row>
    <row r="600" spans="1:4" s="80" customFormat="1" x14ac:dyDescent="0.35">
      <c r="A600" s="16"/>
      <c r="C600" s="35"/>
      <c r="D600" s="36"/>
    </row>
    <row r="601" spans="1:4" s="80" customFormat="1" x14ac:dyDescent="0.35">
      <c r="A601" s="16"/>
      <c r="C601" s="35"/>
      <c r="D601" s="36"/>
    </row>
    <row r="602" spans="1:4" s="80" customFormat="1" x14ac:dyDescent="0.35">
      <c r="A602" s="16"/>
      <c r="C602" s="35"/>
      <c r="D602" s="36"/>
    </row>
    <row r="603" spans="1:4" s="80" customFormat="1" x14ac:dyDescent="0.35">
      <c r="A603" s="16"/>
      <c r="C603" s="35"/>
      <c r="D603" s="36"/>
    </row>
    <row r="604" spans="1:4" s="80" customFormat="1" x14ac:dyDescent="0.35">
      <c r="A604" s="16"/>
      <c r="C604" s="35"/>
      <c r="D604" s="36"/>
    </row>
    <row r="605" spans="1:4" s="80" customFormat="1" x14ac:dyDescent="0.35">
      <c r="A605" s="16"/>
      <c r="C605" s="35"/>
      <c r="D605" s="36"/>
    </row>
    <row r="606" spans="1:4" s="80" customFormat="1" x14ac:dyDescent="0.35">
      <c r="A606" s="16"/>
      <c r="C606" s="35"/>
      <c r="D606" s="36"/>
    </row>
    <row r="607" spans="1:4" s="80" customFormat="1" x14ac:dyDescent="0.35">
      <c r="A607" s="16"/>
      <c r="C607" s="35"/>
      <c r="D607" s="36"/>
    </row>
    <row r="608" spans="1:4" s="80" customFormat="1" x14ac:dyDescent="0.35">
      <c r="A608" s="16"/>
      <c r="C608" s="35"/>
      <c r="D608" s="36"/>
    </row>
    <row r="609" spans="1:4" s="80" customFormat="1" x14ac:dyDescent="0.35">
      <c r="A609" s="16"/>
      <c r="C609" s="35"/>
      <c r="D609" s="36"/>
    </row>
    <row r="610" spans="1:4" s="80" customFormat="1" x14ac:dyDescent="0.35">
      <c r="A610" s="16"/>
      <c r="C610" s="35"/>
      <c r="D610" s="36"/>
    </row>
    <row r="611" spans="1:4" s="80" customFormat="1" x14ac:dyDescent="0.35">
      <c r="A611" s="16"/>
      <c r="C611" s="35"/>
      <c r="D611" s="36"/>
    </row>
    <row r="612" spans="1:4" s="80" customFormat="1" x14ac:dyDescent="0.35">
      <c r="A612" s="16"/>
      <c r="C612" s="35"/>
      <c r="D612" s="36"/>
    </row>
    <row r="613" spans="1:4" s="80" customFormat="1" x14ac:dyDescent="0.35">
      <c r="A613" s="16"/>
      <c r="C613" s="35"/>
      <c r="D613" s="36"/>
    </row>
    <row r="614" spans="1:4" s="80" customFormat="1" x14ac:dyDescent="0.35">
      <c r="A614" s="16"/>
      <c r="C614" s="35"/>
      <c r="D614" s="36"/>
    </row>
    <row r="615" spans="1:4" s="80" customFormat="1" x14ac:dyDescent="0.35">
      <c r="A615" s="16"/>
      <c r="C615" s="35"/>
      <c r="D615" s="36"/>
    </row>
    <row r="616" spans="1:4" s="80" customFormat="1" x14ac:dyDescent="0.35">
      <c r="A616" s="16"/>
      <c r="C616" s="35"/>
      <c r="D616" s="36"/>
    </row>
    <row r="617" spans="1:4" s="80" customFormat="1" x14ac:dyDescent="0.35">
      <c r="A617" s="16"/>
      <c r="C617" s="35"/>
      <c r="D617" s="36"/>
    </row>
    <row r="618" spans="1:4" s="80" customFormat="1" x14ac:dyDescent="0.35">
      <c r="A618" s="16"/>
      <c r="C618" s="35"/>
      <c r="D618" s="36"/>
    </row>
    <row r="619" spans="1:4" s="80" customFormat="1" x14ac:dyDescent="0.35">
      <c r="A619" s="16"/>
      <c r="C619" s="35"/>
      <c r="D619" s="36"/>
    </row>
    <row r="620" spans="1:4" s="80" customFormat="1" x14ac:dyDescent="0.35">
      <c r="A620" s="16"/>
      <c r="C620" s="35"/>
      <c r="D620" s="36"/>
    </row>
    <row r="621" spans="1:4" s="80" customFormat="1" x14ac:dyDescent="0.35">
      <c r="A621" s="16"/>
      <c r="C621" s="35"/>
      <c r="D621" s="36"/>
    </row>
    <row r="622" spans="1:4" s="80" customFormat="1" x14ac:dyDescent="0.35">
      <c r="A622" s="16"/>
      <c r="C622" s="35"/>
      <c r="D622" s="36"/>
    </row>
    <row r="623" spans="1:4" s="80" customFormat="1" x14ac:dyDescent="0.35">
      <c r="A623" s="16"/>
      <c r="C623" s="35"/>
      <c r="D623" s="36"/>
    </row>
    <row r="624" spans="1:4" s="80" customFormat="1" x14ac:dyDescent="0.35">
      <c r="A624" s="16"/>
      <c r="C624" s="35"/>
      <c r="D624" s="36"/>
    </row>
    <row r="625" spans="1:4" s="80" customFormat="1" x14ac:dyDescent="0.35">
      <c r="A625" s="16"/>
      <c r="C625" s="35"/>
      <c r="D625" s="36"/>
    </row>
    <row r="626" spans="1:4" s="80" customFormat="1" x14ac:dyDescent="0.35">
      <c r="A626" s="16"/>
      <c r="C626" s="35"/>
      <c r="D626" s="36"/>
    </row>
    <row r="627" spans="1:4" s="80" customFormat="1" x14ac:dyDescent="0.35">
      <c r="A627" s="16"/>
      <c r="C627" s="35"/>
      <c r="D627" s="36"/>
    </row>
    <row r="628" spans="1:4" s="80" customFormat="1" x14ac:dyDescent="0.35">
      <c r="A628" s="16"/>
      <c r="C628" s="35"/>
      <c r="D628" s="36"/>
    </row>
    <row r="629" spans="1:4" s="80" customFormat="1" x14ac:dyDescent="0.35">
      <c r="A629" s="16"/>
      <c r="C629" s="35"/>
      <c r="D629" s="36"/>
    </row>
    <row r="630" spans="1:4" s="80" customFormat="1" x14ac:dyDescent="0.35">
      <c r="A630" s="16"/>
      <c r="C630" s="35"/>
      <c r="D630" s="36"/>
    </row>
    <row r="631" spans="1:4" s="80" customFormat="1" x14ac:dyDescent="0.35">
      <c r="A631" s="16"/>
      <c r="C631" s="35"/>
      <c r="D631" s="36"/>
    </row>
    <row r="632" spans="1:4" s="80" customFormat="1" x14ac:dyDescent="0.35">
      <c r="A632" s="16"/>
      <c r="C632" s="35"/>
      <c r="D632" s="36"/>
    </row>
    <row r="633" spans="1:4" s="80" customFormat="1" x14ac:dyDescent="0.35">
      <c r="A633" s="16"/>
      <c r="C633" s="35"/>
      <c r="D633" s="36"/>
    </row>
    <row r="634" spans="1:4" s="80" customFormat="1" x14ac:dyDescent="0.35">
      <c r="A634" s="16"/>
      <c r="C634" s="35"/>
      <c r="D634" s="36"/>
    </row>
    <row r="635" spans="1:4" s="80" customFormat="1" x14ac:dyDescent="0.35">
      <c r="A635" s="16"/>
      <c r="C635" s="35"/>
      <c r="D635" s="36"/>
    </row>
    <row r="636" spans="1:4" s="80" customFormat="1" x14ac:dyDescent="0.35">
      <c r="A636" s="16"/>
      <c r="C636" s="35"/>
      <c r="D636" s="36"/>
    </row>
    <row r="637" spans="1:4" s="80" customFormat="1" x14ac:dyDescent="0.35">
      <c r="A637" s="16"/>
      <c r="C637" s="35"/>
      <c r="D637" s="36"/>
    </row>
    <row r="638" spans="1:4" s="80" customFormat="1" x14ac:dyDescent="0.35">
      <c r="A638" s="16"/>
      <c r="C638" s="35"/>
      <c r="D638" s="36"/>
    </row>
    <row r="639" spans="1:4" s="80" customFormat="1" x14ac:dyDescent="0.35">
      <c r="A639" s="16"/>
      <c r="C639" s="35"/>
      <c r="D639" s="36"/>
    </row>
    <row r="640" spans="1:4" s="80" customFormat="1" x14ac:dyDescent="0.35">
      <c r="A640" s="16"/>
      <c r="C640" s="35"/>
      <c r="D640" s="36"/>
    </row>
    <row r="641" spans="1:4" s="80" customFormat="1" x14ac:dyDescent="0.35">
      <c r="A641" s="16"/>
      <c r="C641" s="35"/>
      <c r="D641" s="36"/>
    </row>
    <row r="642" spans="1:4" s="80" customFormat="1" x14ac:dyDescent="0.35">
      <c r="A642" s="16"/>
      <c r="C642" s="35"/>
      <c r="D642" s="36"/>
    </row>
    <row r="643" spans="1:4" s="80" customFormat="1" x14ac:dyDescent="0.35">
      <c r="A643" s="16"/>
      <c r="C643" s="35"/>
      <c r="D643" s="36"/>
    </row>
    <row r="644" spans="1:4" s="80" customFormat="1" x14ac:dyDescent="0.35">
      <c r="A644" s="16"/>
      <c r="C644" s="35"/>
      <c r="D644" s="36"/>
    </row>
    <row r="645" spans="1:4" s="80" customFormat="1" x14ac:dyDescent="0.35">
      <c r="A645" s="16"/>
      <c r="C645" s="35"/>
      <c r="D645" s="36"/>
    </row>
    <row r="646" spans="1:4" s="80" customFormat="1" x14ac:dyDescent="0.35">
      <c r="A646" s="16"/>
      <c r="C646" s="35"/>
      <c r="D646" s="36"/>
    </row>
    <row r="647" spans="1:4" s="80" customFormat="1" x14ac:dyDescent="0.35">
      <c r="A647" s="16"/>
      <c r="C647" s="35"/>
      <c r="D647" s="36"/>
    </row>
    <row r="648" spans="1:4" s="80" customFormat="1" x14ac:dyDescent="0.35">
      <c r="A648" s="16"/>
      <c r="C648" s="35"/>
      <c r="D648" s="36"/>
    </row>
    <row r="649" spans="1:4" s="80" customFormat="1" x14ac:dyDescent="0.35">
      <c r="A649" s="16"/>
      <c r="C649" s="35"/>
      <c r="D649" s="36"/>
    </row>
    <row r="650" spans="1:4" s="80" customFormat="1" x14ac:dyDescent="0.35">
      <c r="A650" s="16"/>
      <c r="C650" s="35"/>
      <c r="D650" s="36"/>
    </row>
    <row r="651" spans="1:4" s="80" customFormat="1" x14ac:dyDescent="0.35">
      <c r="A651" s="16"/>
      <c r="C651" s="35"/>
      <c r="D651" s="36"/>
    </row>
    <row r="652" spans="1:4" s="80" customFormat="1" x14ac:dyDescent="0.35">
      <c r="A652" s="16"/>
      <c r="C652" s="35"/>
      <c r="D652" s="36"/>
    </row>
    <row r="653" spans="1:4" s="80" customFormat="1" x14ac:dyDescent="0.35">
      <c r="A653" s="16"/>
      <c r="C653" s="35"/>
      <c r="D653" s="36"/>
    </row>
    <row r="654" spans="1:4" s="80" customFormat="1" x14ac:dyDescent="0.35">
      <c r="A654" s="16"/>
      <c r="C654" s="35"/>
      <c r="D654" s="36"/>
    </row>
    <row r="655" spans="1:4" s="80" customFormat="1" x14ac:dyDescent="0.35">
      <c r="A655" s="16"/>
      <c r="C655" s="35"/>
      <c r="D655" s="36"/>
    </row>
    <row r="656" spans="1:4" s="80" customFormat="1" x14ac:dyDescent="0.35">
      <c r="A656" s="16"/>
      <c r="C656" s="35"/>
      <c r="D656" s="36"/>
    </row>
    <row r="657" spans="1:4" s="80" customFormat="1" x14ac:dyDescent="0.35">
      <c r="A657" s="16"/>
      <c r="C657" s="35"/>
      <c r="D657" s="36"/>
    </row>
    <row r="658" spans="1:4" s="80" customFormat="1" x14ac:dyDescent="0.35">
      <c r="A658" s="16"/>
      <c r="C658" s="35"/>
      <c r="D658" s="36"/>
    </row>
    <row r="659" spans="1:4" s="80" customFormat="1" x14ac:dyDescent="0.35">
      <c r="A659" s="16"/>
      <c r="C659" s="35"/>
      <c r="D659" s="36"/>
    </row>
    <row r="660" spans="1:4" s="80" customFormat="1" x14ac:dyDescent="0.35">
      <c r="A660" s="16"/>
      <c r="C660" s="35"/>
      <c r="D660" s="36"/>
    </row>
    <row r="661" spans="1:4" s="80" customFormat="1" x14ac:dyDescent="0.35">
      <c r="A661" s="16"/>
      <c r="C661" s="35"/>
      <c r="D661" s="36"/>
    </row>
    <row r="662" spans="1:4" s="80" customFormat="1" x14ac:dyDescent="0.35">
      <c r="A662" s="16"/>
      <c r="C662" s="35"/>
      <c r="D662" s="36"/>
    </row>
    <row r="663" spans="1:4" s="80" customFormat="1" x14ac:dyDescent="0.35">
      <c r="A663" s="16"/>
      <c r="C663" s="35"/>
      <c r="D663" s="36"/>
    </row>
    <row r="664" spans="1:4" s="80" customFormat="1" x14ac:dyDescent="0.35">
      <c r="A664" s="16"/>
      <c r="C664" s="35"/>
      <c r="D664" s="36"/>
    </row>
    <row r="665" spans="1:4" s="80" customFormat="1" x14ac:dyDescent="0.35">
      <c r="A665" s="16"/>
      <c r="C665" s="35"/>
      <c r="D665" s="36"/>
    </row>
    <row r="666" spans="1:4" s="80" customFormat="1" x14ac:dyDescent="0.35">
      <c r="A666" s="16"/>
      <c r="C666" s="35"/>
      <c r="D666" s="36"/>
    </row>
    <row r="667" spans="1:4" s="80" customFormat="1" x14ac:dyDescent="0.35">
      <c r="A667" s="16"/>
      <c r="C667" s="35"/>
      <c r="D667" s="36"/>
    </row>
    <row r="668" spans="1:4" s="80" customFormat="1" x14ac:dyDescent="0.35">
      <c r="A668" s="16"/>
      <c r="C668" s="35"/>
      <c r="D668" s="36"/>
    </row>
    <row r="669" spans="1:4" s="80" customFormat="1" x14ac:dyDescent="0.35">
      <c r="A669" s="16"/>
      <c r="C669" s="35"/>
      <c r="D669" s="36"/>
    </row>
    <row r="670" spans="1:4" s="80" customFormat="1" x14ac:dyDescent="0.35">
      <c r="A670" s="16"/>
      <c r="C670" s="35"/>
      <c r="D670" s="36"/>
    </row>
    <row r="671" spans="1:4" s="80" customFormat="1" x14ac:dyDescent="0.35">
      <c r="A671" s="16"/>
      <c r="C671" s="35"/>
      <c r="D671" s="36"/>
    </row>
    <row r="672" spans="1:4" s="80" customFormat="1" x14ac:dyDescent="0.35">
      <c r="A672" s="16"/>
      <c r="C672" s="35"/>
      <c r="D672" s="36"/>
    </row>
    <row r="673" spans="1:4" s="80" customFormat="1" x14ac:dyDescent="0.35">
      <c r="A673" s="16"/>
      <c r="C673" s="35"/>
      <c r="D673" s="36"/>
    </row>
    <row r="674" spans="1:4" s="80" customFormat="1" x14ac:dyDescent="0.35">
      <c r="A674" s="16"/>
      <c r="C674" s="35"/>
      <c r="D674" s="36"/>
    </row>
    <row r="675" spans="1:4" s="80" customFormat="1" x14ac:dyDescent="0.35">
      <c r="A675" s="16"/>
      <c r="C675" s="35"/>
      <c r="D675" s="36"/>
    </row>
    <row r="676" spans="1:4" s="80" customFormat="1" x14ac:dyDescent="0.35">
      <c r="A676" s="16"/>
      <c r="C676" s="35"/>
      <c r="D676" s="36"/>
    </row>
    <row r="677" spans="1:4" s="80" customFormat="1" x14ac:dyDescent="0.35">
      <c r="A677" s="16"/>
      <c r="C677" s="35"/>
      <c r="D677" s="36"/>
    </row>
    <row r="678" spans="1:4" s="80" customFormat="1" x14ac:dyDescent="0.35">
      <c r="A678" s="16"/>
      <c r="C678" s="35"/>
      <c r="D678" s="36"/>
    </row>
    <row r="679" spans="1:4" s="80" customFormat="1" x14ac:dyDescent="0.35">
      <c r="A679" s="16"/>
      <c r="C679" s="35"/>
      <c r="D679" s="36"/>
    </row>
    <row r="680" spans="1:4" s="80" customFormat="1" x14ac:dyDescent="0.35">
      <c r="A680" s="16"/>
      <c r="C680" s="35"/>
      <c r="D680" s="36"/>
    </row>
    <row r="681" spans="1:4" s="80" customFormat="1" x14ac:dyDescent="0.35">
      <c r="A681" s="16"/>
      <c r="C681" s="35"/>
      <c r="D681" s="36"/>
    </row>
    <row r="682" spans="1:4" s="80" customFormat="1" x14ac:dyDescent="0.35">
      <c r="A682" s="16"/>
      <c r="C682" s="35"/>
      <c r="D682" s="36"/>
    </row>
    <row r="683" spans="1:4" s="80" customFormat="1" x14ac:dyDescent="0.35">
      <c r="A683" s="16"/>
      <c r="C683" s="35"/>
      <c r="D683" s="36"/>
    </row>
    <row r="684" spans="1:4" s="80" customFormat="1" x14ac:dyDescent="0.35">
      <c r="A684" s="16"/>
      <c r="C684" s="35"/>
      <c r="D684" s="36"/>
    </row>
    <row r="685" spans="1:4" s="80" customFormat="1" x14ac:dyDescent="0.35">
      <c r="A685" s="16"/>
      <c r="C685" s="35"/>
      <c r="D685" s="36"/>
    </row>
    <row r="686" spans="1:4" s="80" customFormat="1" x14ac:dyDescent="0.35">
      <c r="A686" s="16"/>
      <c r="C686" s="35"/>
      <c r="D686" s="36"/>
    </row>
    <row r="687" spans="1:4" s="80" customFormat="1" x14ac:dyDescent="0.35">
      <c r="A687" s="16"/>
      <c r="C687" s="35"/>
      <c r="D687" s="36"/>
    </row>
    <row r="688" spans="1:4" s="80" customFormat="1" x14ac:dyDescent="0.35">
      <c r="A688" s="16"/>
      <c r="C688" s="35"/>
      <c r="D688" s="36"/>
    </row>
    <row r="689" spans="1:4" s="80" customFormat="1" x14ac:dyDescent="0.35">
      <c r="A689" s="16"/>
      <c r="C689" s="35"/>
      <c r="D689" s="36"/>
    </row>
    <row r="690" spans="1:4" s="80" customFormat="1" x14ac:dyDescent="0.35">
      <c r="A690" s="16"/>
      <c r="C690" s="35"/>
      <c r="D690" s="36"/>
    </row>
    <row r="691" spans="1:4" s="80" customFormat="1" x14ac:dyDescent="0.35">
      <c r="A691" s="16"/>
      <c r="C691" s="35"/>
      <c r="D691" s="36"/>
    </row>
    <row r="692" spans="1:4" s="80" customFormat="1" x14ac:dyDescent="0.35">
      <c r="A692" s="16"/>
      <c r="C692" s="35"/>
      <c r="D692" s="36"/>
    </row>
    <row r="693" spans="1:4" s="80" customFormat="1" x14ac:dyDescent="0.35">
      <c r="A693" s="16"/>
      <c r="C693" s="35"/>
      <c r="D693" s="36"/>
    </row>
    <row r="694" spans="1:4" s="80" customFormat="1" x14ac:dyDescent="0.35">
      <c r="A694" s="16"/>
      <c r="C694" s="35"/>
      <c r="D694" s="36"/>
    </row>
    <row r="695" spans="1:4" s="80" customFormat="1" x14ac:dyDescent="0.35">
      <c r="A695" s="16"/>
      <c r="C695" s="35"/>
      <c r="D695" s="36"/>
    </row>
    <row r="696" spans="1:4" s="80" customFormat="1" x14ac:dyDescent="0.35">
      <c r="A696" s="16"/>
      <c r="C696" s="35"/>
      <c r="D696" s="36"/>
    </row>
    <row r="697" spans="1:4" s="80" customFormat="1" x14ac:dyDescent="0.35">
      <c r="A697" s="16"/>
      <c r="C697" s="35"/>
      <c r="D697" s="36"/>
    </row>
    <row r="698" spans="1:4" s="80" customFormat="1" x14ac:dyDescent="0.35">
      <c r="A698" s="16"/>
      <c r="C698" s="35"/>
      <c r="D698" s="36"/>
    </row>
    <row r="699" spans="1:4" s="80" customFormat="1" x14ac:dyDescent="0.35">
      <c r="A699" s="16"/>
      <c r="C699" s="35"/>
      <c r="D699" s="36"/>
    </row>
    <row r="700" spans="1:4" s="80" customFormat="1" x14ac:dyDescent="0.35">
      <c r="A700" s="16"/>
      <c r="C700" s="35"/>
      <c r="D700" s="36"/>
    </row>
    <row r="701" spans="1:4" s="80" customFormat="1" x14ac:dyDescent="0.35">
      <c r="A701" s="16"/>
      <c r="C701" s="35"/>
      <c r="D701" s="36"/>
    </row>
    <row r="702" spans="1:4" s="80" customFormat="1" x14ac:dyDescent="0.35">
      <c r="A702" s="16"/>
      <c r="C702" s="35"/>
      <c r="D702" s="36"/>
    </row>
    <row r="703" spans="1:4" s="80" customFormat="1" x14ac:dyDescent="0.35">
      <c r="A703" s="16"/>
      <c r="C703" s="35"/>
      <c r="D703" s="36"/>
    </row>
    <row r="704" spans="1:4" s="80" customFormat="1" x14ac:dyDescent="0.35">
      <c r="A704" s="16"/>
      <c r="C704" s="35"/>
      <c r="D704" s="36"/>
    </row>
    <row r="705" spans="1:4" s="80" customFormat="1" x14ac:dyDescent="0.35">
      <c r="A705" s="16"/>
      <c r="C705" s="35"/>
      <c r="D705" s="36"/>
    </row>
    <row r="706" spans="1:4" s="80" customFormat="1" x14ac:dyDescent="0.35">
      <c r="A706" s="16"/>
      <c r="C706" s="35"/>
      <c r="D706" s="36"/>
    </row>
    <row r="707" spans="1:4" s="80" customFormat="1" x14ac:dyDescent="0.35">
      <c r="A707" s="16"/>
      <c r="C707" s="35"/>
      <c r="D707" s="36"/>
    </row>
    <row r="708" spans="1:4" s="80" customFormat="1" x14ac:dyDescent="0.35">
      <c r="A708" s="16"/>
      <c r="C708" s="35"/>
      <c r="D708" s="36"/>
    </row>
    <row r="709" spans="1:4" s="80" customFormat="1" x14ac:dyDescent="0.35">
      <c r="A709" s="16"/>
      <c r="C709" s="35"/>
      <c r="D709" s="36"/>
    </row>
    <row r="710" spans="1:4" s="80" customFormat="1" x14ac:dyDescent="0.35">
      <c r="A710" s="16"/>
      <c r="C710" s="35"/>
      <c r="D710" s="36"/>
    </row>
    <row r="711" spans="1:4" s="80" customFormat="1" x14ac:dyDescent="0.35">
      <c r="A711" s="16"/>
      <c r="C711" s="35"/>
      <c r="D711" s="36"/>
    </row>
    <row r="712" spans="1:4" s="80" customFormat="1" x14ac:dyDescent="0.35">
      <c r="A712" s="16"/>
      <c r="C712" s="35"/>
      <c r="D712" s="36"/>
    </row>
    <row r="713" spans="1:4" s="80" customFormat="1" x14ac:dyDescent="0.35">
      <c r="A713" s="16"/>
      <c r="C713" s="35"/>
      <c r="D713" s="36"/>
    </row>
    <row r="714" spans="1:4" s="80" customFormat="1" x14ac:dyDescent="0.35">
      <c r="A714" s="16"/>
      <c r="C714" s="35"/>
      <c r="D714" s="36"/>
    </row>
    <row r="715" spans="1:4" s="80" customFormat="1" x14ac:dyDescent="0.35">
      <c r="A715" s="16"/>
      <c r="C715" s="35"/>
      <c r="D715" s="36"/>
    </row>
    <row r="716" spans="1:4" s="80" customFormat="1" x14ac:dyDescent="0.35">
      <c r="A716" s="16"/>
      <c r="C716" s="35"/>
      <c r="D716" s="36"/>
    </row>
    <row r="717" spans="1:4" s="80" customFormat="1" x14ac:dyDescent="0.35">
      <c r="A717" s="16"/>
      <c r="C717" s="35"/>
      <c r="D717" s="36"/>
    </row>
    <row r="718" spans="1:4" s="80" customFormat="1" x14ac:dyDescent="0.35">
      <c r="A718" s="16"/>
      <c r="C718" s="35"/>
      <c r="D718" s="36"/>
    </row>
    <row r="719" spans="1:4" s="80" customFormat="1" x14ac:dyDescent="0.35">
      <c r="A719" s="16"/>
      <c r="C719" s="35"/>
      <c r="D719" s="36"/>
    </row>
    <row r="720" spans="1:4" s="80" customFormat="1" x14ac:dyDescent="0.35">
      <c r="A720" s="16"/>
      <c r="C720" s="35"/>
      <c r="D720" s="36"/>
    </row>
    <row r="721" spans="1:4" s="80" customFormat="1" x14ac:dyDescent="0.35">
      <c r="A721" s="16"/>
      <c r="C721" s="35"/>
      <c r="D721" s="36"/>
    </row>
    <row r="722" spans="1:4" s="80" customFormat="1" x14ac:dyDescent="0.35">
      <c r="A722" s="16"/>
      <c r="C722" s="35"/>
      <c r="D722" s="36"/>
    </row>
    <row r="723" spans="1:4" s="80" customFormat="1" x14ac:dyDescent="0.35">
      <c r="A723" s="16"/>
      <c r="C723" s="35"/>
      <c r="D723" s="36"/>
    </row>
    <row r="724" spans="1:4" s="80" customFormat="1" x14ac:dyDescent="0.35">
      <c r="A724" s="16"/>
      <c r="C724" s="35"/>
      <c r="D724" s="36"/>
    </row>
    <row r="725" spans="1:4" s="80" customFormat="1" x14ac:dyDescent="0.35">
      <c r="A725" s="16"/>
      <c r="C725" s="35"/>
      <c r="D725" s="36"/>
    </row>
    <row r="726" spans="1:4" s="80" customFormat="1" x14ac:dyDescent="0.35">
      <c r="A726" s="16"/>
      <c r="C726" s="35"/>
      <c r="D726" s="36"/>
    </row>
    <row r="727" spans="1:4" s="80" customFormat="1" x14ac:dyDescent="0.35">
      <c r="A727" s="16"/>
      <c r="C727" s="35"/>
      <c r="D727" s="36"/>
    </row>
    <row r="728" spans="1:4" s="80" customFormat="1" x14ac:dyDescent="0.35">
      <c r="A728" s="16"/>
      <c r="C728" s="35"/>
      <c r="D728" s="36"/>
    </row>
    <row r="729" spans="1:4" s="80" customFormat="1" x14ac:dyDescent="0.35">
      <c r="A729" s="16"/>
      <c r="C729" s="35"/>
      <c r="D729" s="36"/>
    </row>
    <row r="730" spans="1:4" s="80" customFormat="1" x14ac:dyDescent="0.35">
      <c r="A730" s="16"/>
      <c r="C730" s="35"/>
      <c r="D730" s="36"/>
    </row>
    <row r="731" spans="1:4" s="80" customFormat="1" x14ac:dyDescent="0.35">
      <c r="A731" s="16"/>
      <c r="C731" s="35"/>
      <c r="D731" s="36"/>
    </row>
    <row r="732" spans="1:4" s="80" customFormat="1" x14ac:dyDescent="0.35">
      <c r="A732" s="16"/>
      <c r="C732" s="35"/>
      <c r="D732" s="36"/>
    </row>
    <row r="733" spans="1:4" s="80" customFormat="1" x14ac:dyDescent="0.35">
      <c r="A733" s="16"/>
      <c r="C733" s="35"/>
      <c r="D733" s="36"/>
    </row>
    <row r="734" spans="1:4" s="80" customFormat="1" x14ac:dyDescent="0.35">
      <c r="A734" s="16"/>
      <c r="C734" s="35"/>
      <c r="D734" s="36"/>
    </row>
    <row r="735" spans="1:4" s="80" customFormat="1" x14ac:dyDescent="0.35">
      <c r="A735" s="16"/>
      <c r="C735" s="35"/>
      <c r="D735" s="36"/>
    </row>
    <row r="736" spans="1:4" s="80" customFormat="1" x14ac:dyDescent="0.35">
      <c r="A736" s="16"/>
      <c r="C736" s="35"/>
      <c r="D736" s="36"/>
    </row>
    <row r="737" spans="1:4" s="80" customFormat="1" x14ac:dyDescent="0.35">
      <c r="A737" s="16"/>
      <c r="C737" s="35"/>
      <c r="D737" s="36"/>
    </row>
    <row r="738" spans="1:4" s="80" customFormat="1" x14ac:dyDescent="0.35">
      <c r="A738" s="16"/>
      <c r="C738" s="35"/>
      <c r="D738" s="36"/>
    </row>
    <row r="739" spans="1:4" s="80" customFormat="1" x14ac:dyDescent="0.35">
      <c r="A739" s="16"/>
      <c r="C739" s="35"/>
      <c r="D739" s="36"/>
    </row>
    <row r="740" spans="1:4" s="80" customFormat="1" x14ac:dyDescent="0.35">
      <c r="A740" s="16"/>
      <c r="C740" s="35"/>
      <c r="D740" s="36"/>
    </row>
    <row r="741" spans="1:4" s="80" customFormat="1" x14ac:dyDescent="0.35">
      <c r="A741" s="16"/>
      <c r="C741" s="35"/>
      <c r="D741" s="36"/>
    </row>
    <row r="742" spans="1:4" s="80" customFormat="1" x14ac:dyDescent="0.35">
      <c r="A742" s="16"/>
      <c r="C742" s="35"/>
      <c r="D742" s="36"/>
    </row>
    <row r="743" spans="1:4" s="80" customFormat="1" x14ac:dyDescent="0.35">
      <c r="A743" s="16"/>
      <c r="C743" s="35"/>
      <c r="D743" s="36"/>
    </row>
    <row r="744" spans="1:4" s="80" customFormat="1" x14ac:dyDescent="0.35">
      <c r="A744" s="16"/>
      <c r="C744" s="35"/>
      <c r="D744" s="36"/>
    </row>
    <row r="745" spans="1:4" s="80" customFormat="1" x14ac:dyDescent="0.35">
      <c r="A745" s="16"/>
      <c r="C745" s="35"/>
      <c r="D745" s="36"/>
    </row>
    <row r="746" spans="1:4" s="80" customFormat="1" x14ac:dyDescent="0.35">
      <c r="A746" s="16"/>
      <c r="C746" s="35"/>
      <c r="D746" s="36"/>
    </row>
    <row r="747" spans="1:4" s="80" customFormat="1" x14ac:dyDescent="0.35">
      <c r="A747" s="16"/>
      <c r="C747" s="35"/>
      <c r="D747" s="36"/>
    </row>
    <row r="748" spans="1:4" s="80" customFormat="1" x14ac:dyDescent="0.35">
      <c r="A748" s="16"/>
      <c r="C748" s="35"/>
      <c r="D748" s="36"/>
    </row>
    <row r="749" spans="1:4" s="80" customFormat="1" x14ac:dyDescent="0.35">
      <c r="A749" s="16"/>
      <c r="C749" s="35"/>
      <c r="D749" s="36"/>
    </row>
    <row r="750" spans="1:4" s="80" customFormat="1" x14ac:dyDescent="0.35">
      <c r="A750" s="16"/>
      <c r="C750" s="35"/>
      <c r="D750" s="36"/>
    </row>
    <row r="751" spans="1:4" s="80" customFormat="1" x14ac:dyDescent="0.35">
      <c r="A751" s="16"/>
      <c r="C751" s="35"/>
      <c r="D751" s="36"/>
    </row>
    <row r="752" spans="1:4" s="80" customFormat="1" x14ac:dyDescent="0.35">
      <c r="A752" s="16"/>
      <c r="C752" s="35"/>
      <c r="D752" s="36"/>
    </row>
    <row r="753" spans="1:4" s="80" customFormat="1" x14ac:dyDescent="0.35">
      <c r="A753" s="16"/>
      <c r="C753" s="35"/>
      <c r="D753" s="36"/>
    </row>
    <row r="754" spans="1:4" s="80" customFormat="1" x14ac:dyDescent="0.35">
      <c r="A754" s="16"/>
      <c r="C754" s="35"/>
      <c r="D754" s="36"/>
    </row>
    <row r="755" spans="1:4" s="80" customFormat="1" x14ac:dyDescent="0.35">
      <c r="A755" s="16"/>
      <c r="C755" s="35"/>
      <c r="D755" s="36"/>
    </row>
    <row r="756" spans="1:4" s="80" customFormat="1" x14ac:dyDescent="0.35">
      <c r="A756" s="16"/>
      <c r="C756" s="35"/>
      <c r="D756" s="36"/>
    </row>
    <row r="757" spans="1:4" s="80" customFormat="1" x14ac:dyDescent="0.35">
      <c r="A757" s="16"/>
      <c r="C757" s="35"/>
      <c r="D757" s="36"/>
    </row>
    <row r="758" spans="1:4" s="80" customFormat="1" x14ac:dyDescent="0.35">
      <c r="A758" s="16"/>
      <c r="C758" s="35"/>
      <c r="D758" s="36"/>
    </row>
    <row r="759" spans="1:4" s="80" customFormat="1" x14ac:dyDescent="0.35">
      <c r="A759" s="16"/>
      <c r="C759" s="35"/>
      <c r="D759" s="36"/>
    </row>
    <row r="760" spans="1:4" s="80" customFormat="1" x14ac:dyDescent="0.35">
      <c r="A760" s="16"/>
      <c r="C760" s="35"/>
      <c r="D760" s="36"/>
    </row>
    <row r="761" spans="1:4" s="80" customFormat="1" x14ac:dyDescent="0.35">
      <c r="A761" s="16"/>
      <c r="C761" s="35"/>
      <c r="D761" s="36"/>
    </row>
    <row r="762" spans="1:4" s="80" customFormat="1" x14ac:dyDescent="0.35">
      <c r="A762" s="16"/>
      <c r="C762" s="35"/>
      <c r="D762" s="36"/>
    </row>
    <row r="763" spans="1:4" s="80" customFormat="1" x14ac:dyDescent="0.35">
      <c r="A763" s="16"/>
      <c r="C763" s="35"/>
      <c r="D763" s="36"/>
    </row>
    <row r="764" spans="1:4" s="80" customFormat="1" x14ac:dyDescent="0.35">
      <c r="A764" s="16"/>
      <c r="C764" s="35"/>
      <c r="D764" s="36"/>
    </row>
    <row r="765" spans="1:4" s="80" customFormat="1" x14ac:dyDescent="0.35">
      <c r="A765" s="16"/>
      <c r="C765" s="35"/>
      <c r="D765" s="36"/>
    </row>
    <row r="766" spans="1:4" s="80" customFormat="1" x14ac:dyDescent="0.35">
      <c r="A766" s="16"/>
      <c r="C766" s="35"/>
      <c r="D766" s="36"/>
    </row>
    <row r="767" spans="1:4" s="80" customFormat="1" x14ac:dyDescent="0.35">
      <c r="A767" s="16"/>
      <c r="C767" s="35"/>
      <c r="D767" s="36"/>
    </row>
    <row r="768" spans="1:4" s="80" customFormat="1" x14ac:dyDescent="0.35">
      <c r="A768" s="16"/>
      <c r="C768" s="35"/>
      <c r="D768" s="36"/>
    </row>
    <row r="769" spans="1:4" s="80" customFormat="1" x14ac:dyDescent="0.35">
      <c r="A769" s="16"/>
      <c r="C769" s="35"/>
      <c r="D769" s="36"/>
    </row>
    <row r="770" spans="1:4" s="80" customFormat="1" x14ac:dyDescent="0.35">
      <c r="A770" s="16"/>
      <c r="C770" s="35"/>
      <c r="D770" s="36"/>
    </row>
    <row r="771" spans="1:4" s="80" customFormat="1" x14ac:dyDescent="0.35">
      <c r="A771" s="16"/>
      <c r="C771" s="35"/>
      <c r="D771" s="36"/>
    </row>
    <row r="772" spans="1:4" s="80" customFormat="1" x14ac:dyDescent="0.35">
      <c r="A772" s="16"/>
      <c r="C772" s="35"/>
      <c r="D772" s="36"/>
    </row>
    <row r="773" spans="1:4" s="80" customFormat="1" x14ac:dyDescent="0.35">
      <c r="A773" s="16"/>
      <c r="C773" s="35"/>
      <c r="D773" s="36"/>
    </row>
    <row r="774" spans="1:4" s="80" customFormat="1" x14ac:dyDescent="0.35">
      <c r="A774" s="16"/>
      <c r="C774" s="35"/>
      <c r="D774" s="36"/>
    </row>
    <row r="775" spans="1:4" s="80" customFormat="1" x14ac:dyDescent="0.35">
      <c r="A775" s="16"/>
      <c r="C775" s="35"/>
      <c r="D775" s="36"/>
    </row>
    <row r="776" spans="1:4" s="80" customFormat="1" x14ac:dyDescent="0.35">
      <c r="A776" s="16"/>
      <c r="C776" s="35"/>
      <c r="D776" s="36"/>
    </row>
    <row r="777" spans="1:4" s="80" customFormat="1" x14ac:dyDescent="0.35">
      <c r="A777" s="16"/>
      <c r="C777" s="35"/>
      <c r="D777" s="36"/>
    </row>
    <row r="778" spans="1:4" s="80" customFormat="1" x14ac:dyDescent="0.35">
      <c r="A778" s="16"/>
      <c r="C778" s="35"/>
      <c r="D778" s="36"/>
    </row>
    <row r="779" spans="1:4" s="80" customFormat="1" x14ac:dyDescent="0.35">
      <c r="A779" s="16"/>
      <c r="C779" s="35"/>
      <c r="D779" s="36"/>
    </row>
    <row r="780" spans="1:4" s="80" customFormat="1" x14ac:dyDescent="0.35">
      <c r="A780" s="16"/>
      <c r="C780" s="35"/>
      <c r="D780" s="36"/>
    </row>
    <row r="781" spans="1:4" s="80" customFormat="1" x14ac:dyDescent="0.35">
      <c r="A781" s="16"/>
      <c r="C781" s="35"/>
      <c r="D781" s="36"/>
    </row>
    <row r="782" spans="1:4" s="80" customFormat="1" x14ac:dyDescent="0.35">
      <c r="A782" s="16"/>
      <c r="C782" s="35"/>
      <c r="D782" s="36"/>
    </row>
    <row r="783" spans="1:4" s="80" customFormat="1" x14ac:dyDescent="0.35">
      <c r="A783" s="16"/>
      <c r="C783" s="35"/>
      <c r="D783" s="36"/>
    </row>
    <row r="784" spans="1:4" s="80" customFormat="1" x14ac:dyDescent="0.35">
      <c r="A784" s="16"/>
      <c r="C784" s="35"/>
      <c r="D784" s="36"/>
    </row>
    <row r="785" spans="1:4" s="80" customFormat="1" x14ac:dyDescent="0.35">
      <c r="A785" s="16"/>
      <c r="C785" s="35"/>
      <c r="D785" s="36"/>
    </row>
    <row r="786" spans="1:4" s="80" customFormat="1" x14ac:dyDescent="0.35">
      <c r="A786" s="16"/>
      <c r="C786" s="35"/>
      <c r="D786" s="36"/>
    </row>
    <row r="787" spans="1:4" s="80" customFormat="1" x14ac:dyDescent="0.35">
      <c r="A787" s="16"/>
      <c r="C787" s="35"/>
      <c r="D787" s="36"/>
    </row>
    <row r="788" spans="1:4" s="80" customFormat="1" x14ac:dyDescent="0.35">
      <c r="A788" s="16"/>
      <c r="C788" s="35"/>
      <c r="D788" s="36"/>
    </row>
    <row r="789" spans="1:4" s="80" customFormat="1" x14ac:dyDescent="0.35">
      <c r="A789" s="16"/>
      <c r="C789" s="35"/>
      <c r="D789" s="36"/>
    </row>
    <row r="790" spans="1:4" s="80" customFormat="1" x14ac:dyDescent="0.35">
      <c r="A790" s="16"/>
      <c r="C790" s="35"/>
      <c r="D790" s="36"/>
    </row>
    <row r="791" spans="1:4" s="80" customFormat="1" x14ac:dyDescent="0.35">
      <c r="A791" s="16"/>
      <c r="C791" s="35"/>
      <c r="D791" s="36"/>
    </row>
    <row r="792" spans="1:4" s="80" customFormat="1" x14ac:dyDescent="0.35">
      <c r="A792" s="16"/>
      <c r="C792" s="35"/>
      <c r="D792" s="36"/>
    </row>
    <row r="793" spans="1:4" s="80" customFormat="1" x14ac:dyDescent="0.35">
      <c r="A793" s="16"/>
      <c r="C793" s="35"/>
      <c r="D793" s="36"/>
    </row>
    <row r="794" spans="1:4" s="80" customFormat="1" x14ac:dyDescent="0.35">
      <c r="A794" s="16"/>
      <c r="C794" s="35"/>
      <c r="D794" s="36"/>
    </row>
    <row r="795" spans="1:4" s="80" customFormat="1" x14ac:dyDescent="0.35">
      <c r="A795" s="16"/>
      <c r="C795" s="35"/>
      <c r="D795" s="36"/>
    </row>
    <row r="796" spans="1:4" s="80" customFormat="1" x14ac:dyDescent="0.35">
      <c r="A796" s="16"/>
      <c r="C796" s="35"/>
      <c r="D796" s="36"/>
    </row>
    <row r="797" spans="1:4" s="80" customFormat="1" x14ac:dyDescent="0.35">
      <c r="A797" s="16"/>
      <c r="C797" s="35"/>
      <c r="D797" s="36"/>
    </row>
    <row r="798" spans="1:4" s="80" customFormat="1" x14ac:dyDescent="0.35">
      <c r="A798" s="16"/>
      <c r="C798" s="35"/>
      <c r="D798" s="36"/>
    </row>
    <row r="799" spans="1:4" s="80" customFormat="1" x14ac:dyDescent="0.35">
      <c r="A799" s="16"/>
      <c r="C799" s="35"/>
      <c r="D799" s="36"/>
    </row>
    <row r="800" spans="1:4" s="80" customFormat="1" x14ac:dyDescent="0.35">
      <c r="A800" s="16"/>
      <c r="C800" s="35"/>
      <c r="D800" s="36"/>
    </row>
    <row r="801" spans="1:17" s="80" customFormat="1" x14ac:dyDescent="0.35">
      <c r="A801" s="16"/>
      <c r="C801" s="35"/>
      <c r="D801" s="36"/>
    </row>
    <row r="802" spans="1:17" s="80" customFormat="1" x14ac:dyDescent="0.35">
      <c r="A802" s="16"/>
      <c r="C802" s="35"/>
      <c r="D802" s="36"/>
    </row>
    <row r="803" spans="1:17" s="80" customFormat="1" x14ac:dyDescent="0.35">
      <c r="A803" s="16"/>
      <c r="C803" s="35"/>
      <c r="D803" s="36"/>
    </row>
    <row r="804" spans="1:17" s="80" customFormat="1" x14ac:dyDescent="0.35">
      <c r="A804" s="16"/>
      <c r="C804" s="35"/>
      <c r="D804" s="36"/>
    </row>
    <row r="805" spans="1:17" s="80" customFormat="1" x14ac:dyDescent="0.35">
      <c r="A805" s="16"/>
      <c r="C805" s="35"/>
      <c r="D805" s="36"/>
    </row>
    <row r="806" spans="1:17" s="80" customFormat="1" x14ac:dyDescent="0.35">
      <c r="A806" s="16"/>
      <c r="C806" s="35"/>
      <c r="D806" s="36"/>
    </row>
    <row r="807" spans="1:17" s="80" customFormat="1" x14ac:dyDescent="0.35">
      <c r="A807" s="16"/>
      <c r="C807" s="35"/>
      <c r="D807" s="36"/>
    </row>
    <row r="808" spans="1:17" s="80" customFormat="1" x14ac:dyDescent="0.35">
      <c r="A808" s="16"/>
      <c r="C808" s="35"/>
      <c r="D808" s="36"/>
    </row>
    <row r="809" spans="1:17" s="80" customFormat="1" x14ac:dyDescent="0.35">
      <c r="A809" s="16"/>
      <c r="C809" s="35"/>
      <c r="D809" s="36"/>
    </row>
    <row r="810" spans="1:17" s="80" customFormat="1" x14ac:dyDescent="0.35">
      <c r="A810" s="16"/>
      <c r="C810" s="35"/>
      <c r="D810" s="36"/>
    </row>
    <row r="811" spans="1:17" s="80" customFormat="1" x14ac:dyDescent="0.35">
      <c r="A811" s="16"/>
      <c r="C811" s="35"/>
      <c r="D811" s="36"/>
    </row>
    <row r="812" spans="1:17" s="80" customFormat="1" x14ac:dyDescent="0.35">
      <c r="A812" s="16"/>
      <c r="C812" s="35"/>
      <c r="D812" s="36"/>
    </row>
    <row r="813" spans="1:17" s="80" customFormat="1" x14ac:dyDescent="0.35">
      <c r="A813" s="16"/>
      <c r="C813" s="35"/>
      <c r="D813" s="36"/>
    </row>
    <row r="814" spans="1:17" s="80" customFormat="1" x14ac:dyDescent="0.35">
      <c r="A814" s="16"/>
      <c r="C814" s="35"/>
      <c r="D814" s="36"/>
    </row>
    <row r="815" spans="1:17" s="80" customFormat="1" x14ac:dyDescent="0.35">
      <c r="A815" s="16"/>
      <c r="C815" s="35"/>
      <c r="D815" s="36"/>
    </row>
    <row r="816" spans="1:17" x14ac:dyDescent="0.35">
      <c r="A816" s="16"/>
      <c r="B816" s="80"/>
      <c r="C816" s="35"/>
      <c r="D816" s="36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</row>
    <row r="817" spans="1:17" x14ac:dyDescent="0.35">
      <c r="A817" s="16"/>
      <c r="B817" s="80"/>
      <c r="C817" s="35"/>
      <c r="D817" s="36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</row>
    <row r="818" spans="1:17" x14ac:dyDescent="0.35">
      <c r="A818" s="16"/>
      <c r="B818" s="80"/>
      <c r="C818" s="35"/>
      <c r="D818" s="36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</row>
    <row r="819" spans="1:17" x14ac:dyDescent="0.35">
      <c r="A819" s="16"/>
      <c r="B819" s="80"/>
      <c r="C819" s="35"/>
      <c r="D819" s="36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</row>
    <row r="820" spans="1:17" x14ac:dyDescent="0.35">
      <c r="A820" s="16"/>
      <c r="B820" s="80"/>
      <c r="C820" s="35"/>
      <c r="D820" s="36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</row>
    <row r="821" spans="1:17" x14ac:dyDescent="0.35">
      <c r="A821" s="16"/>
      <c r="B821" s="80"/>
      <c r="C821" s="35"/>
      <c r="D821" s="36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</row>
    <row r="822" spans="1:17" x14ac:dyDescent="0.35">
      <c r="A822" s="16"/>
      <c r="B822" s="80"/>
      <c r="C822" s="35"/>
      <c r="D822" s="36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</row>
    <row r="823" spans="1:17" x14ac:dyDescent="0.35">
      <c r="A823" s="16"/>
      <c r="B823" s="80"/>
      <c r="C823" s="35"/>
      <c r="D823" s="36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</row>
    <row r="824" spans="1:17" x14ac:dyDescent="0.35">
      <c r="A824" s="16"/>
      <c r="B824" s="80"/>
      <c r="C824" s="35"/>
      <c r="D824" s="36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</row>
    <row r="825" spans="1:17" x14ac:dyDescent="0.35">
      <c r="A825" s="16"/>
      <c r="B825" s="80"/>
      <c r="C825" s="35"/>
      <c r="D825" s="36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</row>
    <row r="826" spans="1:17" x14ac:dyDescent="0.35">
      <c r="A826" s="16"/>
      <c r="B826" s="80"/>
      <c r="C826" s="35"/>
      <c r="D826" s="36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</row>
    <row r="827" spans="1:17" x14ac:dyDescent="0.35">
      <c r="A827" s="16"/>
      <c r="B827" s="80"/>
      <c r="C827" s="35"/>
      <c r="D827" s="36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</row>
    <row r="828" spans="1:17" x14ac:dyDescent="0.35">
      <c r="A828" s="16"/>
      <c r="B828" s="80"/>
      <c r="C828" s="35"/>
      <c r="D828" s="36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</row>
    <row r="829" spans="1:17" x14ac:dyDescent="0.35">
      <c r="A829" s="16"/>
      <c r="B829" s="80"/>
      <c r="C829" s="35"/>
      <c r="D829" s="36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</row>
    <row r="830" spans="1:17" x14ac:dyDescent="0.35">
      <c r="A830" s="16"/>
      <c r="B830" s="80"/>
      <c r="C830" s="35"/>
      <c r="D830" s="36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</row>
    <row r="831" spans="1:17" x14ac:dyDescent="0.35">
      <c r="A831" s="16"/>
      <c r="B831" s="80"/>
      <c r="C831" s="35"/>
      <c r="D831" s="36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</row>
    <row r="832" spans="1:17" x14ac:dyDescent="0.35">
      <c r="A832" s="16"/>
      <c r="B832" s="80"/>
      <c r="C832" s="35"/>
      <c r="D832" s="36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</row>
    <row r="833" spans="1:17" x14ac:dyDescent="0.35">
      <c r="A833" s="16"/>
      <c r="B833" s="80"/>
      <c r="C833" s="35"/>
      <c r="D833" s="36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</row>
    <row r="834" spans="1:17" x14ac:dyDescent="0.35">
      <c r="A834" s="16"/>
      <c r="B834" s="80"/>
      <c r="C834" s="35"/>
      <c r="D834" s="36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</row>
    <row r="835" spans="1:17" x14ac:dyDescent="0.35">
      <c r="A835" s="16"/>
      <c r="B835" s="80"/>
      <c r="C835" s="35"/>
      <c r="D835" s="36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</row>
    <row r="836" spans="1:17" x14ac:dyDescent="0.35">
      <c r="A836" s="16"/>
      <c r="B836" s="80"/>
      <c r="C836" s="35"/>
      <c r="D836" s="36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</row>
    <row r="837" spans="1:17" x14ac:dyDescent="0.35">
      <c r="A837" s="16"/>
      <c r="B837" s="80"/>
      <c r="C837" s="35"/>
      <c r="D837" s="36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</row>
    <row r="838" spans="1:17" x14ac:dyDescent="0.35">
      <c r="A838" s="16"/>
      <c r="B838" s="80"/>
      <c r="C838" s="35"/>
      <c r="D838" s="36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</row>
    <row r="839" spans="1:17" x14ac:dyDescent="0.35">
      <c r="A839" s="16"/>
      <c r="B839" s="80"/>
      <c r="C839" s="35"/>
      <c r="D839" s="36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</row>
    <row r="840" spans="1:17" x14ac:dyDescent="0.35">
      <c r="A840" s="16"/>
      <c r="B840" s="80"/>
      <c r="C840" s="35"/>
      <c r="D840" s="36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</row>
    <row r="841" spans="1:17" x14ac:dyDescent="0.35">
      <c r="A841" s="16"/>
      <c r="B841" s="80"/>
      <c r="C841" s="35"/>
      <c r="D841" s="36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</row>
    <row r="842" spans="1:17" x14ac:dyDescent="0.35">
      <c r="A842" s="16"/>
      <c r="B842" s="80"/>
      <c r="C842" s="35"/>
      <c r="D842" s="36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</row>
    <row r="843" spans="1:17" x14ac:dyDescent="0.35">
      <c r="A843" s="16"/>
      <c r="B843" s="80"/>
      <c r="C843" s="35"/>
      <c r="D843" s="36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</row>
    <row r="844" spans="1:17" x14ac:dyDescent="0.35">
      <c r="A844" s="16"/>
      <c r="B844" s="80"/>
      <c r="C844" s="35"/>
      <c r="D844" s="36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</row>
    <row r="845" spans="1:17" x14ac:dyDescent="0.35">
      <c r="A845" s="16"/>
      <c r="B845" s="80"/>
      <c r="C845" s="35"/>
      <c r="D845" s="36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</row>
    <row r="846" spans="1:17" x14ac:dyDescent="0.35">
      <c r="A846" s="16"/>
      <c r="B846" s="80"/>
      <c r="C846" s="35"/>
      <c r="D846" s="36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</row>
    <row r="847" spans="1:17" x14ac:dyDescent="0.35">
      <c r="A847" s="16"/>
      <c r="B847" s="80"/>
      <c r="C847" s="35"/>
      <c r="D847" s="36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</row>
    <row r="848" spans="1:17" x14ac:dyDescent="0.35">
      <c r="A848" s="16"/>
      <c r="B848" s="80"/>
      <c r="C848" s="35"/>
      <c r="D848" s="36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</row>
    <row r="849" spans="1:17" x14ac:dyDescent="0.35">
      <c r="A849" s="16"/>
      <c r="B849" s="80"/>
      <c r="C849" s="35"/>
      <c r="D849" s="36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</row>
    <row r="850" spans="1:17" x14ac:dyDescent="0.35">
      <c r="A850" s="16"/>
      <c r="B850" s="80"/>
      <c r="C850" s="35"/>
      <c r="D850" s="36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</row>
    <row r="851" spans="1:17" x14ac:dyDescent="0.35">
      <c r="A851" s="16"/>
      <c r="B851" s="80"/>
      <c r="C851" s="35"/>
      <c r="D851" s="36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</row>
    <row r="852" spans="1:17" x14ac:dyDescent="0.35">
      <c r="A852" s="16"/>
      <c r="B852" s="80"/>
      <c r="C852" s="35"/>
      <c r="D852" s="36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</row>
    <row r="853" spans="1:17" x14ac:dyDescent="0.35">
      <c r="A853" s="16"/>
      <c r="B853" s="80"/>
      <c r="C853" s="35"/>
      <c r="D853" s="36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</row>
    <row r="854" spans="1:17" x14ac:dyDescent="0.35">
      <c r="A854" s="16"/>
      <c r="B854" s="80"/>
      <c r="C854" s="35"/>
      <c r="D854" s="36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</row>
    <row r="855" spans="1:17" x14ac:dyDescent="0.35">
      <c r="A855" s="16"/>
      <c r="B855" s="80"/>
      <c r="C855" s="35"/>
      <c r="D855" s="36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</row>
    <row r="856" spans="1:17" x14ac:dyDescent="0.35">
      <c r="A856" s="16"/>
      <c r="B856" s="80"/>
      <c r="C856" s="35"/>
      <c r="D856" s="36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</row>
    <row r="857" spans="1:17" x14ac:dyDescent="0.35">
      <c r="A857" s="16"/>
      <c r="B857" s="80"/>
      <c r="C857" s="35"/>
      <c r="D857" s="36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</row>
    <row r="858" spans="1:17" x14ac:dyDescent="0.35">
      <c r="A858" s="16"/>
      <c r="B858" s="80"/>
      <c r="C858" s="35"/>
      <c r="D858" s="36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</row>
    <row r="859" spans="1:17" x14ac:dyDescent="0.35">
      <c r="A859" s="16"/>
      <c r="B859" s="80"/>
      <c r="C859" s="35"/>
      <c r="D859" s="36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</row>
    <row r="860" spans="1:17" x14ac:dyDescent="0.35">
      <c r="A860" s="16"/>
      <c r="B860" s="80"/>
      <c r="C860" s="35"/>
      <c r="D860" s="36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</row>
    <row r="861" spans="1:17" x14ac:dyDescent="0.35">
      <c r="A861" s="16"/>
      <c r="B861" s="80"/>
      <c r="C861" s="35"/>
      <c r="D861" s="36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</row>
    <row r="862" spans="1:17" x14ac:dyDescent="0.35">
      <c r="A862" s="16"/>
      <c r="B862" s="80"/>
      <c r="C862" s="35"/>
      <c r="D862" s="36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</row>
    <row r="863" spans="1:17" x14ac:dyDescent="0.35">
      <c r="A863" s="16"/>
      <c r="B863" s="80"/>
      <c r="C863" s="35"/>
      <c r="D863" s="36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</row>
    <row r="864" spans="1:17" x14ac:dyDescent="0.35">
      <c r="A864" s="16"/>
      <c r="B864" s="80"/>
      <c r="C864" s="35"/>
      <c r="D864" s="36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</row>
    <row r="865" spans="1:17" x14ac:dyDescent="0.35">
      <c r="A865" s="16"/>
      <c r="B865" s="80"/>
      <c r="C865" s="35"/>
      <c r="D865" s="36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</row>
    <row r="866" spans="1:17" x14ac:dyDescent="0.35">
      <c r="A866" s="16"/>
      <c r="B866" s="80"/>
      <c r="C866" s="35"/>
      <c r="D866" s="36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</row>
    <row r="867" spans="1:17" x14ac:dyDescent="0.35">
      <c r="A867" s="16"/>
      <c r="B867" s="80"/>
      <c r="C867" s="35"/>
      <c r="D867" s="36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</row>
    <row r="868" spans="1:17" x14ac:dyDescent="0.35">
      <c r="A868" s="16"/>
      <c r="B868" s="80"/>
      <c r="C868" s="35"/>
      <c r="D868" s="36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</row>
    <row r="869" spans="1:17" x14ac:dyDescent="0.35">
      <c r="A869" s="16"/>
      <c r="B869" s="80"/>
      <c r="C869" s="35"/>
      <c r="D869" s="36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</row>
    <row r="870" spans="1:17" x14ac:dyDescent="0.35">
      <c r="A870" s="16"/>
      <c r="B870" s="80"/>
      <c r="C870" s="35"/>
      <c r="D870" s="36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</row>
    <row r="871" spans="1:17" x14ac:dyDescent="0.35">
      <c r="A871" s="16"/>
      <c r="B871" s="80"/>
      <c r="C871" s="35"/>
      <c r="D871" s="36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</row>
    <row r="872" spans="1:17" x14ac:dyDescent="0.35">
      <c r="A872" s="16"/>
      <c r="B872" s="80"/>
      <c r="C872" s="35"/>
      <c r="D872" s="36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</row>
    <row r="873" spans="1:17" x14ac:dyDescent="0.35">
      <c r="A873" s="16"/>
      <c r="B873" s="80"/>
      <c r="C873" s="35"/>
      <c r="D873" s="36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20" zoomScaleNormal="120" workbookViewId="0">
      <pane ySplit="4" topLeftCell="A357" activePane="bottomLeft" state="frozen"/>
      <selection activeCell="P16" sqref="P16"/>
      <selection pane="bottomLeft" activeCell="AC372" sqref="AC372"/>
    </sheetView>
  </sheetViews>
  <sheetFormatPr defaultColWidth="8.81640625" defaultRowHeight="14.5" x14ac:dyDescent="0.35"/>
  <cols>
    <col min="1" max="1" width="14.1796875" style="1" customWidth="1"/>
    <col min="2" max="2" width="12.6328125" bestFit="1" customWidth="1"/>
    <col min="3" max="4" width="11.6328125" style="9" customWidth="1"/>
    <col min="5" max="129" width="9.1796875" style="80" customWidth="1"/>
  </cols>
  <sheetData>
    <row r="1" spans="1:129" s="26" customFormat="1" x14ac:dyDescent="0.35">
      <c r="A1" s="34" t="s">
        <v>577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35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35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35">
      <c r="A4" s="24" t="s">
        <v>490</v>
      </c>
      <c r="B4" s="32" t="s">
        <v>431</v>
      </c>
      <c r="C4" s="25" t="s">
        <v>579</v>
      </c>
      <c r="D4" s="25" t="s">
        <v>580</v>
      </c>
      <c r="G4" s="29" t="str">
        <f>G1&amp;" Industrial Production"</f>
        <v>United States Industrial Production</v>
      </c>
    </row>
    <row r="5" spans="1:129" x14ac:dyDescent="0.35">
      <c r="A5" s="21">
        <v>33208</v>
      </c>
      <c r="B5" s="76">
        <f>VLOOKUP(A5,Database!$A:$AU,MATCH($B$4,Database!$A$1:$AU$1,0),FALSE)</f>
        <v>60.917503302</v>
      </c>
      <c r="C5" s="22"/>
      <c r="D5" s="23"/>
    </row>
    <row r="6" spans="1:129" x14ac:dyDescent="0.35">
      <c r="A6" s="21">
        <v>33239</v>
      </c>
      <c r="B6" s="76">
        <f>VLOOKUP(A6,Database!$A:$AU,MATCH($B$4,Database!$A$1:$AU$1,0),FALSE)</f>
        <v>60.708873904999997</v>
      </c>
      <c r="C6" s="22">
        <f>(Table13456789101112131415161734[[#This Row],[USA]]-B5)/B5</f>
        <v>-3.424785746154394E-3</v>
      </c>
      <c r="D6" s="23"/>
    </row>
    <row r="7" spans="1:129" x14ac:dyDescent="0.35">
      <c r="A7" s="21">
        <v>33270</v>
      </c>
      <c r="B7" s="76">
        <f>VLOOKUP(A7,Database!$A:$AU,MATCH($B$4,Database!$A$1:$AU$1,0),FALSE)</f>
        <v>60.267519606</v>
      </c>
      <c r="C7" s="22">
        <f>(Table13456789101112131415161734[[#This Row],[USA]]-B6)/B6</f>
        <v>-7.2700129422701536E-3</v>
      </c>
      <c r="D7" s="23"/>
    </row>
    <row r="8" spans="1:129" x14ac:dyDescent="0.35">
      <c r="A8" s="21">
        <v>33298</v>
      </c>
      <c r="B8" s="76">
        <f>VLOOKUP(A8,Database!$A:$AU,MATCH($B$4,Database!$A$1:$AU$1,0),FALSE)</f>
        <v>59.929091786000001</v>
      </c>
      <c r="C8" s="22">
        <f>(Table13456789101112131415161734[[#This Row],[USA]]-B7)/B7</f>
        <v>-5.6154263890811785E-3</v>
      </c>
      <c r="D8" s="23"/>
    </row>
    <row r="9" spans="1:129" x14ac:dyDescent="0.35">
      <c r="A9" s="21">
        <v>33329</v>
      </c>
      <c r="B9" s="76">
        <f>VLOOKUP(A9,Database!$A:$AU,MATCH($B$4,Database!$A$1:$AU$1,0),FALSE)</f>
        <v>60.088241111999999</v>
      </c>
      <c r="C9" s="22">
        <f>(Table13456789101112131415161734[[#This Row],[USA]]-B8)/B8</f>
        <v>2.6556271963590252E-3</v>
      </c>
      <c r="D9" s="23"/>
    </row>
    <row r="10" spans="1:129" x14ac:dyDescent="0.35">
      <c r="A10" s="21">
        <v>33359</v>
      </c>
      <c r="B10" s="76">
        <f>VLOOKUP(A10,Database!$A:$AU,MATCH($B$4,Database!$A$1:$AU$1,0),FALSE)</f>
        <v>60.689042213999997</v>
      </c>
      <c r="C10" s="22">
        <f>(Table13456789101112131415161734[[#This Row],[USA]]-B9)/B9</f>
        <v>9.998646838075189E-3</v>
      </c>
      <c r="D10" s="23"/>
    </row>
    <row r="11" spans="1:129" x14ac:dyDescent="0.35">
      <c r="A11" s="21">
        <v>33390</v>
      </c>
      <c r="B11" s="76">
        <f>VLOOKUP(A11,Database!$A:$AU,MATCH($B$4,Database!$A$1:$AU$1,0),FALSE)</f>
        <v>61.173133808999999</v>
      </c>
      <c r="C11" s="22">
        <f>(Table13456789101112131415161734[[#This Row],[USA]]-B10)/B10</f>
        <v>7.9765897984188355E-3</v>
      </c>
      <c r="D11" s="23"/>
    </row>
    <row r="12" spans="1:129" x14ac:dyDescent="0.35">
      <c r="A12" s="21">
        <v>33420</v>
      </c>
      <c r="B12" s="76">
        <f>VLOOKUP(A12,Database!$A:$AU,MATCH($B$4,Database!$A$1:$AU$1,0),FALSE)</f>
        <v>61.336348632000004</v>
      </c>
      <c r="C12" s="22">
        <f>(Table13456789101112131415161734[[#This Row],[USA]]-B11)/B11</f>
        <v>2.6680801331775386E-3</v>
      </c>
      <c r="D12" s="23"/>
    </row>
    <row r="13" spans="1:129" x14ac:dyDescent="0.35">
      <c r="A13" s="21">
        <v>33451</v>
      </c>
      <c r="B13" s="76">
        <f>VLOOKUP(A13,Database!$A:$AU,MATCH($B$4,Database!$A$1:$AU$1,0),FALSE)</f>
        <v>61.347454378999998</v>
      </c>
      <c r="C13" s="22">
        <f>(Table13456789101112131415161734[[#This Row],[USA]]-B12)/B12</f>
        <v>1.8106306044766534E-4</v>
      </c>
      <c r="D13" s="23"/>
    </row>
    <row r="14" spans="1:129" x14ac:dyDescent="0.35">
      <c r="A14" s="21">
        <v>33482</v>
      </c>
      <c r="B14" s="76">
        <f>VLOOKUP(A14,Database!$A:$AU,MATCH($B$4,Database!$A$1:$AU$1,0),FALSE)</f>
        <v>61.860500244999997</v>
      </c>
      <c r="C14" s="22">
        <f>(Table13456789101112131415161734[[#This Row],[USA]]-B13)/B13</f>
        <v>8.3629528102411501E-3</v>
      </c>
      <c r="D14" s="23"/>
    </row>
    <row r="15" spans="1:129" x14ac:dyDescent="0.35">
      <c r="A15" s="21">
        <v>33512</v>
      </c>
      <c r="B15" s="76">
        <f>VLOOKUP(A15,Database!$A:$AU,MATCH($B$4,Database!$A$1:$AU$1,0),FALSE)</f>
        <v>61.798427048999997</v>
      </c>
      <c r="C15" s="22">
        <f>(Table13456789101112131415161734[[#This Row],[USA]]-B14)/B14</f>
        <v>-1.0034383128839513E-3</v>
      </c>
      <c r="D15" s="23"/>
    </row>
    <row r="16" spans="1:129" x14ac:dyDescent="0.35">
      <c r="A16" s="21">
        <v>33543</v>
      </c>
      <c r="B16" s="76">
        <f>VLOOKUP(A16,Database!$A:$AU,MATCH($B$4,Database!$A$1:$AU$1,0),FALSE)</f>
        <v>61.718901965999997</v>
      </c>
      <c r="C16" s="22">
        <f>(Table13456789101112131415161734[[#This Row],[USA]]-B15)/B15</f>
        <v>-1.2868463939534349E-3</v>
      </c>
      <c r="D16" s="23"/>
    </row>
    <row r="17" spans="1:4" x14ac:dyDescent="0.35">
      <c r="A17" s="21">
        <v>33573</v>
      </c>
      <c r="B17" s="76">
        <f>VLOOKUP(A17,Database!$A:$AU,MATCH($B$4,Database!$A$1:$AU$1,0),FALSE)</f>
        <v>61.448992640999997</v>
      </c>
      <c r="C17" s="22">
        <f>(Table13456789101112131415161734[[#This Row],[USA]]-B16)/B16</f>
        <v>-4.3732036118965525E-3</v>
      </c>
      <c r="D17" s="23">
        <f>(Table13456789101112131415161734[[#This Row],[USA]]-B5)/B5</f>
        <v>8.724739363744528E-3</v>
      </c>
    </row>
    <row r="18" spans="1:4" x14ac:dyDescent="0.35">
      <c r="A18" s="21">
        <v>33604</v>
      </c>
      <c r="B18" s="76">
        <f>VLOOKUP(A18,Database!$A:$AU,MATCH($B$4,Database!$A$1:$AU$1,0),FALSE)</f>
        <v>61.128314185999997</v>
      </c>
      <c r="C18" s="22">
        <f>(Table13456789101112131415161734[[#This Row],[USA]]-B17)/B17</f>
        <v>-5.2186120751153923E-3</v>
      </c>
      <c r="D18" s="23">
        <f>(Table13456789101112131415161734[[#This Row],[USA]]-B6)/B6</f>
        <v>6.9090439999984054E-3</v>
      </c>
    </row>
    <row r="19" spans="1:4" x14ac:dyDescent="0.35">
      <c r="A19" s="21">
        <v>33635</v>
      </c>
      <c r="B19" s="76">
        <f>VLOOKUP(A19,Database!$A:$AU,MATCH($B$4,Database!$A$1:$AU$1,0),FALSE)</f>
        <v>61.556976202000001</v>
      </c>
      <c r="C19" s="22">
        <f>(Table13456789101112131415161734[[#This Row],[USA]]-B18)/B18</f>
        <v>7.0124953012065732E-3</v>
      </c>
      <c r="D19" s="23">
        <f>(Table13456789101112131415161734[[#This Row],[USA]]-B7)/B7</f>
        <v>2.1395547791411472E-2</v>
      </c>
    </row>
    <row r="20" spans="1:4" x14ac:dyDescent="0.35">
      <c r="A20" s="21">
        <v>33664</v>
      </c>
      <c r="B20" s="76">
        <f>VLOOKUP(A20,Database!$A:$AU,MATCH($B$4,Database!$A$1:$AU$1,0),FALSE)</f>
        <v>62.068733008000002</v>
      </c>
      <c r="C20" s="22">
        <f>(Table13456789101112131415161734[[#This Row],[USA]]-B19)/B19</f>
        <v>8.3135468565035519E-3</v>
      </c>
      <c r="D20" s="23">
        <f>(Table13456789101112131415161734[[#This Row],[USA]]-B8)/B8</f>
        <v>3.5702880825232895E-2</v>
      </c>
    </row>
    <row r="21" spans="1:4" x14ac:dyDescent="0.35">
      <c r="A21" s="21">
        <v>33695</v>
      </c>
      <c r="B21" s="76">
        <f>VLOOKUP(A21,Database!$A:$AU,MATCH($B$4,Database!$A$1:$AU$1,0),FALSE)</f>
        <v>62.541818014</v>
      </c>
      <c r="C21" s="22">
        <f>(Table13456789101112131415161734[[#This Row],[USA]]-B20)/B20</f>
        <v>7.6219536483695003E-3</v>
      </c>
      <c r="D21" s="23">
        <f>(Table13456789101112131415161734[[#This Row],[USA]]-B9)/B9</f>
        <v>4.0832896030801057E-2</v>
      </c>
    </row>
    <row r="22" spans="1:4" x14ac:dyDescent="0.35">
      <c r="A22" s="21">
        <v>33725</v>
      </c>
      <c r="B22" s="76">
        <f>VLOOKUP(A22,Database!$A:$AU,MATCH($B$4,Database!$A$1:$AU$1,0),FALSE)</f>
        <v>62.743605477999999</v>
      </c>
      <c r="C22" s="22">
        <f>(Table13456789101112131415161734[[#This Row],[USA]]-B21)/B21</f>
        <v>3.2264406505552595E-3</v>
      </c>
      <c r="D22" s="23">
        <f>(Table13456789101112131415161734[[#This Row],[USA]]-B10)/B10</f>
        <v>3.3853941157206913E-2</v>
      </c>
    </row>
    <row r="23" spans="1:4" x14ac:dyDescent="0.35">
      <c r="A23" s="21">
        <v>33756</v>
      </c>
      <c r="B23" s="76">
        <f>VLOOKUP(A23,Database!$A:$AU,MATCH($B$4,Database!$A$1:$AU$1,0),FALSE)</f>
        <v>62.777418511999997</v>
      </c>
      <c r="C23" s="22">
        <f>(Table13456789101112131415161734[[#This Row],[USA]]-B22)/B22</f>
        <v>5.3890804875492495E-4</v>
      </c>
      <c r="D23" s="23">
        <f>(Table13456789101112131415161734[[#This Row],[USA]]-B11)/B11</f>
        <v>2.6225314988913805E-2</v>
      </c>
    </row>
    <row r="24" spans="1:4" x14ac:dyDescent="0.35">
      <c r="A24" s="21">
        <v>33786</v>
      </c>
      <c r="B24" s="76">
        <f>VLOOKUP(A24,Database!$A:$AU,MATCH($B$4,Database!$A$1:$AU$1,0),FALSE)</f>
        <v>63.339349497000001</v>
      </c>
      <c r="C24" s="22">
        <f>(Table13456789101112131415161734[[#This Row],[USA]]-B23)/B23</f>
        <v>8.9511642612795494E-3</v>
      </c>
      <c r="D24" s="23">
        <f>(Table13456789101112131415161734[[#This Row],[USA]]-B12)/B12</f>
        <v>3.265601734817003E-2</v>
      </c>
    </row>
    <row r="25" spans="1:4" x14ac:dyDescent="0.35">
      <c r="A25" s="21">
        <v>33817</v>
      </c>
      <c r="B25" s="76">
        <f>VLOOKUP(A25,Database!$A:$AU,MATCH($B$4,Database!$A$1:$AU$1,0),FALSE)</f>
        <v>62.987535286000004</v>
      </c>
      <c r="C25" s="22">
        <f>(Table13456789101112131415161734[[#This Row],[USA]]-B24)/B24</f>
        <v>-5.5544335992377125E-3</v>
      </c>
      <c r="D25" s="23">
        <f>(Table13456789101112131415161734[[#This Row],[USA]]-B13)/B13</f>
        <v>2.6734294415342932E-2</v>
      </c>
    </row>
    <row r="26" spans="1:4" x14ac:dyDescent="0.35">
      <c r="A26" s="21">
        <v>33848</v>
      </c>
      <c r="B26" s="76">
        <f>VLOOKUP(A26,Database!$A:$AU,MATCH($B$4,Database!$A$1:$AU$1,0),FALSE)</f>
        <v>63.185455568999998</v>
      </c>
      <c r="C26" s="22">
        <f>(Table13456789101112131415161734[[#This Row],[USA]]-B25)/B25</f>
        <v>3.1422134887691953E-3</v>
      </c>
      <c r="D26" s="23">
        <f>(Table13456789101112131415161734[[#This Row],[USA]]-B14)/B14</f>
        <v>2.1418438563420659E-2</v>
      </c>
    </row>
    <row r="27" spans="1:4" x14ac:dyDescent="0.35">
      <c r="A27" s="21">
        <v>33878</v>
      </c>
      <c r="B27" s="76">
        <f>VLOOKUP(A27,Database!$A:$AU,MATCH($B$4,Database!$A$1:$AU$1,0),FALSE)</f>
        <v>63.615704121999997</v>
      </c>
      <c r="C27" s="22">
        <f>(Table13456789101112131415161734[[#This Row],[USA]]-B26)/B26</f>
        <v>6.8092973157431293E-3</v>
      </c>
      <c r="D27" s="23">
        <f>(Table13456789101112131415161734[[#This Row],[USA]]-B15)/B15</f>
        <v>2.9406526343446895E-2</v>
      </c>
    </row>
    <row r="28" spans="1:4" x14ac:dyDescent="0.35">
      <c r="A28" s="21">
        <v>33909</v>
      </c>
      <c r="B28" s="76">
        <f>VLOOKUP(A28,Database!$A:$AU,MATCH($B$4,Database!$A$1:$AU$1,0),FALSE)</f>
        <v>63.872326213000001</v>
      </c>
      <c r="C28" s="22">
        <f>(Table13456789101112131415161734[[#This Row],[USA]]-B27)/B27</f>
        <v>4.033942476025466E-3</v>
      </c>
      <c r="D28" s="23">
        <f>(Table13456789101112131415161734[[#This Row],[USA]]-B16)/B16</f>
        <v>3.4890838598948058E-2</v>
      </c>
    </row>
    <row r="29" spans="1:4" x14ac:dyDescent="0.35">
      <c r="A29" s="21">
        <v>33939</v>
      </c>
      <c r="B29" s="76">
        <f>VLOOKUP(A29,Database!$A:$AU,MATCH($B$4,Database!$A$1:$AU$1,0),FALSE)</f>
        <v>63.973170365000001</v>
      </c>
      <c r="C29" s="22">
        <f>(Table13456789101112131415161734[[#This Row],[USA]]-B28)/B28</f>
        <v>1.578839506544786E-3</v>
      </c>
      <c r="D29" s="23">
        <f>(Table13456789101112131415161734[[#This Row],[USA]]-B17)/B17</f>
        <v>4.1077609502028239E-2</v>
      </c>
    </row>
    <row r="30" spans="1:4" x14ac:dyDescent="0.35">
      <c r="A30" s="21">
        <v>33970</v>
      </c>
      <c r="B30" s="76">
        <f>VLOOKUP(A30,Database!$A:$AU,MATCH($B$4,Database!$A$1:$AU$1,0),FALSE)</f>
        <v>64.228701713000007</v>
      </c>
      <c r="C30" s="22">
        <f>(Table13456789101112131415161734[[#This Row],[USA]]-B29)/B29</f>
        <v>3.994351796887145E-3</v>
      </c>
      <c r="D30" s="23">
        <f>(Table13456789101112131415161734[[#This Row],[USA]]-B18)/B18</f>
        <v>5.0719336338414522E-2</v>
      </c>
    </row>
    <row r="31" spans="1:4" x14ac:dyDescent="0.35">
      <c r="A31" s="21">
        <v>34001</v>
      </c>
      <c r="B31" s="76">
        <f>VLOOKUP(A31,Database!$A:$AU,MATCH($B$4,Database!$A$1:$AU$1,0),FALSE)</f>
        <v>64.532820705999995</v>
      </c>
      <c r="C31" s="22">
        <f>(Table13456789101112131415161734[[#This Row],[USA]]-B30)/B30</f>
        <v>4.7349391298444161E-3</v>
      </c>
      <c r="D31" s="23">
        <f>(Table13456789101112131415161734[[#This Row],[USA]]-B19)/B19</f>
        <v>4.8342928577822318E-2</v>
      </c>
    </row>
    <row r="32" spans="1:4" x14ac:dyDescent="0.35">
      <c r="A32" s="21">
        <v>34029</v>
      </c>
      <c r="B32" s="76">
        <f>VLOOKUP(A32,Database!$A:$AU,MATCH($B$4,Database!$A$1:$AU$1,0),FALSE)</f>
        <v>64.470450036000003</v>
      </c>
      <c r="C32" s="22">
        <f>(Table13456789101112131415161734[[#This Row],[USA]]-B31)/B31</f>
        <v>-9.6649533241608158E-4</v>
      </c>
      <c r="D32" s="23">
        <f>(Table13456789101112131415161734[[#This Row],[USA]]-B20)/B20</f>
        <v>3.869447484437042E-2</v>
      </c>
    </row>
    <row r="33" spans="1:4" x14ac:dyDescent="0.35">
      <c r="A33" s="21">
        <v>34060</v>
      </c>
      <c r="B33" s="76">
        <f>VLOOKUP(A33,Database!$A:$AU,MATCH($B$4,Database!$A$1:$AU$1,0),FALSE)</f>
        <v>64.655380561000001</v>
      </c>
      <c r="C33" s="22">
        <f>(Table13456789101112131415161734[[#This Row],[USA]]-B32)/B32</f>
        <v>2.8684540730944839E-3</v>
      </c>
      <c r="D33" s="23">
        <f>(Table13456789101112131415161734[[#This Row],[USA]]-B21)/B21</f>
        <v>3.3794389324066011E-2</v>
      </c>
    </row>
    <row r="34" spans="1:4" x14ac:dyDescent="0.35">
      <c r="A34" s="21">
        <v>34090</v>
      </c>
      <c r="B34" s="76">
        <f>VLOOKUP(A34,Database!$A:$AU,MATCH($B$4,Database!$A$1:$AU$1,0),FALSE)</f>
        <v>64.396775301000005</v>
      </c>
      <c r="C34" s="22">
        <f>(Table13456789101112131415161734[[#This Row],[USA]]-B33)/B33</f>
        <v>-3.9997484781024726E-3</v>
      </c>
      <c r="D34" s="23">
        <f>(Table13456789101112131415161734[[#This Row],[USA]]-B22)/B22</f>
        <v>2.6348020812729075E-2</v>
      </c>
    </row>
    <row r="35" spans="1:4" x14ac:dyDescent="0.35">
      <c r="A35" s="21">
        <v>34121</v>
      </c>
      <c r="B35" s="76">
        <f>VLOOKUP(A35,Database!$A:$AU,MATCH($B$4,Database!$A$1:$AU$1,0),FALSE)</f>
        <v>64.550570070000006</v>
      </c>
      <c r="C35" s="22">
        <f>(Table13456789101112131415161734[[#This Row],[USA]]-B34)/B34</f>
        <v>2.3882371171714983E-3</v>
      </c>
      <c r="D35" s="23">
        <f>(Table13456789101112131415161734[[#This Row],[USA]]-B23)/B23</f>
        <v>2.8245053715629749E-2</v>
      </c>
    </row>
    <row r="36" spans="1:4" x14ac:dyDescent="0.35">
      <c r="A36" s="21">
        <v>34151</v>
      </c>
      <c r="B36" s="76">
        <f>VLOOKUP(A36,Database!$A:$AU,MATCH($B$4,Database!$A$1:$AU$1,0),FALSE)</f>
        <v>64.706248849999994</v>
      </c>
      <c r="C36" s="22">
        <f>(Table13456789101112131415161734[[#This Row],[USA]]-B35)/B35</f>
        <v>2.4117336195662838E-3</v>
      </c>
      <c r="D36" s="23">
        <f>(Table13456789101112131415161734[[#This Row],[USA]]-B24)/B24</f>
        <v>2.1580571380271838E-2</v>
      </c>
    </row>
    <row r="37" spans="1:4" x14ac:dyDescent="0.35">
      <c r="A37" s="21">
        <v>34182</v>
      </c>
      <c r="B37" s="76">
        <f>VLOOKUP(A37,Database!$A:$AU,MATCH($B$4,Database!$A$1:$AU$1,0),FALSE)</f>
        <v>64.645960506999998</v>
      </c>
      <c r="C37" s="22">
        <f>(Table13456789101112131415161734[[#This Row],[USA]]-B36)/B36</f>
        <v>-9.3172365994750915E-4</v>
      </c>
      <c r="D37" s="23">
        <f>(Table13456789101112131415161734[[#This Row],[USA]]-B25)/B25</f>
        <v>2.6329419201271815E-2</v>
      </c>
    </row>
    <row r="38" spans="1:4" x14ac:dyDescent="0.35">
      <c r="A38" s="21">
        <v>34213</v>
      </c>
      <c r="B38" s="76">
        <f>VLOOKUP(A38,Database!$A:$AU,MATCH($B$4,Database!$A$1:$AU$1,0),FALSE)</f>
        <v>64.976753126000006</v>
      </c>
      <c r="C38" s="22">
        <f>(Table13456789101112131415161734[[#This Row],[USA]]-B37)/B37</f>
        <v>5.1169882295149524E-3</v>
      </c>
      <c r="D38" s="23">
        <f>(Table13456789101112131415161734[[#This Row],[USA]]-B26)/B26</f>
        <v>2.8349840020443759E-2</v>
      </c>
    </row>
    <row r="39" spans="1:4" x14ac:dyDescent="0.35">
      <c r="A39" s="21">
        <v>34243</v>
      </c>
      <c r="B39" s="76">
        <f>VLOOKUP(A39,Database!$A:$AU,MATCH($B$4,Database!$A$1:$AU$1,0),FALSE)</f>
        <v>65.459654818999994</v>
      </c>
      <c r="C39" s="22">
        <f>(Table13456789101112131415161734[[#This Row],[USA]]-B38)/B38</f>
        <v>7.4319147967207098E-3</v>
      </c>
      <c r="D39" s="23">
        <f>(Table13456789101112131415161734[[#This Row],[USA]]-B27)/B27</f>
        <v>2.8985778314482409E-2</v>
      </c>
    </row>
    <row r="40" spans="1:4" x14ac:dyDescent="0.35">
      <c r="A40" s="21">
        <v>34274</v>
      </c>
      <c r="B40" s="76">
        <f>VLOOKUP(A40,Database!$A:$AU,MATCH($B$4,Database!$A$1:$AU$1,0),FALSE)</f>
        <v>65.771012380000002</v>
      </c>
      <c r="C40" s="22">
        <f>(Table13456789101112131415161734[[#This Row],[USA]]-B39)/B39</f>
        <v>4.756480336795715E-3</v>
      </c>
      <c r="D40" s="23">
        <f>(Table13456789101112131415161734[[#This Row],[USA]]-B28)/B28</f>
        <v>2.9726272387016327E-2</v>
      </c>
    </row>
    <row r="41" spans="1:4" x14ac:dyDescent="0.35">
      <c r="A41" s="21">
        <v>34304</v>
      </c>
      <c r="B41" s="76">
        <f>VLOOKUP(A41,Database!$A:$AU,MATCH($B$4,Database!$A$1:$AU$1,0),FALSE)</f>
        <v>66.142459966000004</v>
      </c>
      <c r="C41" s="22">
        <f>(Table13456789101112131415161734[[#This Row],[USA]]-B40)/B40</f>
        <v>5.6475880871943813E-3</v>
      </c>
      <c r="D41" s="23">
        <f>(Table13456789101112131415161734[[#This Row],[USA]]-B29)/B29</f>
        <v>3.3909365263954938E-2</v>
      </c>
    </row>
    <row r="42" spans="1:4" x14ac:dyDescent="0.35">
      <c r="A42" s="21">
        <v>34335</v>
      </c>
      <c r="B42" s="76">
        <f>VLOOKUP(A42,Database!$A:$AU,MATCH($B$4,Database!$A$1:$AU$1,0),FALSE)</f>
        <v>66.353270848999998</v>
      </c>
      <c r="C42" s="22">
        <f>(Table13456789101112131415161734[[#This Row],[USA]]-B41)/B41</f>
        <v>3.1872247132682871E-3</v>
      </c>
      <c r="D42" s="23">
        <f>(Table13456789101112131415161734[[#This Row],[USA]]-B30)/B30</f>
        <v>3.3078189023552598E-2</v>
      </c>
    </row>
    <row r="43" spans="1:4" x14ac:dyDescent="0.35">
      <c r="A43" s="21">
        <v>34366</v>
      </c>
      <c r="B43" s="76">
        <f>VLOOKUP(A43,Database!$A:$AU,MATCH($B$4,Database!$A$1:$AU$1,0),FALSE)</f>
        <v>66.400668592000002</v>
      </c>
      <c r="C43" s="22">
        <f>(Table13456789101112131415161734[[#This Row],[USA]]-B42)/B42</f>
        <v>7.1432413795949432E-4</v>
      </c>
      <c r="D43" s="23">
        <f>(Table13456789101112131415161734[[#This Row],[USA]]-B31)/B31</f>
        <v>2.89441537742413E-2</v>
      </c>
    </row>
    <row r="44" spans="1:4" x14ac:dyDescent="0.35">
      <c r="A44" s="21">
        <v>34394</v>
      </c>
      <c r="B44" s="76">
        <f>VLOOKUP(A44,Database!$A:$AU,MATCH($B$4,Database!$A$1:$AU$1,0),FALSE)</f>
        <v>67.064336155999996</v>
      </c>
      <c r="C44" s="22">
        <f>(Table13456789101112131415161734[[#This Row],[USA]]-B43)/B43</f>
        <v>9.99489279359384E-3</v>
      </c>
      <c r="D44" s="23">
        <f>(Table13456789101112131415161734[[#This Row],[USA]]-B32)/B32</f>
        <v>4.0233721318085718E-2</v>
      </c>
    </row>
    <row r="45" spans="1:4" x14ac:dyDescent="0.35">
      <c r="A45" s="21">
        <v>34425</v>
      </c>
      <c r="B45" s="76">
        <f>VLOOKUP(A45,Database!$A:$AU,MATCH($B$4,Database!$A$1:$AU$1,0),FALSE)</f>
        <v>67.460870833000001</v>
      </c>
      <c r="C45" s="22">
        <f>(Table13456789101112131415161734[[#This Row],[USA]]-B44)/B44</f>
        <v>5.9127503488234983E-3</v>
      </c>
      <c r="D45" s="23">
        <f>(Table13456789101112131415161734[[#This Row],[USA]]-B33)/B33</f>
        <v>4.3391443181640885E-2</v>
      </c>
    </row>
    <row r="46" spans="1:4" x14ac:dyDescent="0.35">
      <c r="A46" s="21">
        <v>34455</v>
      </c>
      <c r="B46" s="76">
        <f>VLOOKUP(A46,Database!$A:$AU,MATCH($B$4,Database!$A$1:$AU$1,0),FALSE)</f>
        <v>67.777880425000006</v>
      </c>
      <c r="C46" s="22">
        <f>(Table13456789101112131415161734[[#This Row],[USA]]-B45)/B45</f>
        <v>4.6991624638935544E-3</v>
      </c>
      <c r="D46" s="23">
        <f>(Table13456789101112131415161734[[#This Row],[USA]]-B34)/B34</f>
        <v>5.2504261404336137E-2</v>
      </c>
    </row>
    <row r="47" spans="1:4" x14ac:dyDescent="0.35">
      <c r="A47" s="21">
        <v>34486</v>
      </c>
      <c r="B47" s="76">
        <f>VLOOKUP(A47,Database!$A:$AU,MATCH($B$4,Database!$A$1:$AU$1,0),FALSE)</f>
        <v>68.221217894000006</v>
      </c>
      <c r="C47" s="22">
        <f>(Table13456789101112131415161734[[#This Row],[USA]]-B46)/B46</f>
        <v>6.5410347184075334E-3</v>
      </c>
      <c r="D47" s="23">
        <f>(Table13456789101112131415161734[[#This Row],[USA]]-B35)/B35</f>
        <v>5.6864684851264231E-2</v>
      </c>
    </row>
    <row r="48" spans="1:4" x14ac:dyDescent="0.35">
      <c r="A48" s="21">
        <v>34516</v>
      </c>
      <c r="B48" s="76">
        <f>VLOOKUP(A48,Database!$A:$AU,MATCH($B$4,Database!$A$1:$AU$1,0),FALSE)</f>
        <v>68.306593327000002</v>
      </c>
      <c r="C48" s="22">
        <f>(Table13456789101112131415161734[[#This Row],[USA]]-B47)/B47</f>
        <v>1.2514498514618944E-3</v>
      </c>
      <c r="D48" s="23">
        <f>(Table13456789101112131415161734[[#This Row],[USA]]-B36)/B36</f>
        <v>5.5641372216556913E-2</v>
      </c>
    </row>
    <row r="49" spans="1:4" x14ac:dyDescent="0.35">
      <c r="A49" s="21">
        <v>34547</v>
      </c>
      <c r="B49" s="76">
        <f>VLOOKUP(A49,Database!$A:$AU,MATCH($B$4,Database!$A$1:$AU$1,0),FALSE)</f>
        <v>68.757665154999998</v>
      </c>
      <c r="C49" s="22">
        <f>(Table13456789101112131415161734[[#This Row],[USA]]-B48)/B48</f>
        <v>6.6036352572965773E-3</v>
      </c>
      <c r="D49" s="23">
        <f>(Table13456789101112131415161734[[#This Row],[USA]]-B37)/B37</f>
        <v>6.3603427279184388E-2</v>
      </c>
    </row>
    <row r="50" spans="1:4" x14ac:dyDescent="0.35">
      <c r="A50" s="21">
        <v>34578</v>
      </c>
      <c r="B50" s="76">
        <f>VLOOKUP(A50,Database!$A:$AU,MATCH($B$4,Database!$A$1:$AU$1,0),FALSE)</f>
        <v>68.972045742999995</v>
      </c>
      <c r="C50" s="22">
        <f>(Table13456789101112131415161734[[#This Row],[USA]]-B49)/B49</f>
        <v>3.1179154719218646E-3</v>
      </c>
      <c r="D50" s="23">
        <f>(Table13456789101112131415161734[[#This Row],[USA]]-B38)/B38</f>
        <v>6.1488031100176664E-2</v>
      </c>
    </row>
    <row r="51" spans="1:4" x14ac:dyDescent="0.35">
      <c r="A51" s="21">
        <v>34608</v>
      </c>
      <c r="B51" s="76">
        <f>VLOOKUP(A51,Database!$A:$AU,MATCH($B$4,Database!$A$1:$AU$1,0),FALSE)</f>
        <v>69.528919646999995</v>
      </c>
      <c r="C51" s="22">
        <f>(Table13456789101112131415161734[[#This Row],[USA]]-B50)/B50</f>
        <v>8.0739073055045209E-3</v>
      </c>
      <c r="D51" s="23">
        <f>(Table13456789101112131415161734[[#This Row],[USA]]-B39)/B39</f>
        <v>6.216447121897864E-2</v>
      </c>
    </row>
    <row r="52" spans="1:4" x14ac:dyDescent="0.35">
      <c r="A52" s="21">
        <v>34639</v>
      </c>
      <c r="B52" s="76">
        <f>VLOOKUP(A52,Database!$A:$AU,MATCH($B$4,Database!$A$1:$AU$1,0),FALSE)</f>
        <v>70.000120643000002</v>
      </c>
      <c r="C52" s="22">
        <f>(Table13456789101112131415161734[[#This Row],[USA]]-B51)/B51</f>
        <v>6.7770504473865876E-3</v>
      </c>
      <c r="D52" s="23">
        <f>(Table13456789101112131415161734[[#This Row],[USA]]-B40)/B40</f>
        <v>6.4300489075123465E-2</v>
      </c>
    </row>
    <row r="53" spans="1:4" x14ac:dyDescent="0.35">
      <c r="A53" s="21">
        <v>34669</v>
      </c>
      <c r="B53" s="76">
        <f>VLOOKUP(A53,Database!$A:$AU,MATCH($B$4,Database!$A$1:$AU$1,0),FALSE)</f>
        <v>70.681537571000007</v>
      </c>
      <c r="C53" s="22">
        <f>(Table13456789101112131415161734[[#This Row],[USA]]-B52)/B52</f>
        <v>9.7345107657060299E-3</v>
      </c>
      <c r="D53" s="23">
        <f>(Table13456789101112131415161734[[#This Row],[USA]]-B41)/B41</f>
        <v>6.8625775444899978E-2</v>
      </c>
    </row>
    <row r="54" spans="1:4" x14ac:dyDescent="0.35">
      <c r="A54" s="21">
        <v>34700</v>
      </c>
      <c r="B54" s="76">
        <f>VLOOKUP(A54,Database!$A:$AU,MATCH($B$4,Database!$A$1:$AU$1,0),FALSE)</f>
        <v>70.829184515999998</v>
      </c>
      <c r="C54" s="22">
        <f>(Table13456789101112131415161734[[#This Row],[USA]]-B53)/B53</f>
        <v>2.0889039779543404E-3</v>
      </c>
      <c r="D54" s="23">
        <f>(Table13456789101112131415161734[[#This Row],[USA]]-B42)/B42</f>
        <v>6.7455810538501235E-2</v>
      </c>
    </row>
    <row r="55" spans="1:4" x14ac:dyDescent="0.35">
      <c r="A55" s="21">
        <v>34731</v>
      </c>
      <c r="B55" s="76">
        <f>VLOOKUP(A55,Database!$A:$AU,MATCH($B$4,Database!$A$1:$AU$1,0),FALSE)</f>
        <v>70.733992396000005</v>
      </c>
      <c r="C55" s="22">
        <f>(Table13456789101112131415161734[[#This Row],[USA]]-B54)/B54</f>
        <v>-1.3439674711839937E-3</v>
      </c>
      <c r="D55" s="23">
        <f>(Table13456789101112131415161734[[#This Row],[USA]]-B43)/B43</f>
        <v>6.5260243547036884E-2</v>
      </c>
    </row>
    <row r="56" spans="1:4" x14ac:dyDescent="0.35">
      <c r="A56" s="21">
        <v>34759</v>
      </c>
      <c r="B56" s="76">
        <f>VLOOKUP(A56,Database!$A:$AU,MATCH($B$4,Database!$A$1:$AU$1,0),FALSE)</f>
        <v>70.843859968000004</v>
      </c>
      <c r="C56" s="22">
        <f>(Table13456789101112131415161734[[#This Row],[USA]]-B55)/B55</f>
        <v>1.5532499761205596E-3</v>
      </c>
      <c r="D56" s="23">
        <f>(Table13456789101112131415161734[[#This Row],[USA]]-B44)/B44</f>
        <v>5.6356687154978539E-2</v>
      </c>
    </row>
    <row r="57" spans="1:4" x14ac:dyDescent="0.35">
      <c r="A57" s="21">
        <v>34790</v>
      </c>
      <c r="B57" s="76">
        <f>VLOOKUP(A57,Database!$A:$AU,MATCH($B$4,Database!$A$1:$AU$1,0),FALSE)</f>
        <v>70.728637839000001</v>
      </c>
      <c r="C57" s="22">
        <f>(Table13456789101112131415161734[[#This Row],[USA]]-B56)/B56</f>
        <v>-1.6264236456348989E-3</v>
      </c>
      <c r="D57" s="23">
        <f>(Table13456789101112131415161734[[#This Row],[USA]]-B45)/B45</f>
        <v>4.8439442978573263E-2</v>
      </c>
    </row>
    <row r="58" spans="1:4" x14ac:dyDescent="0.35">
      <c r="A58" s="21">
        <v>34820</v>
      </c>
      <c r="B58" s="76">
        <f>VLOOKUP(A58,Database!$A:$AU,MATCH($B$4,Database!$A$1:$AU$1,0),FALSE)</f>
        <v>71.056951495000007</v>
      </c>
      <c r="C58" s="22">
        <f>(Table13456789101112131415161734[[#This Row],[USA]]-B57)/B57</f>
        <v>4.6418772654345216E-3</v>
      </c>
      <c r="D58" s="23">
        <f>(Table13456789101112131415161734[[#This Row],[USA]]-B46)/B46</f>
        <v>4.8379663828946005E-2</v>
      </c>
    </row>
    <row r="59" spans="1:4" x14ac:dyDescent="0.35">
      <c r="A59" s="21">
        <v>34851</v>
      </c>
      <c r="B59" s="76">
        <f>VLOOKUP(A59,Database!$A:$AU,MATCH($B$4,Database!$A$1:$AU$1,0),FALSE)</f>
        <v>71.291659566999996</v>
      </c>
      <c r="C59" s="22">
        <f>(Table13456789101112131415161734[[#This Row],[USA]]-B58)/B58</f>
        <v>3.3030979666571385E-3</v>
      </c>
      <c r="D59" s="23">
        <f>(Table13456789101112131415161734[[#This Row],[USA]]-B47)/B47</f>
        <v>4.5007136603318149E-2</v>
      </c>
    </row>
    <row r="60" spans="1:4" x14ac:dyDescent="0.35">
      <c r="A60" s="21">
        <v>34881</v>
      </c>
      <c r="B60" s="76">
        <f>VLOOKUP(A60,Database!$A:$AU,MATCH($B$4,Database!$A$1:$AU$1,0),FALSE)</f>
        <v>70.989920377000004</v>
      </c>
      <c r="C60" s="22">
        <f>(Table13456789101112131415161734[[#This Row],[USA]]-B59)/B59</f>
        <v>-4.2324612981749611E-3</v>
      </c>
      <c r="D60" s="23">
        <f>(Table13456789101112131415161734[[#This Row],[USA]]-B48)/B48</f>
        <v>3.9283573068185001E-2</v>
      </c>
    </row>
    <row r="61" spans="1:4" x14ac:dyDescent="0.35">
      <c r="A61" s="21">
        <v>34912</v>
      </c>
      <c r="B61" s="76">
        <f>VLOOKUP(A61,Database!$A:$AU,MATCH($B$4,Database!$A$1:$AU$1,0),FALSE)</f>
        <v>71.923497265999998</v>
      </c>
      <c r="C61" s="22">
        <f>(Table13456789101112131415161734[[#This Row],[USA]]-B60)/B60</f>
        <v>1.3150837246219299E-2</v>
      </c>
      <c r="D61" s="23">
        <f>(Table13456789101112131415161734[[#This Row],[USA]]-B49)/B49</f>
        <v>4.6043333552168816E-2</v>
      </c>
    </row>
    <row r="62" spans="1:4" x14ac:dyDescent="0.35">
      <c r="A62" s="21">
        <v>34943</v>
      </c>
      <c r="B62" s="76">
        <f>VLOOKUP(A62,Database!$A:$AU,MATCH($B$4,Database!$A$1:$AU$1,0),FALSE)</f>
        <v>72.211850064000004</v>
      </c>
      <c r="C62" s="22">
        <f>(Table13456789101112131415161734[[#This Row],[USA]]-B61)/B61</f>
        <v>4.0091598568068633E-3</v>
      </c>
      <c r="D62" s="23">
        <f>(Table13456789101112131415161734[[#This Row],[USA]]-B50)/B50</f>
        <v>4.6972716063432375E-2</v>
      </c>
    </row>
    <row r="63" spans="1:4" x14ac:dyDescent="0.35">
      <c r="A63" s="21">
        <v>34973</v>
      </c>
      <c r="B63" s="76">
        <f>VLOOKUP(A63,Database!$A:$AU,MATCH($B$4,Database!$A$1:$AU$1,0),FALSE)</f>
        <v>72.101090064999994</v>
      </c>
      <c r="C63" s="22">
        <f>(Table13456789101112131415161734[[#This Row],[USA]]-B62)/B62</f>
        <v>-1.5338202649820653E-3</v>
      </c>
      <c r="D63" s="23">
        <f>(Table13456789101112131415161734[[#This Row],[USA]]-B51)/B51</f>
        <v>3.6994252622634873E-2</v>
      </c>
    </row>
    <row r="64" spans="1:4" x14ac:dyDescent="0.35">
      <c r="A64" s="21">
        <v>35004</v>
      </c>
      <c r="B64" s="76">
        <f>VLOOKUP(A64,Database!$A:$AU,MATCH($B$4,Database!$A$1:$AU$1,0),FALSE)</f>
        <v>72.275014002000006</v>
      </c>
      <c r="C64" s="22">
        <f>(Table13456789101112131415161734[[#This Row],[USA]]-B63)/B63</f>
        <v>2.4122234052663775E-3</v>
      </c>
      <c r="D64" s="23">
        <f>(Table13456789101112131415161734[[#This Row],[USA]]-B52)/B52</f>
        <v>3.2498420547043619E-2</v>
      </c>
    </row>
    <row r="65" spans="1:4" x14ac:dyDescent="0.35">
      <c r="A65" s="21">
        <v>35034</v>
      </c>
      <c r="B65" s="76">
        <f>VLOOKUP(A65,Database!$A:$AU,MATCH($B$4,Database!$A$1:$AU$1,0),FALSE)</f>
        <v>72.527372279000005</v>
      </c>
      <c r="C65" s="22">
        <f>(Table13456789101112131415161734[[#This Row],[USA]]-B64)/B64</f>
        <v>3.491639268212604E-3</v>
      </c>
      <c r="D65" s="23">
        <f>(Table13456789101112131415161734[[#This Row],[USA]]-B53)/B53</f>
        <v>2.611480694157009E-2</v>
      </c>
    </row>
    <row r="66" spans="1:4" x14ac:dyDescent="0.35">
      <c r="A66" s="21">
        <v>35065</v>
      </c>
      <c r="B66" s="76">
        <f>VLOOKUP(A66,Database!$A:$AU,MATCH($B$4,Database!$A$1:$AU$1,0),FALSE)</f>
        <v>72.134903100000002</v>
      </c>
      <c r="C66" s="22">
        <f>(Table13456789101112131415161734[[#This Row],[USA]]-B65)/B65</f>
        <v>-5.4113249476382911E-3</v>
      </c>
      <c r="D66" s="23">
        <f>(Table13456789101112131415161734[[#This Row],[USA]]-B54)/B54</f>
        <v>1.8434753878961412E-2</v>
      </c>
    </row>
    <row r="67" spans="1:4" x14ac:dyDescent="0.35">
      <c r="A67" s="21">
        <v>35096</v>
      </c>
      <c r="B67" s="76">
        <f>VLOOKUP(A67,Database!$A:$AU,MATCH($B$4,Database!$A$1:$AU$1,0),FALSE)</f>
        <v>73.166151069999998</v>
      </c>
      <c r="C67" s="22">
        <f>(Table13456789101112131415161734[[#This Row],[USA]]-B66)/B66</f>
        <v>1.4296102520168151E-2</v>
      </c>
      <c r="D67" s="23">
        <f>(Table13456789101112131415161734[[#This Row],[USA]]-B55)/B55</f>
        <v>3.4384580759752661E-2</v>
      </c>
    </row>
    <row r="68" spans="1:4" x14ac:dyDescent="0.35">
      <c r="A68" s="21">
        <v>35125</v>
      </c>
      <c r="B68" s="76">
        <f>VLOOKUP(A68,Database!$A:$AU,MATCH($B$4,Database!$A$1:$AU$1,0),FALSE)</f>
        <v>73.054895279999997</v>
      </c>
      <c r="C68" s="22">
        <f>(Table13456789101112131415161734[[#This Row],[USA]]-B67)/B67</f>
        <v>-1.5205909887696556E-3</v>
      </c>
      <c r="D68" s="23">
        <f>(Table13456789101112131415161734[[#This Row],[USA]]-B56)/B56</f>
        <v>3.1209978013602195E-2</v>
      </c>
    </row>
    <row r="69" spans="1:4" x14ac:dyDescent="0.35">
      <c r="A69" s="21">
        <v>35156</v>
      </c>
      <c r="B69" s="76">
        <f>VLOOKUP(A69,Database!$A:$AU,MATCH($B$4,Database!$A$1:$AU$1,0),FALSE)</f>
        <v>73.789064507999996</v>
      </c>
      <c r="C69" s="22">
        <f>(Table13456789101112131415161734[[#This Row],[USA]]-B68)/B68</f>
        <v>1.0049555545677307E-2</v>
      </c>
      <c r="D69" s="23">
        <f>(Table13456789101112131415161734[[#This Row],[USA]]-B57)/B57</f>
        <v>4.3269978929418397E-2</v>
      </c>
    </row>
    <row r="70" spans="1:4" x14ac:dyDescent="0.35">
      <c r="A70" s="21">
        <v>35186</v>
      </c>
      <c r="B70" s="76">
        <f>VLOOKUP(A70,Database!$A:$AU,MATCH($B$4,Database!$A$1:$AU$1,0),FALSE)</f>
        <v>74.340881330000002</v>
      </c>
      <c r="C70" s="22">
        <f>(Table13456789101112131415161734[[#This Row],[USA]]-B69)/B69</f>
        <v>7.4783008251877213E-3</v>
      </c>
      <c r="D70" s="23">
        <f>(Table13456789101112131415161734[[#This Row],[USA]]-B58)/B58</f>
        <v>4.6215461906370582E-2</v>
      </c>
    </row>
    <row r="71" spans="1:4" x14ac:dyDescent="0.35">
      <c r="A71" s="21">
        <v>35217</v>
      </c>
      <c r="B71" s="76">
        <f>VLOOKUP(A71,Database!$A:$AU,MATCH($B$4,Database!$A$1:$AU$1,0),FALSE)</f>
        <v>74.896069539999999</v>
      </c>
      <c r="C71" s="22">
        <f>(Table13456789101112131415161734[[#This Row],[USA]]-B70)/B70</f>
        <v>7.4681413519367698E-3</v>
      </c>
      <c r="D71" s="23">
        <f>(Table13456789101112131415161734[[#This Row],[USA]]-B59)/B59</f>
        <v>5.0558648724014811E-2</v>
      </c>
    </row>
    <row r="72" spans="1:4" x14ac:dyDescent="0.35">
      <c r="A72" s="21">
        <v>35247</v>
      </c>
      <c r="B72" s="76">
        <f>VLOOKUP(A72,Database!$A:$AU,MATCH($B$4,Database!$A$1:$AU$1,0),FALSE)</f>
        <v>74.896664490999996</v>
      </c>
      <c r="C72" s="22">
        <f>(Table13456789101112131415161734[[#This Row],[USA]]-B71)/B71</f>
        <v>7.9436878817621461E-6</v>
      </c>
      <c r="D72" s="23">
        <f>(Table13456789101112131415161734[[#This Row],[USA]]-B60)/B60</f>
        <v>5.5032377741132614E-2</v>
      </c>
    </row>
    <row r="73" spans="1:4" x14ac:dyDescent="0.35">
      <c r="A73" s="21">
        <v>35278</v>
      </c>
      <c r="B73" s="76">
        <f>VLOOKUP(A73,Database!$A:$AU,MATCH($B$4,Database!$A$1:$AU$1,0),FALSE)</f>
        <v>75.274061584999998</v>
      </c>
      <c r="C73" s="22">
        <f>(Table13456789101112131415161734[[#This Row],[USA]]-B72)/B72</f>
        <v>5.0389038893094203E-3</v>
      </c>
      <c r="D73" s="23">
        <f>(Table13456789101112131415161734[[#This Row],[USA]]-B61)/B61</f>
        <v>4.6585113994225838E-2</v>
      </c>
    </row>
    <row r="74" spans="1:4" x14ac:dyDescent="0.35">
      <c r="A74" s="21">
        <v>35309</v>
      </c>
      <c r="B74" s="76">
        <f>VLOOKUP(A74,Database!$A:$AU,MATCH($B$4,Database!$A$1:$AU$1,0),FALSE)</f>
        <v>75.760235507999994</v>
      </c>
      <c r="C74" s="22">
        <f>(Table13456789101112131415161734[[#This Row],[USA]]-B73)/B73</f>
        <v>6.4587178207596053E-3</v>
      </c>
      <c r="D74" s="23">
        <f>(Table13456789101112131415161734[[#This Row],[USA]]-B62)/B62</f>
        <v>4.9138547770970042E-2</v>
      </c>
    </row>
    <row r="75" spans="1:4" x14ac:dyDescent="0.35">
      <c r="A75" s="21">
        <v>35339</v>
      </c>
      <c r="B75" s="76">
        <f>VLOOKUP(A75,Database!$A:$AU,MATCH($B$4,Database!$A$1:$AU$1,0),FALSE)</f>
        <v>75.750220503999998</v>
      </c>
      <c r="C75" s="22">
        <f>(Table13456789101112131415161734[[#This Row],[USA]]-B74)/B74</f>
        <v>-1.3219341166037494E-4</v>
      </c>
      <c r="D75" s="23">
        <f>(Table13456789101112131415161734[[#This Row],[USA]]-B63)/B63</f>
        <v>5.0611307481069553E-2</v>
      </c>
    </row>
    <row r="76" spans="1:4" x14ac:dyDescent="0.35">
      <c r="A76" s="21">
        <v>35370</v>
      </c>
      <c r="B76" s="76">
        <f>VLOOKUP(A76,Database!$A:$AU,MATCH($B$4,Database!$A$1:$AU$1,0),FALSE)</f>
        <v>76.418647673999999</v>
      </c>
      <c r="C76" s="22">
        <f>(Table13456789101112131415161734[[#This Row],[USA]]-B75)/B75</f>
        <v>8.8240953696590851E-3</v>
      </c>
      <c r="D76" s="23">
        <f>(Table13456789101112131415161734[[#This Row],[USA]]-B64)/B64</f>
        <v>5.7331482106462543E-2</v>
      </c>
    </row>
    <row r="77" spans="1:4" x14ac:dyDescent="0.35">
      <c r="A77" s="21">
        <v>35400</v>
      </c>
      <c r="B77" s="76">
        <f>VLOOKUP(A77,Database!$A:$AU,MATCH($B$4,Database!$A$1:$AU$1,0),FALSE)</f>
        <v>76.901648526000002</v>
      </c>
      <c r="C77" s="22">
        <f>(Table13456789101112131415161734[[#This Row],[USA]]-B76)/B76</f>
        <v>6.3204579863866848E-3</v>
      </c>
      <c r="D77" s="23">
        <f>(Table13456789101112131415161734[[#This Row],[USA]]-B65)/B65</f>
        <v>6.0312074042513611E-2</v>
      </c>
    </row>
    <row r="78" spans="1:4" x14ac:dyDescent="0.35">
      <c r="A78" s="21">
        <v>35431</v>
      </c>
      <c r="B78" s="76">
        <f>VLOOKUP(A78,Database!$A:$AU,MATCH($B$4,Database!$A$1:$AU$1,0),FALSE)</f>
        <v>77.040668685</v>
      </c>
      <c r="C78" s="22">
        <f>(Table13456789101112131415161734[[#This Row],[USA]]-B77)/B77</f>
        <v>1.8077656547635078E-3</v>
      </c>
      <c r="D78" s="23">
        <f>(Table13456789101112131415161734[[#This Row],[USA]]-B66)/B66</f>
        <v>6.8008209260351768E-2</v>
      </c>
    </row>
    <row r="79" spans="1:4" x14ac:dyDescent="0.35">
      <c r="A79" s="21">
        <v>35462</v>
      </c>
      <c r="B79" s="76">
        <f>VLOOKUP(A79,Database!$A:$AU,MATCH($B$4,Database!$A$1:$AU$1,0),FALSE)</f>
        <v>77.950447542999996</v>
      </c>
      <c r="C79" s="22">
        <f>(Table13456789101112131415161734[[#This Row],[USA]]-B78)/B78</f>
        <v>1.1809072708336081E-2</v>
      </c>
      <c r="D79" s="23">
        <f>(Table13456789101112131415161734[[#This Row],[USA]]-B67)/B67</f>
        <v>6.5389478645975704E-2</v>
      </c>
    </row>
    <row r="80" spans="1:4" x14ac:dyDescent="0.35">
      <c r="A80" s="21">
        <v>35490</v>
      </c>
      <c r="B80" s="76">
        <f>VLOOKUP(A80,Database!$A:$AU,MATCH($B$4,Database!$A$1:$AU$1,0),FALSE)</f>
        <v>78.436423149000007</v>
      </c>
      <c r="C80" s="22">
        <f>(Table13456789101112131415161734[[#This Row],[USA]]-B79)/B79</f>
        <v>6.2344171370142679E-3</v>
      </c>
      <c r="D80" s="23">
        <f>(Table13456789101112131415161734[[#This Row],[USA]]-B68)/B68</f>
        <v>7.3664165123692865E-2</v>
      </c>
    </row>
    <row r="81" spans="1:4" x14ac:dyDescent="0.35">
      <c r="A81" s="21">
        <v>35521</v>
      </c>
      <c r="B81" s="76">
        <f>VLOOKUP(A81,Database!$A:$AU,MATCH($B$4,Database!$A$1:$AU$1,0),FALSE)</f>
        <v>78.502066049000007</v>
      </c>
      <c r="C81" s="22">
        <f>(Table13456789101112131415161734[[#This Row],[USA]]-B80)/B80</f>
        <v>8.3689308314458964E-4</v>
      </c>
      <c r="D81" s="23">
        <f>(Table13456789101112131415161734[[#This Row],[USA]]-B69)/B69</f>
        <v>6.3871273777824367E-2</v>
      </c>
    </row>
    <row r="82" spans="1:4" x14ac:dyDescent="0.35">
      <c r="A82" s="21">
        <v>35551</v>
      </c>
      <c r="B82" s="76">
        <f>VLOOKUP(A82,Database!$A:$AU,MATCH($B$4,Database!$A$1:$AU$1,0),FALSE)</f>
        <v>78.938462426000001</v>
      </c>
      <c r="C82" s="22">
        <f>(Table13456789101112131415161734[[#This Row],[USA]]-B81)/B81</f>
        <v>5.559043206934209E-3</v>
      </c>
      <c r="D82" s="23">
        <f>(Table13456789101112131415161734[[#This Row],[USA]]-B70)/B70</f>
        <v>6.1844586904899405E-2</v>
      </c>
    </row>
    <row r="83" spans="1:4" x14ac:dyDescent="0.35">
      <c r="A83" s="21">
        <v>35582</v>
      </c>
      <c r="B83" s="76">
        <f>VLOOKUP(A83,Database!$A:$AU,MATCH($B$4,Database!$A$1:$AU$1,0),FALSE)</f>
        <v>79.307133574999995</v>
      </c>
      <c r="C83" s="22">
        <f>(Table13456789101112131415161734[[#This Row],[USA]]-B82)/B82</f>
        <v>4.6703614140647899E-3</v>
      </c>
      <c r="D83" s="23">
        <f>(Table13456789101112131415161734[[#This Row],[USA]]-B71)/B71</f>
        <v>5.8895801369712245E-2</v>
      </c>
    </row>
    <row r="84" spans="1:4" x14ac:dyDescent="0.35">
      <c r="A84" s="21">
        <v>35612</v>
      </c>
      <c r="B84" s="76">
        <f>VLOOKUP(A84,Database!$A:$AU,MATCH($B$4,Database!$A$1:$AU$1,0),FALSE)</f>
        <v>79.970503664000006</v>
      </c>
      <c r="C84" s="22">
        <f>(Table13456789101112131415161734[[#This Row],[USA]]-B83)/B83</f>
        <v>8.3645702359506999E-3</v>
      </c>
      <c r="D84" s="23">
        <f>(Table13456789101112131415161734[[#This Row],[USA]]-B72)/B72</f>
        <v>6.7744527843555849E-2</v>
      </c>
    </row>
    <row r="85" spans="1:4" x14ac:dyDescent="0.35">
      <c r="A85" s="21">
        <v>35643</v>
      </c>
      <c r="B85" s="76">
        <f>VLOOKUP(A85,Database!$A:$AU,MATCH($B$4,Database!$A$1:$AU$1,0),FALSE)</f>
        <v>80.769324206999997</v>
      </c>
      <c r="C85" s="22">
        <f>(Table13456789101112131415161734[[#This Row],[USA]]-B84)/B84</f>
        <v>9.9889397515398239E-3</v>
      </c>
      <c r="D85" s="23">
        <f>(Table13456789101112131415161734[[#This Row],[USA]]-B73)/B73</f>
        <v>7.3003402583700222E-2</v>
      </c>
    </row>
    <row r="86" spans="1:4" x14ac:dyDescent="0.35">
      <c r="A86" s="21">
        <v>35674</v>
      </c>
      <c r="B86" s="76">
        <f>VLOOKUP(A86,Database!$A:$AU,MATCH($B$4,Database!$A$1:$AU$1,0),FALSE)</f>
        <v>81.520152056000001</v>
      </c>
      <c r="C86" s="22">
        <f>(Table13456789101112131415161734[[#This Row],[USA]]-B85)/B85</f>
        <v>9.2959530907518982E-3</v>
      </c>
      <c r="D86" s="23">
        <f>(Table13456789101112131415161734[[#This Row],[USA]]-B74)/B74</f>
        <v>7.6028229180884491E-2</v>
      </c>
    </row>
    <row r="87" spans="1:4" x14ac:dyDescent="0.35">
      <c r="A87" s="21">
        <v>35704</v>
      </c>
      <c r="B87" s="76">
        <f>VLOOKUP(A87,Database!$A:$AU,MATCH($B$4,Database!$A$1:$AU$1,0),FALSE)</f>
        <v>82.233002216000003</v>
      </c>
      <c r="C87" s="22">
        <f>(Table13456789101112131415161734[[#This Row],[USA]]-B86)/B86</f>
        <v>8.744465534243755E-3</v>
      </c>
      <c r="D87" s="23">
        <f>(Table13456789101112131415161734[[#This Row],[USA]]-B75)/B75</f>
        <v>8.5581027604502896E-2</v>
      </c>
    </row>
    <row r="88" spans="1:4" x14ac:dyDescent="0.35">
      <c r="A88" s="21">
        <v>35735</v>
      </c>
      <c r="B88" s="76">
        <f>VLOOKUP(A88,Database!$A:$AU,MATCH($B$4,Database!$A$1:$AU$1,0),FALSE)</f>
        <v>82.888439628</v>
      </c>
      <c r="C88" s="22">
        <f>(Table13456789101112131415161734[[#This Row],[USA]]-B87)/B87</f>
        <v>7.9704910964866829E-3</v>
      </c>
      <c r="D88" s="23">
        <f>(Table13456789101112131415161734[[#This Row],[USA]]-B76)/B76</f>
        <v>8.4662476384036123E-2</v>
      </c>
    </row>
    <row r="89" spans="1:4" x14ac:dyDescent="0.35">
      <c r="A89" s="21">
        <v>35765</v>
      </c>
      <c r="B89" s="76">
        <f>VLOOKUP(A89,Database!$A:$AU,MATCH($B$4,Database!$A$1:$AU$1,0),FALSE)</f>
        <v>83.262961125999993</v>
      </c>
      <c r="C89" s="22">
        <f>(Table13456789101112131415161734[[#This Row],[USA]]-B88)/B88</f>
        <v>4.5183803637857149E-3</v>
      </c>
      <c r="D89" s="23">
        <f>(Table13456789101112131415161734[[#This Row],[USA]]-B77)/B77</f>
        <v>8.272010707090717E-2</v>
      </c>
    </row>
    <row r="90" spans="1:4" x14ac:dyDescent="0.35">
      <c r="A90" s="21">
        <v>35796</v>
      </c>
      <c r="B90" s="76">
        <f>VLOOKUP(A90,Database!$A:$AU,MATCH($B$4,Database!$A$1:$AU$1,0),FALSE)</f>
        <v>83.636887673999993</v>
      </c>
      <c r="C90" s="22">
        <f>(Table13456789101112131415161734[[#This Row],[USA]]-B89)/B89</f>
        <v>4.4909109998399564E-3</v>
      </c>
      <c r="D90" s="23">
        <f>(Table13456789101112131415161734[[#This Row],[USA]]-B78)/B78</f>
        <v>8.5619960231267986E-2</v>
      </c>
    </row>
    <row r="91" spans="1:4" x14ac:dyDescent="0.35">
      <c r="A91" s="21">
        <v>35827</v>
      </c>
      <c r="B91" s="76">
        <f>VLOOKUP(A91,Database!$A:$AU,MATCH($B$4,Database!$A$1:$AU$1,0),FALSE)</f>
        <v>83.775511198999993</v>
      </c>
      <c r="C91" s="22">
        <f>(Table13456789101112131415161734[[#This Row],[USA]]-B90)/B90</f>
        <v>1.6574448052195207E-3</v>
      </c>
      <c r="D91" s="23">
        <f>(Table13456789101112131415161734[[#This Row],[USA]]-B79)/B79</f>
        <v>7.4727776935298584E-2</v>
      </c>
    </row>
    <row r="92" spans="1:4" x14ac:dyDescent="0.35">
      <c r="A92" s="21">
        <v>35855</v>
      </c>
      <c r="B92" s="76">
        <f>VLOOKUP(A92,Database!$A:$AU,MATCH($B$4,Database!$A$1:$AU$1,0),FALSE)</f>
        <v>83.809919183999995</v>
      </c>
      <c r="C92" s="22">
        <f>(Table13456789101112131415161734[[#This Row],[USA]]-B91)/B91</f>
        <v>4.1071650303951997E-4</v>
      </c>
      <c r="D92" s="23">
        <f>(Table13456789101112131415161734[[#This Row],[USA]]-B80)/B80</f>
        <v>6.8507662885039344E-2</v>
      </c>
    </row>
    <row r="93" spans="1:4" x14ac:dyDescent="0.35">
      <c r="A93" s="21">
        <v>35886</v>
      </c>
      <c r="B93" s="76">
        <f>VLOOKUP(A93,Database!$A:$AU,MATCH($B$4,Database!$A$1:$AU$1,0),FALSE)</f>
        <v>84.113641543</v>
      </c>
      <c r="C93" s="22">
        <f>(Table13456789101112131415161734[[#This Row],[USA]]-B92)/B92</f>
        <v>3.6239428692587073E-3</v>
      </c>
      <c r="D93" s="23">
        <f>(Table13456789101112131415161734[[#This Row],[USA]]-B81)/B81</f>
        <v>7.1483156768094719E-2</v>
      </c>
    </row>
    <row r="94" spans="1:4" x14ac:dyDescent="0.35">
      <c r="A94" s="21">
        <v>35916</v>
      </c>
      <c r="B94" s="76">
        <f>VLOOKUP(A94,Database!$A:$AU,MATCH($B$4,Database!$A$1:$AU$1,0),FALSE)</f>
        <v>84.641263702000003</v>
      </c>
      <c r="C94" s="22">
        <f>(Table13456789101112131415161734[[#This Row],[USA]]-B93)/B93</f>
        <v>6.2727299558214466E-3</v>
      </c>
      <c r="D94" s="23">
        <f>(Table13456789101112131415161734[[#This Row],[USA]]-B82)/B82</f>
        <v>7.2243632580835118E-2</v>
      </c>
    </row>
    <row r="95" spans="1:4" x14ac:dyDescent="0.35">
      <c r="A95" s="21">
        <v>35947</v>
      </c>
      <c r="B95" s="76">
        <f>VLOOKUP(A95,Database!$A:$AU,MATCH($B$4,Database!$A$1:$AU$1,0),FALSE)</f>
        <v>84.132580809000004</v>
      </c>
      <c r="C95" s="22">
        <f>(Table13456789101112131415161734[[#This Row],[USA]]-B94)/B94</f>
        <v>-6.0098688364453121E-3</v>
      </c>
      <c r="D95" s="23">
        <f>(Table13456789101112131415161734[[#This Row],[USA]]-B83)/B83</f>
        <v>6.084505915771915E-2</v>
      </c>
    </row>
    <row r="96" spans="1:4" x14ac:dyDescent="0.35">
      <c r="A96" s="21">
        <v>35977</v>
      </c>
      <c r="B96" s="76">
        <f>VLOOKUP(A96,Database!$A:$AU,MATCH($B$4,Database!$A$1:$AU$1,0),FALSE)</f>
        <v>83.794946257000007</v>
      </c>
      <c r="C96" s="22">
        <f>(Table13456789101112131415161734[[#This Row],[USA]]-B95)/B95</f>
        <v>-4.0131248649854694E-3</v>
      </c>
      <c r="D96" s="23">
        <f>(Table13456789101112131415161734[[#This Row],[USA]]-B84)/B84</f>
        <v>4.782316501429807E-2</v>
      </c>
    </row>
    <row r="97" spans="1:4" x14ac:dyDescent="0.35">
      <c r="A97" s="21">
        <v>36008</v>
      </c>
      <c r="B97" s="76">
        <f>VLOOKUP(A97,Database!$A:$AU,MATCH($B$4,Database!$A$1:$AU$1,0),FALSE)</f>
        <v>85.520600912999996</v>
      </c>
      <c r="C97" s="22">
        <f>(Table13456789101112131415161734[[#This Row],[USA]]-B96)/B96</f>
        <v>2.0593779614195198E-2</v>
      </c>
      <c r="D97" s="23">
        <f>(Table13456789101112131415161734[[#This Row],[USA]]-B85)/B85</f>
        <v>5.8825262593793275E-2</v>
      </c>
    </row>
    <row r="98" spans="1:4" x14ac:dyDescent="0.35">
      <c r="A98" s="21">
        <v>36039</v>
      </c>
      <c r="B98" s="76">
        <f>VLOOKUP(A98,Database!$A:$AU,MATCH($B$4,Database!$A$1:$AU$1,0),FALSE)</f>
        <v>85.445537959999996</v>
      </c>
      <c r="C98" s="22">
        <f>(Table13456789101112131415161734[[#This Row],[USA]]-B97)/B97</f>
        <v>-8.7771779195472703E-4</v>
      </c>
      <c r="D98" s="23">
        <f>(Table13456789101112131415161734[[#This Row],[USA]]-B86)/B86</f>
        <v>4.8152337857557778E-2</v>
      </c>
    </row>
    <row r="99" spans="1:4" x14ac:dyDescent="0.35">
      <c r="A99" s="21">
        <v>36069</v>
      </c>
      <c r="B99" s="76">
        <f>VLOOKUP(A99,Database!$A:$AU,MATCH($B$4,Database!$A$1:$AU$1,0),FALSE)</f>
        <v>86.036919007999998</v>
      </c>
      <c r="C99" s="22">
        <f>(Table13456789101112131415161734[[#This Row],[USA]]-B98)/B98</f>
        <v>6.9211460553604129E-3</v>
      </c>
      <c r="D99" s="23">
        <f>(Table13456789101112131415161734[[#This Row],[USA]]-B87)/B87</f>
        <v>4.6257788108092092E-2</v>
      </c>
    </row>
    <row r="100" spans="1:4" x14ac:dyDescent="0.35">
      <c r="A100" s="21">
        <v>36100</v>
      </c>
      <c r="B100" s="76">
        <f>VLOOKUP(A100,Database!$A:$AU,MATCH($B$4,Database!$A$1:$AU$1,0),FALSE)</f>
        <v>85.963343432000002</v>
      </c>
      <c r="C100" s="22">
        <f>(Table13456789101112131415161734[[#This Row],[USA]]-B99)/B99</f>
        <v>-8.551628399565864E-4</v>
      </c>
      <c r="D100" s="23">
        <f>(Table13456789101112131415161734[[#This Row],[USA]]-B88)/B88</f>
        <v>3.7096895752894453E-2</v>
      </c>
    </row>
    <row r="101" spans="1:4" x14ac:dyDescent="0.35">
      <c r="A101" s="21">
        <v>36130</v>
      </c>
      <c r="B101" s="76">
        <f>VLOOKUP(A101,Database!$A:$AU,MATCH($B$4,Database!$A$1:$AU$1,0),FALSE)</f>
        <v>86.330626362000004</v>
      </c>
      <c r="C101" s="22">
        <f>(Table13456789101112131415161734[[#This Row],[USA]]-B100)/B100</f>
        <v>4.2725528735458665E-3</v>
      </c>
      <c r="D101" s="23">
        <f>(Table13456789101112131415161734[[#This Row],[USA]]-B89)/B89</f>
        <v>3.6843095591541364E-2</v>
      </c>
    </row>
    <row r="102" spans="1:4" x14ac:dyDescent="0.35">
      <c r="A102" s="21">
        <v>36161</v>
      </c>
      <c r="B102" s="76">
        <f>VLOOKUP(A102,Database!$A:$AU,MATCH($B$4,Database!$A$1:$AU$1,0),FALSE)</f>
        <v>86.689480824</v>
      </c>
      <c r="C102" s="22">
        <f>(Table13456789101112131415161734[[#This Row],[USA]]-B101)/B101</f>
        <v>4.1567457242260063E-3</v>
      </c>
      <c r="D102" s="23">
        <f>(Table13456789101112131415161734[[#This Row],[USA]]-B90)/B90</f>
        <v>3.6498167673316706E-2</v>
      </c>
    </row>
    <row r="103" spans="1:4" x14ac:dyDescent="0.35">
      <c r="A103" s="21">
        <v>36192</v>
      </c>
      <c r="B103" s="76">
        <f>VLOOKUP(A103,Database!$A:$AU,MATCH($B$4,Database!$A$1:$AU$1,0),FALSE)</f>
        <v>87.186066385999993</v>
      </c>
      <c r="C103" s="22">
        <f>(Table13456789101112131415161734[[#This Row],[USA]]-B102)/B102</f>
        <v>5.7283254817061154E-3</v>
      </c>
      <c r="D103" s="23">
        <f>(Table13456789101112131415161734[[#This Row],[USA]]-B91)/B91</f>
        <v>4.0710646084851476E-2</v>
      </c>
    </row>
    <row r="104" spans="1:4" x14ac:dyDescent="0.35">
      <c r="A104" s="21">
        <v>36220</v>
      </c>
      <c r="B104" s="76">
        <f>VLOOKUP(A104,Database!$A:$AU,MATCH($B$4,Database!$A$1:$AU$1,0),FALSE)</f>
        <v>87.368617107999995</v>
      </c>
      <c r="C104" s="22">
        <f>(Table13456789101112131415161734[[#This Row],[USA]]-B103)/B103</f>
        <v>2.0938061500766973E-3</v>
      </c>
      <c r="D104" s="23">
        <f>(Table13456789101112131415161734[[#This Row],[USA]]-B92)/B92</f>
        <v>4.2461536279340371E-2</v>
      </c>
    </row>
    <row r="105" spans="1:4" x14ac:dyDescent="0.35">
      <c r="A105" s="21">
        <v>36251</v>
      </c>
      <c r="B105" s="76">
        <f>VLOOKUP(A105,Database!$A:$AU,MATCH($B$4,Database!$A$1:$AU$1,0),FALSE)</f>
        <v>87.567429817999994</v>
      </c>
      <c r="C105" s="22">
        <f>(Table13456789101112131415161734[[#This Row],[USA]]-B104)/B104</f>
        <v>2.2755620562728818E-3</v>
      </c>
      <c r="D105" s="23">
        <f>(Table13456789101112131415161734[[#This Row],[USA]]-B93)/B93</f>
        <v>4.1060976693469774E-2</v>
      </c>
    </row>
    <row r="106" spans="1:4" x14ac:dyDescent="0.35">
      <c r="A106" s="21">
        <v>36281</v>
      </c>
      <c r="B106" s="76">
        <f>VLOOKUP(A106,Database!$A:$AU,MATCH($B$4,Database!$A$1:$AU$1,0),FALSE)</f>
        <v>88.101001483999994</v>
      </c>
      <c r="C106" s="22">
        <f>(Table13456789101112131415161734[[#This Row],[USA]]-B105)/B105</f>
        <v>6.0932662647399244E-3</v>
      </c>
      <c r="D106" s="23">
        <f>(Table13456789101112131415161734[[#This Row],[USA]]-B94)/B94</f>
        <v>4.0875308693178687E-2</v>
      </c>
    </row>
    <row r="107" spans="1:4" x14ac:dyDescent="0.35">
      <c r="A107" s="21">
        <v>36312</v>
      </c>
      <c r="B107" s="76">
        <f>VLOOKUP(A107,Database!$A:$AU,MATCH($B$4,Database!$A$1:$AU$1,0),FALSE)</f>
        <v>88.050529827999995</v>
      </c>
      <c r="C107" s="22">
        <f>(Table13456789101112131415161734[[#This Row],[USA]]-B106)/B106</f>
        <v>-5.7288402117841185E-4</v>
      </c>
      <c r="D107" s="23">
        <f>(Table13456789101112131415161734[[#This Row],[USA]]-B95)/B95</f>
        <v>4.6568748769214886E-2</v>
      </c>
    </row>
    <row r="108" spans="1:4" x14ac:dyDescent="0.35">
      <c r="A108" s="21">
        <v>36342</v>
      </c>
      <c r="B108" s="76">
        <f>VLOOKUP(A108,Database!$A:$AU,MATCH($B$4,Database!$A$1:$AU$1,0),FALSE)</f>
        <v>88.560303465000004</v>
      </c>
      <c r="C108" s="22">
        <f>(Table13456789101112131415161734[[#This Row],[USA]]-B107)/B107</f>
        <v>5.789557859513318E-3</v>
      </c>
      <c r="D108" s="23">
        <f>(Table13456789101112131415161734[[#This Row],[USA]]-B96)/B96</f>
        <v>5.6869267430336379E-2</v>
      </c>
    </row>
    <row r="109" spans="1:4" x14ac:dyDescent="0.35">
      <c r="A109" s="21">
        <v>36373</v>
      </c>
      <c r="B109" s="76">
        <f>VLOOKUP(A109,Database!$A:$AU,MATCH($B$4,Database!$A$1:$AU$1,0),FALSE)</f>
        <v>88.955945714999999</v>
      </c>
      <c r="C109" s="22">
        <f>(Table13456789101112131415161734[[#This Row],[USA]]-B108)/B108</f>
        <v>4.4674897727327309E-3</v>
      </c>
      <c r="D109" s="23">
        <f>(Table13456789101112131415161734[[#This Row],[USA]]-B97)/B97</f>
        <v>4.0169792603477791E-2</v>
      </c>
    </row>
    <row r="110" spans="1:4" x14ac:dyDescent="0.35">
      <c r="A110" s="21">
        <v>36404</v>
      </c>
      <c r="B110" s="76">
        <f>VLOOKUP(A110,Database!$A:$AU,MATCH($B$4,Database!$A$1:$AU$1,0),FALSE)</f>
        <v>88.581325058000004</v>
      </c>
      <c r="C110" s="22">
        <f>(Table13456789101112131415161734[[#This Row],[USA]]-B109)/B109</f>
        <v>-4.2113054275226998E-3</v>
      </c>
      <c r="D110" s="23">
        <f>(Table13456789101112131415161734[[#This Row],[USA]]-B98)/B98</f>
        <v>3.6699249286346339E-2</v>
      </c>
    </row>
    <row r="111" spans="1:4" x14ac:dyDescent="0.35">
      <c r="A111" s="21">
        <v>36434</v>
      </c>
      <c r="B111" s="76">
        <f>VLOOKUP(A111,Database!$A:$AU,MATCH($B$4,Database!$A$1:$AU$1,0),FALSE)</f>
        <v>89.730869068999993</v>
      </c>
      <c r="C111" s="22">
        <f>(Table13456789101112131415161734[[#This Row],[USA]]-B110)/B110</f>
        <v>1.2977272695427701E-2</v>
      </c>
      <c r="D111" s="23">
        <f>(Table13456789101112131415161734[[#This Row],[USA]]-B99)/B99</f>
        <v>4.2934476310762817E-2</v>
      </c>
    </row>
    <row r="112" spans="1:4" x14ac:dyDescent="0.35">
      <c r="A112" s="21">
        <v>36465</v>
      </c>
      <c r="B112" s="76">
        <f>VLOOKUP(A112,Database!$A:$AU,MATCH($B$4,Database!$A$1:$AU$1,0),FALSE)</f>
        <v>90.199491945000005</v>
      </c>
      <c r="C112" s="22">
        <f>(Table13456789101112131415161734[[#This Row],[USA]]-B111)/B111</f>
        <v>5.2225380280186175E-3</v>
      </c>
      <c r="D112" s="23">
        <f>(Table13456789101112131415161734[[#This Row],[USA]]-B100)/B100</f>
        <v>4.9278545294727215E-2</v>
      </c>
    </row>
    <row r="113" spans="1:4" x14ac:dyDescent="0.35">
      <c r="A113" s="21">
        <v>36495</v>
      </c>
      <c r="B113" s="76">
        <f>VLOOKUP(A113,Database!$A:$AU,MATCH($B$4,Database!$A$1:$AU$1,0),FALSE)</f>
        <v>90.908871559000005</v>
      </c>
      <c r="C113" s="22">
        <f>(Table13456789101112131415161734[[#This Row],[USA]]-B112)/B112</f>
        <v>7.864563299675241E-3</v>
      </c>
      <c r="D113" s="23">
        <f>(Table13456789101112131415161734[[#This Row],[USA]]-B101)/B101</f>
        <v>5.3031529943992149E-2</v>
      </c>
    </row>
    <row r="114" spans="1:4" x14ac:dyDescent="0.35">
      <c r="A114" s="21">
        <v>36526</v>
      </c>
      <c r="B114" s="76">
        <f>VLOOKUP(A114,Database!$A:$AU,MATCH($B$4,Database!$A$1:$AU$1,0),FALSE)</f>
        <v>90.855028515000001</v>
      </c>
      <c r="C114" s="22">
        <f>(Table13456789101112131415161734[[#This Row],[USA]]-B113)/B113</f>
        <v>-5.9227491307116214E-4</v>
      </c>
      <c r="D114" s="23">
        <f>(Table13456789101112131415161734[[#This Row],[USA]]-B102)/B102</f>
        <v>4.8051362765189932E-2</v>
      </c>
    </row>
    <row r="115" spans="1:4" x14ac:dyDescent="0.35">
      <c r="A115" s="21">
        <v>36557</v>
      </c>
      <c r="B115" s="76">
        <f>VLOOKUP(A115,Database!$A:$AU,MATCH($B$4,Database!$A$1:$AU$1,0),FALSE)</f>
        <v>91.188696729</v>
      </c>
      <c r="C115" s="22">
        <f>(Table13456789101112131415161734[[#This Row],[USA]]-B114)/B114</f>
        <v>3.6725343599987022E-3</v>
      </c>
      <c r="D115" s="23">
        <f>(Table13456789101112131415161734[[#This Row],[USA]]-B103)/B103</f>
        <v>4.5909059886692333E-2</v>
      </c>
    </row>
    <row r="116" spans="1:4" x14ac:dyDescent="0.35">
      <c r="A116" s="21">
        <v>36586</v>
      </c>
      <c r="B116" s="76">
        <f>VLOOKUP(A116,Database!$A:$AU,MATCH($B$4,Database!$A$1:$AU$1,0),FALSE)</f>
        <v>91.534958067000005</v>
      </c>
      <c r="C116" s="22">
        <f>(Table13456789101112131415161734[[#This Row],[USA]]-B115)/B115</f>
        <v>3.7971958194450909E-3</v>
      </c>
      <c r="D116" s="23">
        <f>(Table13456789101112131415161734[[#This Row],[USA]]-B104)/B104</f>
        <v>4.7686928063080385E-2</v>
      </c>
    </row>
    <row r="117" spans="1:4" x14ac:dyDescent="0.35">
      <c r="A117" s="21">
        <v>36617</v>
      </c>
      <c r="B117" s="76">
        <f>VLOOKUP(A117,Database!$A:$AU,MATCH($B$4,Database!$A$1:$AU$1,0),FALSE)</f>
        <v>92.105515838000002</v>
      </c>
      <c r="C117" s="22">
        <f>(Table13456789101112131415161734[[#This Row],[USA]]-B116)/B116</f>
        <v>6.2332226184270631E-3</v>
      </c>
      <c r="D117" s="23">
        <f>(Table13456789101112131415161734[[#This Row],[USA]]-B105)/B105</f>
        <v>5.1823903355756352E-2</v>
      </c>
    </row>
    <row r="118" spans="1:4" x14ac:dyDescent="0.35">
      <c r="A118" s="21">
        <v>36647</v>
      </c>
      <c r="B118" s="76">
        <f>VLOOKUP(A118,Database!$A:$AU,MATCH($B$4,Database!$A$1:$AU$1,0),FALSE)</f>
        <v>92.378003281999995</v>
      </c>
      <c r="C118" s="22">
        <f>(Table13456789101112131415161734[[#This Row],[USA]]-B117)/B117</f>
        <v>2.95842699018436E-3</v>
      </c>
      <c r="D118" s="23">
        <f>(Table13456789101112131415161734[[#This Row],[USA]]-B106)/B106</f>
        <v>4.854657411331182E-2</v>
      </c>
    </row>
    <row r="119" spans="1:4" x14ac:dyDescent="0.35">
      <c r="A119" s="21">
        <v>36678</v>
      </c>
      <c r="B119" s="76">
        <f>VLOOKUP(A119,Database!$A:$AU,MATCH($B$4,Database!$A$1:$AU$1,0),FALSE)</f>
        <v>92.432342117999994</v>
      </c>
      <c r="C119" s="22">
        <f>(Table13456789101112131415161734[[#This Row],[USA]]-B118)/B118</f>
        <v>5.8822267281660821E-4</v>
      </c>
      <c r="D119" s="23">
        <f>(Table13456789101112131415161734[[#This Row],[USA]]-B107)/B107</f>
        <v>4.9764746430936146E-2</v>
      </c>
    </row>
    <row r="120" spans="1:4" x14ac:dyDescent="0.35">
      <c r="A120" s="21">
        <v>36708</v>
      </c>
      <c r="B120" s="76">
        <f>VLOOKUP(A120,Database!$A:$AU,MATCH($B$4,Database!$A$1:$AU$1,0),FALSE)</f>
        <v>92.257029962999994</v>
      </c>
      <c r="C120" s="22">
        <f>(Table13456789101112131415161734[[#This Row],[USA]]-B119)/B119</f>
        <v>-1.8966538224920793E-3</v>
      </c>
      <c r="D120" s="23">
        <f>(Table13456789101112131415161734[[#This Row],[USA]]-B108)/B108</f>
        <v>4.1742477762183552E-2</v>
      </c>
    </row>
    <row r="121" spans="1:4" x14ac:dyDescent="0.35">
      <c r="A121" s="21">
        <v>36739</v>
      </c>
      <c r="B121" s="76">
        <f>VLOOKUP(A121,Database!$A:$AU,MATCH($B$4,Database!$A$1:$AU$1,0),FALSE)</f>
        <v>92.009133816000002</v>
      </c>
      <c r="C121" s="22">
        <f>(Table13456789101112131415161734[[#This Row],[USA]]-B120)/B120</f>
        <v>-2.6870163401034181E-3</v>
      </c>
      <c r="D121" s="23">
        <f>(Table13456789101112131415161734[[#This Row],[USA]]-B109)/B109</f>
        <v>3.4322473629608843E-2</v>
      </c>
    </row>
    <row r="122" spans="1:4" x14ac:dyDescent="0.35">
      <c r="A122" s="21">
        <v>36770</v>
      </c>
      <c r="B122" s="76">
        <f>VLOOKUP(A122,Database!$A:$AU,MATCH($B$4,Database!$A$1:$AU$1,0),FALSE)</f>
        <v>92.370764715000007</v>
      </c>
      <c r="C122" s="22">
        <f>(Table13456789101112131415161734[[#This Row],[USA]]-B121)/B121</f>
        <v>3.9303804307428327E-3</v>
      </c>
      <c r="D122" s="23">
        <f>(Table13456789101112131415161734[[#This Row],[USA]]-B110)/B110</f>
        <v>4.2779216211981566E-2</v>
      </c>
    </row>
    <row r="123" spans="1:4" x14ac:dyDescent="0.35">
      <c r="A123" s="21">
        <v>36800</v>
      </c>
      <c r="B123" s="76">
        <f>VLOOKUP(A123,Database!$A:$AU,MATCH($B$4,Database!$A$1:$AU$1,0),FALSE)</f>
        <v>92.054845865999994</v>
      </c>
      <c r="C123" s="22">
        <f>(Table13456789101112131415161734[[#This Row],[USA]]-B122)/B122</f>
        <v>-3.4201172846706068E-3</v>
      </c>
      <c r="D123" s="23">
        <f>(Table13456789101112131415161734[[#This Row],[USA]]-B111)/B111</f>
        <v>2.5899412555705228E-2</v>
      </c>
    </row>
    <row r="124" spans="1:4" x14ac:dyDescent="0.35">
      <c r="A124" s="21">
        <v>36831</v>
      </c>
      <c r="B124" s="76">
        <f>VLOOKUP(A124,Database!$A:$AU,MATCH($B$4,Database!$A$1:$AU$1,0),FALSE)</f>
        <v>92.058217252999995</v>
      </c>
      <c r="C124" s="22">
        <f>(Table13456789101112131415161734[[#This Row],[USA]]-B123)/B123</f>
        <v>3.6623677637883013E-5</v>
      </c>
      <c r="D124" s="23">
        <f>(Table13456789101112131415161734[[#This Row],[USA]]-B112)/B112</f>
        <v>2.0606826800458757E-2</v>
      </c>
    </row>
    <row r="125" spans="1:4" x14ac:dyDescent="0.35">
      <c r="A125" s="21">
        <v>36861</v>
      </c>
      <c r="B125" s="76">
        <f>VLOOKUP(A125,Database!$A:$AU,MATCH($B$4,Database!$A$1:$AU$1,0),FALSE)</f>
        <v>91.754693211000003</v>
      </c>
      <c r="C125" s="22">
        <f>(Table13456789101112131415161734[[#This Row],[USA]]-B124)/B124</f>
        <v>-3.2970879847241561E-3</v>
      </c>
      <c r="D125" s="23">
        <f>(Table13456789101112131415161734[[#This Row],[USA]]-B113)/B113</f>
        <v>9.304060621311951E-3</v>
      </c>
    </row>
    <row r="126" spans="1:4" x14ac:dyDescent="0.35">
      <c r="A126" s="21">
        <v>36892</v>
      </c>
      <c r="B126" s="76">
        <f>VLOOKUP(A126,Database!$A:$AU,MATCH($B$4,Database!$A$1:$AU$1,0),FALSE)</f>
        <v>91.255926164000002</v>
      </c>
      <c r="C126" s="22">
        <f>(Table13456789101112131415161734[[#This Row],[USA]]-B125)/B125</f>
        <v>-5.435875044048499E-3</v>
      </c>
      <c r="D126" s="23">
        <f>(Table13456789101112131415161734[[#This Row],[USA]]-B114)/B114</f>
        <v>4.4124981913776342E-3</v>
      </c>
    </row>
    <row r="127" spans="1:4" x14ac:dyDescent="0.35">
      <c r="A127" s="21">
        <v>36923</v>
      </c>
      <c r="B127" s="76">
        <f>VLOOKUP(A127,Database!$A:$AU,MATCH($B$4,Database!$A$1:$AU$1,0),FALSE)</f>
        <v>90.638664758999994</v>
      </c>
      <c r="C127" s="22">
        <f>(Table13456789101112131415161734[[#This Row],[USA]]-B126)/B126</f>
        <v>-6.7640692604521973E-3</v>
      </c>
      <c r="D127" s="23">
        <f>(Table13456789101112131415161734[[#This Row],[USA]]-B115)/B115</f>
        <v>-6.0317998801389166E-3</v>
      </c>
    </row>
    <row r="128" spans="1:4" x14ac:dyDescent="0.35">
      <c r="A128" s="21">
        <v>36951</v>
      </c>
      <c r="B128" s="76">
        <f>VLOOKUP(A128,Database!$A:$AU,MATCH($B$4,Database!$A$1:$AU$1,0),FALSE)</f>
        <v>90.407823867000005</v>
      </c>
      <c r="C128" s="22">
        <f>(Table13456789101112131415161734[[#This Row],[USA]]-B127)/B127</f>
        <v>-2.546825823325776E-3</v>
      </c>
      <c r="D128" s="23">
        <f>(Table13456789101112131415161734[[#This Row],[USA]]-B116)/B116</f>
        <v>-1.2313702041300792E-2</v>
      </c>
    </row>
    <row r="129" spans="1:4" x14ac:dyDescent="0.35">
      <c r="A129" s="21">
        <v>36982</v>
      </c>
      <c r="B129" s="76">
        <f>VLOOKUP(A129,Database!$A:$AU,MATCH($B$4,Database!$A$1:$AU$1,0),FALSE)</f>
        <v>90.111935025999998</v>
      </c>
      <c r="C129" s="22">
        <f>(Table13456789101112131415161734[[#This Row],[USA]]-B128)/B128</f>
        <v>-3.272823394524932E-3</v>
      </c>
      <c r="D129" s="23">
        <f>(Table13456789101112131415161734[[#This Row],[USA]]-B117)/B117</f>
        <v>-2.1644532293879325E-2</v>
      </c>
    </row>
    <row r="130" spans="1:4" x14ac:dyDescent="0.35">
      <c r="A130" s="21">
        <v>37012</v>
      </c>
      <c r="B130" s="76">
        <f>VLOOKUP(A130,Database!$A:$AU,MATCH($B$4,Database!$A$1:$AU$1,0),FALSE)</f>
        <v>89.614457039000001</v>
      </c>
      <c r="C130" s="22">
        <f>(Table13456789101112131415161734[[#This Row],[USA]]-B129)/B129</f>
        <v>-5.5206670110508563E-3</v>
      </c>
      <c r="D130" s="23">
        <f>(Table13456789101112131415161734[[#This Row],[USA]]-B118)/B118</f>
        <v>-2.9915630830034134E-2</v>
      </c>
    </row>
    <row r="131" spans="1:4" x14ac:dyDescent="0.35">
      <c r="A131" s="21">
        <v>37043</v>
      </c>
      <c r="B131" s="76">
        <f>VLOOKUP(A131,Database!$A:$AU,MATCH($B$4,Database!$A$1:$AU$1,0),FALSE)</f>
        <v>89.106369096999998</v>
      </c>
      <c r="C131" s="22">
        <f>(Table13456789101112131415161734[[#This Row],[USA]]-B130)/B130</f>
        <v>-5.6697095400453567E-3</v>
      </c>
      <c r="D131" s="23">
        <f>(Table13456789101112131415161734[[#This Row],[USA]]-B119)/B119</f>
        <v>-3.5982784215875731E-2</v>
      </c>
    </row>
    <row r="132" spans="1:4" x14ac:dyDescent="0.35">
      <c r="A132" s="21">
        <v>37073</v>
      </c>
      <c r="B132" s="76">
        <f>VLOOKUP(A132,Database!$A:$AU,MATCH($B$4,Database!$A$1:$AU$1,0),FALSE)</f>
        <v>88.577061244000006</v>
      </c>
      <c r="C132" s="22">
        <f>(Table13456789101112131415161734[[#This Row],[USA]]-B131)/B131</f>
        <v>-5.9401797914556964E-3</v>
      </c>
      <c r="D132" s="23">
        <f>(Table13456789101112131415161734[[#This Row],[USA]]-B120)/B120</f>
        <v>-3.9888220122367389E-2</v>
      </c>
    </row>
    <row r="133" spans="1:4" x14ac:dyDescent="0.35">
      <c r="A133" s="21">
        <v>37104</v>
      </c>
      <c r="B133" s="76">
        <f>VLOOKUP(A133,Database!$A:$AU,MATCH($B$4,Database!$A$1:$AU$1,0),FALSE)</f>
        <v>88.469275999000004</v>
      </c>
      <c r="C133" s="22">
        <f>(Table13456789101112131415161734[[#This Row],[USA]]-B132)/B132</f>
        <v>-1.2168528001069059E-3</v>
      </c>
      <c r="D133" s="23">
        <f>(Table13456789101112131415161734[[#This Row],[USA]]-B121)/B121</f>
        <v>-3.8472895789661607E-2</v>
      </c>
    </row>
    <row r="134" spans="1:4" x14ac:dyDescent="0.35">
      <c r="A134" s="21">
        <v>37135</v>
      </c>
      <c r="B134" s="76">
        <f>VLOOKUP(A134,Database!$A:$AU,MATCH($B$4,Database!$A$1:$AU$1,0),FALSE)</f>
        <v>88.000950599000006</v>
      </c>
      <c r="C134" s="22">
        <f>(Table13456789101112131415161734[[#This Row],[USA]]-B133)/B133</f>
        <v>-5.2936501933766398E-3</v>
      </c>
      <c r="D134" s="23">
        <f>(Table13456789101112131415161734[[#This Row],[USA]]-B122)/B122</f>
        <v>-4.7307328563129136E-2</v>
      </c>
    </row>
    <row r="135" spans="1:4" x14ac:dyDescent="0.35">
      <c r="A135" s="21">
        <v>37165</v>
      </c>
      <c r="B135" s="76">
        <f>VLOOKUP(A135,Database!$A:$AU,MATCH($B$4,Database!$A$1:$AU$1,0),FALSE)</f>
        <v>87.730942115999994</v>
      </c>
      <c r="C135" s="22">
        <f>(Table13456789101112131415161734[[#This Row],[USA]]-B134)/B134</f>
        <v>-3.0682450719240351E-3</v>
      </c>
      <c r="D135" s="23">
        <f>(Table13456789101112131415161734[[#This Row],[USA]]-B123)/B123</f>
        <v>-4.6970952037594056E-2</v>
      </c>
    </row>
    <row r="136" spans="1:4" x14ac:dyDescent="0.35">
      <c r="A136" s="21">
        <v>37196</v>
      </c>
      <c r="B136" s="76">
        <f>VLOOKUP(A136,Database!$A:$AU,MATCH($B$4,Database!$A$1:$AU$1,0),FALSE)</f>
        <v>87.222854174000005</v>
      </c>
      <c r="C136" s="22">
        <f>(Table13456789101112131415161734[[#This Row],[USA]]-B135)/B135</f>
        <v>-5.7914337831706242E-3</v>
      </c>
      <c r="D136" s="23">
        <f>(Table13456789101112131415161734[[#This Row],[USA]]-B124)/B124</f>
        <v>-5.2525056679200627E-2</v>
      </c>
    </row>
    <row r="137" spans="1:4" x14ac:dyDescent="0.35">
      <c r="A137" s="21">
        <v>37226</v>
      </c>
      <c r="B137" s="76">
        <f>VLOOKUP(A137,Database!$A:$AU,MATCH($B$4,Database!$A$1:$AU$1,0),FALSE)</f>
        <v>87.192908318999997</v>
      </c>
      <c r="C137" s="22">
        <f>(Table13456789101112131415161734[[#This Row],[USA]]-B136)/B136</f>
        <v>-3.4332578638471918E-4</v>
      </c>
      <c r="D137" s="23">
        <f>(Table13456789101112131415161734[[#This Row],[USA]]-B125)/B125</f>
        <v>-4.9717183201841021E-2</v>
      </c>
    </row>
    <row r="138" spans="1:4" x14ac:dyDescent="0.35">
      <c r="A138" s="21">
        <v>37257</v>
      </c>
      <c r="B138" s="76">
        <f>VLOOKUP(A138,Database!$A:$AU,MATCH($B$4,Database!$A$1:$AU$1,0),FALSE)</f>
        <v>87.800055561999997</v>
      </c>
      <c r="C138" s="22">
        <f>(Table13456789101112131415161734[[#This Row],[USA]]-B137)/B137</f>
        <v>6.9632640395331097E-3</v>
      </c>
      <c r="D138" s="23">
        <f>(Table13456789101112131415161734[[#This Row],[USA]]-B126)/B126</f>
        <v>-3.7870095097049465E-2</v>
      </c>
    </row>
    <row r="139" spans="1:4" x14ac:dyDescent="0.35">
      <c r="A139" s="21">
        <v>37288</v>
      </c>
      <c r="B139" s="76">
        <f>VLOOKUP(A139,Database!$A:$AU,MATCH($B$4,Database!$A$1:$AU$1,0),FALSE)</f>
        <v>87.791131300999993</v>
      </c>
      <c r="C139" s="22">
        <f>(Table13456789101112131415161734[[#This Row],[USA]]-B138)/B138</f>
        <v>-1.0164299945917849E-4</v>
      </c>
      <c r="D139" s="23">
        <f>(Table13456789101112131415161734[[#This Row],[USA]]-B127)/B127</f>
        <v>-3.1416321782446098E-2</v>
      </c>
    </row>
    <row r="140" spans="1:4" x14ac:dyDescent="0.35">
      <c r="A140" s="21">
        <v>37316</v>
      </c>
      <c r="B140" s="76">
        <f>VLOOKUP(A140,Database!$A:$AU,MATCH($B$4,Database!$A$1:$AU$1,0),FALSE)</f>
        <v>88.458963519999998</v>
      </c>
      <c r="C140" s="22">
        <f>(Table13456789101112131415161734[[#This Row],[USA]]-B139)/B139</f>
        <v>7.6070579009886565E-3</v>
      </c>
      <c r="D140" s="23">
        <f>(Table13456789101112131415161734[[#This Row],[USA]]-B128)/B128</f>
        <v>-2.1556324039687075E-2</v>
      </c>
    </row>
    <row r="141" spans="1:4" x14ac:dyDescent="0.35">
      <c r="A141" s="21">
        <v>37347</v>
      </c>
      <c r="B141" s="76">
        <f>VLOOKUP(A141,Database!$A:$AU,MATCH($B$4,Database!$A$1:$AU$1,0),FALSE)</f>
        <v>88.884551623999997</v>
      </c>
      <c r="C141" s="22">
        <f>(Table13456789101112131415161734[[#This Row],[USA]]-B140)/B140</f>
        <v>4.8111360009749204E-3</v>
      </c>
      <c r="D141" s="23">
        <f>(Table13456789101112131415161734[[#This Row],[USA]]-B129)/B129</f>
        <v>-1.3620653042750263E-2</v>
      </c>
    </row>
    <row r="142" spans="1:4" x14ac:dyDescent="0.35">
      <c r="A142" s="21">
        <v>37377</v>
      </c>
      <c r="B142" s="76">
        <f>VLOOKUP(A142,Database!$A:$AU,MATCH($B$4,Database!$A$1:$AU$1,0),FALSE)</f>
        <v>89.269484761000001</v>
      </c>
      <c r="C142" s="22">
        <f>(Table13456789101112131415161734[[#This Row],[USA]]-B141)/B141</f>
        <v>4.3307091048661759E-3</v>
      </c>
      <c r="D142" s="23">
        <f>(Table13456789101112131415161734[[#This Row],[USA]]-B130)/B130</f>
        <v>-3.849515908464067E-3</v>
      </c>
    </row>
    <row r="143" spans="1:4" x14ac:dyDescent="0.35">
      <c r="A143" s="21">
        <v>37408</v>
      </c>
      <c r="B143" s="76">
        <f>VLOOKUP(A143,Database!$A:$AU,MATCH($B$4,Database!$A$1:$AU$1,0),FALSE)</f>
        <v>90.000679235000007</v>
      </c>
      <c r="C143" s="22">
        <f>(Table13456789101112131415161734[[#This Row],[USA]]-B142)/B142</f>
        <v>8.1908669682324593E-3</v>
      </c>
      <c r="D143" s="23">
        <f>(Table13456789101112131415161734[[#This Row],[USA]]-B131)/B131</f>
        <v>1.0036433389250489E-2</v>
      </c>
    </row>
    <row r="144" spans="1:4" x14ac:dyDescent="0.35">
      <c r="A144" s="21">
        <v>37438</v>
      </c>
      <c r="B144" s="76">
        <f>VLOOKUP(A144,Database!$A:$AU,MATCH($B$4,Database!$A$1:$AU$1,0),FALSE)</f>
        <v>89.980054276000004</v>
      </c>
      <c r="C144" s="22">
        <f>(Table13456789101112131415161734[[#This Row],[USA]]-B143)/B143</f>
        <v>-2.2916448159406735E-4</v>
      </c>
      <c r="D144" s="23">
        <f>(Table13456789101112131415161734[[#This Row],[USA]]-B132)/B132</f>
        <v>1.5839236618329703E-2</v>
      </c>
    </row>
    <row r="145" spans="1:4" x14ac:dyDescent="0.35">
      <c r="A145" s="21">
        <v>37469</v>
      </c>
      <c r="B145" s="76">
        <f>VLOOKUP(A145,Database!$A:$AU,MATCH($B$4,Database!$A$1:$AU$1,0),FALSE)</f>
        <v>89.864138037999993</v>
      </c>
      <c r="C145" s="22">
        <f>(Table13456789101112131415161734[[#This Row],[USA]]-B144)/B144</f>
        <v>-1.2882436994809527E-3</v>
      </c>
      <c r="D145" s="23">
        <f>(Table13456789101112131415161734[[#This Row],[USA]]-B133)/B133</f>
        <v>1.5766626585886782E-2</v>
      </c>
    </row>
    <row r="146" spans="1:4" x14ac:dyDescent="0.35">
      <c r="A146" s="21">
        <v>37500</v>
      </c>
      <c r="B146" s="76">
        <f>VLOOKUP(A146,Database!$A:$AU,MATCH($B$4,Database!$A$1:$AU$1,0),FALSE)</f>
        <v>89.960619218000005</v>
      </c>
      <c r="C146" s="22">
        <f>(Table13456789101112131415161734[[#This Row],[USA]]-B145)/B145</f>
        <v>1.0736338444509864E-3</v>
      </c>
      <c r="D146" s="23">
        <f>(Table13456789101112131415161734[[#This Row],[USA]]-B134)/B134</f>
        <v>2.2268721027000667E-2</v>
      </c>
    </row>
    <row r="147" spans="1:4" x14ac:dyDescent="0.35">
      <c r="A147" s="21">
        <v>37530</v>
      </c>
      <c r="B147" s="76">
        <f>VLOOKUP(A147,Database!$A:$AU,MATCH($B$4,Database!$A$1:$AU$1,0),FALSE)</f>
        <v>89.726406939</v>
      </c>
      <c r="C147" s="22">
        <f>(Table13456789101112131415161734[[#This Row],[USA]]-B146)/B146</f>
        <v>-2.6034978531266242E-3</v>
      </c>
      <c r="D147" s="23">
        <f>(Table13456789101112131415161734[[#This Row],[USA]]-B135)/B135</f>
        <v>2.2745279770979249E-2</v>
      </c>
    </row>
    <row r="148" spans="1:4" x14ac:dyDescent="0.35">
      <c r="A148" s="21">
        <v>37561</v>
      </c>
      <c r="B148" s="76">
        <f>VLOOKUP(A148,Database!$A:$AU,MATCH($B$4,Database!$A$1:$AU$1,0),FALSE)</f>
        <v>90.216646358000006</v>
      </c>
      <c r="C148" s="22">
        <f>(Table13456789101112131415161734[[#This Row],[USA]]-B147)/B147</f>
        <v>5.4637139246341577E-3</v>
      </c>
      <c r="D148" s="23">
        <f>(Table13456789101112131415161734[[#This Row],[USA]]-B136)/B136</f>
        <v>3.4323483361685392E-2</v>
      </c>
    </row>
    <row r="149" spans="1:4" x14ac:dyDescent="0.35">
      <c r="A149" s="21">
        <v>37591</v>
      </c>
      <c r="B149" s="76">
        <f>VLOOKUP(A149,Database!$A:$AU,MATCH($B$4,Database!$A$1:$AU$1,0),FALSE)</f>
        <v>89.730373276999998</v>
      </c>
      <c r="C149" s="22">
        <f>(Table13456789101112131415161734[[#This Row],[USA]]-B148)/B148</f>
        <v>-5.3900593807307585E-3</v>
      </c>
      <c r="D149" s="23">
        <f>(Table13456789101112131415161734[[#This Row],[USA]]-B137)/B137</f>
        <v>2.9101735530102375E-2</v>
      </c>
    </row>
    <row r="150" spans="1:4" x14ac:dyDescent="0.35">
      <c r="A150" s="21">
        <v>37622</v>
      </c>
      <c r="B150" s="76">
        <f>VLOOKUP(A150,Database!$A:$AU,MATCH($B$4,Database!$A$1:$AU$1,0),FALSE)</f>
        <v>90.471681914000001</v>
      </c>
      <c r="C150" s="22">
        <f>(Table13456789101112131415161734[[#This Row],[USA]]-B149)/B149</f>
        <v>8.2615129072467347E-3</v>
      </c>
      <c r="D150" s="23">
        <f>(Table13456789101112131415161734[[#This Row],[USA]]-B138)/B138</f>
        <v>3.042852689442133E-2</v>
      </c>
    </row>
    <row r="151" spans="1:4" x14ac:dyDescent="0.35">
      <c r="A151" s="21">
        <v>37653</v>
      </c>
      <c r="B151" s="76">
        <f>VLOOKUP(A151,Database!$A:$AU,MATCH($B$4,Database!$A$1:$AU$1,0),FALSE)</f>
        <v>90.569749630000004</v>
      </c>
      <c r="C151" s="22">
        <f>(Table13456789101112131415161734[[#This Row],[USA]]-B150)/B150</f>
        <v>1.0839603500819553E-3</v>
      </c>
      <c r="D151" s="23">
        <f>(Table13456789101112131415161734[[#This Row],[USA]]-B139)/B139</f>
        <v>3.1650330595162986E-2</v>
      </c>
    </row>
    <row r="152" spans="1:4" x14ac:dyDescent="0.35">
      <c r="A152" s="21">
        <v>37681</v>
      </c>
      <c r="B152" s="76">
        <f>VLOOKUP(A152,Database!$A:$AU,MATCH($B$4,Database!$A$1:$AU$1,0),FALSE)</f>
        <v>90.302616741999998</v>
      </c>
      <c r="C152" s="22">
        <f>(Table13456789101112131415161734[[#This Row],[USA]]-B151)/B151</f>
        <v>-2.9494714194453504E-3</v>
      </c>
      <c r="D152" s="23">
        <f>(Table13456789101112131415161734[[#This Row],[USA]]-B140)/B140</f>
        <v>2.0841903959039294E-2</v>
      </c>
    </row>
    <row r="153" spans="1:4" x14ac:dyDescent="0.35">
      <c r="A153" s="21">
        <v>37712</v>
      </c>
      <c r="B153" s="76">
        <f>VLOOKUP(A153,Database!$A:$AU,MATCH($B$4,Database!$A$1:$AU$1,0),FALSE)</f>
        <v>89.729778326000002</v>
      </c>
      <c r="C153" s="22">
        <f>(Table13456789101112131415161734[[#This Row],[USA]]-B152)/B152</f>
        <v>-6.3435417119376506E-3</v>
      </c>
      <c r="D153" s="23">
        <f>(Table13456789101112131415161734[[#This Row],[USA]]-B141)/B141</f>
        <v>9.5092643947340648E-3</v>
      </c>
    </row>
    <row r="154" spans="1:4" x14ac:dyDescent="0.35">
      <c r="A154" s="21">
        <v>37742</v>
      </c>
      <c r="B154" s="76">
        <f>VLOOKUP(A154,Database!$A:$AU,MATCH($B$4,Database!$A$1:$AU$1,0),FALSE)</f>
        <v>89.708360099000004</v>
      </c>
      <c r="C154" s="22">
        <f>(Table13456789101112131415161734[[#This Row],[USA]]-B153)/B153</f>
        <v>-2.3869697885781969E-4</v>
      </c>
      <c r="D154" s="23">
        <f>(Table13456789101112131415161734[[#This Row],[USA]]-B142)/B142</f>
        <v>4.9162974243101955E-3</v>
      </c>
    </row>
    <row r="155" spans="1:4" x14ac:dyDescent="0.35">
      <c r="A155" s="21">
        <v>37773</v>
      </c>
      <c r="B155" s="76">
        <f>VLOOKUP(A155,Database!$A:$AU,MATCH($B$4,Database!$A$1:$AU$1,0),FALSE)</f>
        <v>89.827548566999994</v>
      </c>
      <c r="C155" s="22">
        <f>(Table13456789101112131415161734[[#This Row],[USA]]-B154)/B154</f>
        <v>1.3286216342429692E-3</v>
      </c>
      <c r="D155" s="23">
        <f>(Table13456789101112131415161734[[#This Row],[USA]]-B143)/B143</f>
        <v>-1.9236595709233824E-3</v>
      </c>
    </row>
    <row r="156" spans="1:4" x14ac:dyDescent="0.35">
      <c r="A156" s="21">
        <v>37803</v>
      </c>
      <c r="B156" s="76">
        <f>VLOOKUP(A156,Database!$A:$AU,MATCH($B$4,Database!$A$1:$AU$1,0),FALSE)</f>
        <v>90.295080698999996</v>
      </c>
      <c r="C156" s="22">
        <f>(Table13456789101112131415161734[[#This Row],[USA]]-B155)/B155</f>
        <v>5.2047744757420652E-3</v>
      </c>
      <c r="D156" s="23">
        <f>(Table13456789101112131415161734[[#This Row],[USA]]-B144)/B144</f>
        <v>3.501069492953369E-3</v>
      </c>
    </row>
    <row r="157" spans="1:4" x14ac:dyDescent="0.35">
      <c r="A157" s="21">
        <v>37834</v>
      </c>
      <c r="B157" s="76">
        <f>VLOOKUP(A157,Database!$A:$AU,MATCH($B$4,Database!$A$1:$AU$1,0),FALSE)</f>
        <v>90.080700112000002</v>
      </c>
      <c r="C157" s="22">
        <f>(Table13456789101112131415161734[[#This Row],[USA]]-B156)/B156</f>
        <v>-2.3742222205286535E-3</v>
      </c>
      <c r="D157" s="23">
        <f>(Table13456789101112131415161734[[#This Row],[USA]]-B145)/B145</f>
        <v>2.4098831717323525E-3</v>
      </c>
    </row>
    <row r="158" spans="1:4" x14ac:dyDescent="0.35">
      <c r="A158" s="21">
        <v>37865</v>
      </c>
      <c r="B158" s="76">
        <f>VLOOKUP(A158,Database!$A:$AU,MATCH($B$4,Database!$A$1:$AU$1,0),FALSE)</f>
        <v>90.675750022000003</v>
      </c>
      <c r="C158" s="22">
        <f>(Table13456789101112131415161734[[#This Row],[USA]]-B157)/B157</f>
        <v>6.6057425093294904E-3</v>
      </c>
      <c r="D158" s="23">
        <f>(Table13456789101112131415161734[[#This Row],[USA]]-B146)/B146</f>
        <v>7.9493761850063915E-3</v>
      </c>
    </row>
    <row r="159" spans="1:4" x14ac:dyDescent="0.35">
      <c r="A159" s="21">
        <v>37895</v>
      </c>
      <c r="B159" s="76">
        <f>VLOOKUP(A159,Database!$A:$AU,MATCH($B$4,Database!$A$1:$AU$1,0),FALSE)</f>
        <v>90.788988982000006</v>
      </c>
      <c r="C159" s="22">
        <f>(Table13456789101112131415161734[[#This Row],[USA]]-B158)/B158</f>
        <v>1.2488340043785636E-3</v>
      </c>
      <c r="D159" s="23">
        <f>(Table13456789101112131415161734[[#This Row],[USA]]-B147)/B147</f>
        <v>1.1842467332079804E-2</v>
      </c>
    </row>
    <row r="160" spans="1:4" x14ac:dyDescent="0.35">
      <c r="A160" s="21">
        <v>37926</v>
      </c>
      <c r="B160" s="76">
        <f>VLOOKUP(A160,Database!$A:$AU,MATCH($B$4,Database!$A$1:$AU$1,0),FALSE)</f>
        <v>91.400598355</v>
      </c>
      <c r="C160" s="22">
        <f>(Table13456789101112131415161734[[#This Row],[USA]]-B159)/B159</f>
        <v>6.7366029719887286E-3</v>
      </c>
      <c r="D160" s="23">
        <f>(Table13456789101112131415161734[[#This Row],[USA]]-B148)/B148</f>
        <v>1.3123431703521826E-2</v>
      </c>
    </row>
    <row r="161" spans="1:4" x14ac:dyDescent="0.35">
      <c r="A161" s="21">
        <v>37956</v>
      </c>
      <c r="B161" s="76">
        <f>VLOOKUP(A161,Database!$A:$AU,MATCH($B$4,Database!$A$1:$AU$1,0),FALSE)</f>
        <v>91.476851210000007</v>
      </c>
      <c r="C161" s="22">
        <f>(Table13456789101112131415161734[[#This Row],[USA]]-B160)/B160</f>
        <v>8.3427085131150731E-4</v>
      </c>
      <c r="D161" s="23">
        <f>(Table13456789101112131415161734[[#This Row],[USA]]-B149)/B149</f>
        <v>1.946362050237533E-2</v>
      </c>
    </row>
    <row r="162" spans="1:4" x14ac:dyDescent="0.35">
      <c r="A162" s="21">
        <v>37987</v>
      </c>
      <c r="B162" s="76">
        <f>VLOOKUP(A162,Database!$A:$AU,MATCH($B$4,Database!$A$1:$AU$1,0),FALSE)</f>
        <v>91.629059444000006</v>
      </c>
      <c r="C162" s="22">
        <f>(Table13456789101112131415161734[[#This Row],[USA]]-B161)/B161</f>
        <v>1.6638989207289278E-3</v>
      </c>
      <c r="D162" s="23">
        <f>(Table13456789101112131415161734[[#This Row],[USA]]-B150)/B150</f>
        <v>1.2792704916220941E-2</v>
      </c>
    </row>
    <row r="163" spans="1:4" x14ac:dyDescent="0.35">
      <c r="A163" s="21">
        <v>38018</v>
      </c>
      <c r="B163" s="76">
        <f>VLOOKUP(A163,Database!$A:$AU,MATCH($B$4,Database!$A$1:$AU$1,0),FALSE)</f>
        <v>92.186329982000004</v>
      </c>
      <c r="C163" s="22">
        <f>(Table13456789101112131415161734[[#This Row],[USA]]-B162)/B162</f>
        <v>6.0818100871217464E-3</v>
      </c>
      <c r="D163" s="23">
        <f>(Table13456789101112131415161734[[#This Row],[USA]]-B151)/B151</f>
        <v>1.7849009836111211E-2</v>
      </c>
    </row>
    <row r="164" spans="1:4" x14ac:dyDescent="0.35">
      <c r="A164" s="21">
        <v>38047</v>
      </c>
      <c r="B164" s="76">
        <f>VLOOKUP(A164,Database!$A:$AU,MATCH($B$4,Database!$A$1:$AU$1,0),FALSE)</f>
        <v>91.820732745000001</v>
      </c>
      <c r="C164" s="22">
        <f>(Table13456789101112131415161734[[#This Row],[USA]]-B163)/B163</f>
        <v>-3.9658508704206816E-3</v>
      </c>
      <c r="D164" s="23">
        <f>(Table13456789101112131415161734[[#This Row],[USA]]-B152)/B152</f>
        <v>1.6811428702419019E-2</v>
      </c>
    </row>
    <row r="165" spans="1:4" x14ac:dyDescent="0.35">
      <c r="A165" s="21">
        <v>38078</v>
      </c>
      <c r="B165" s="76">
        <f>VLOOKUP(A165,Database!$A:$AU,MATCH($B$4,Database!$A$1:$AU$1,0),FALSE)</f>
        <v>92.193667708000007</v>
      </c>
      <c r="C165" s="22">
        <f>(Table13456789101112131415161734[[#This Row],[USA]]-B164)/B164</f>
        <v>4.0615550742303741E-3</v>
      </c>
      <c r="D165" s="23">
        <f>(Table13456789101112131415161734[[#This Row],[USA]]-B153)/B153</f>
        <v>2.7458993301514387E-2</v>
      </c>
    </row>
    <row r="166" spans="1:4" x14ac:dyDescent="0.35">
      <c r="A166" s="21">
        <v>38108</v>
      </c>
      <c r="B166" s="76">
        <f>VLOOKUP(A166,Database!$A:$AU,MATCH($B$4,Database!$A$1:$AU$1,0),FALSE)</f>
        <v>92.856542004000005</v>
      </c>
      <c r="C166" s="22">
        <f>(Table13456789101112131415161734[[#This Row],[USA]]-B165)/B165</f>
        <v>7.1900197972325384E-3</v>
      </c>
      <c r="D166" s="23">
        <f>(Table13456789101112131415161734[[#This Row],[USA]]-B154)/B154</f>
        <v>3.5093517499659374E-2</v>
      </c>
    </row>
    <row r="167" spans="1:4" x14ac:dyDescent="0.35">
      <c r="A167" s="21">
        <v>38139</v>
      </c>
      <c r="B167" s="76">
        <f>VLOOKUP(A167,Database!$A:$AU,MATCH($B$4,Database!$A$1:$AU$1,0),FALSE)</f>
        <v>92.148253134000001</v>
      </c>
      <c r="C167" s="22">
        <f>(Table13456789101112131415161734[[#This Row],[USA]]-B166)/B166</f>
        <v>-7.6277756495551265E-3</v>
      </c>
      <c r="D167" s="23">
        <f>(Table13456789101112131415161734[[#This Row],[USA]]-B155)/B155</f>
        <v>2.5835109652013435E-2</v>
      </c>
    </row>
    <row r="168" spans="1:4" x14ac:dyDescent="0.35">
      <c r="A168" s="21">
        <v>38169</v>
      </c>
      <c r="B168" s="76">
        <f>VLOOKUP(A168,Database!$A:$AU,MATCH($B$4,Database!$A$1:$AU$1,0),FALSE)</f>
        <v>92.823125603999998</v>
      </c>
      <c r="C168" s="22">
        <f>(Table13456789101112131415161734[[#This Row],[USA]]-B167)/B167</f>
        <v>7.32376846057637E-3</v>
      </c>
      <c r="D168" s="23">
        <f>(Table13456789101112131415161734[[#This Row],[USA]]-B156)/B156</f>
        <v>2.7997592841489085E-2</v>
      </c>
    </row>
    <row r="169" spans="1:4" x14ac:dyDescent="0.35">
      <c r="A169" s="21">
        <v>38200</v>
      </c>
      <c r="B169" s="76">
        <f>VLOOKUP(A169,Database!$A:$AU,MATCH($B$4,Database!$A$1:$AU$1,0),FALSE)</f>
        <v>92.907311135</v>
      </c>
      <c r="C169" s="22">
        <f>(Table13456789101112131415161734[[#This Row],[USA]]-B168)/B168</f>
        <v>9.0694566092455557E-4</v>
      </c>
      <c r="D169" s="23">
        <f>(Table13456789101112131415161734[[#This Row],[USA]]-B157)/B157</f>
        <v>3.1378652913283185E-2</v>
      </c>
    </row>
    <row r="170" spans="1:4" x14ac:dyDescent="0.35">
      <c r="A170" s="21">
        <v>38231</v>
      </c>
      <c r="B170" s="76">
        <f>VLOOKUP(A170,Database!$A:$AU,MATCH($B$4,Database!$A$1:$AU$1,0),FALSE)</f>
        <v>93.006469593999995</v>
      </c>
      <c r="C170" s="22">
        <f>(Table13456789101112131415161734[[#This Row],[USA]]-B169)/B169</f>
        <v>1.0672837023117721E-3</v>
      </c>
      <c r="D170" s="23">
        <f>(Table13456789101112131415161734[[#This Row],[USA]]-B158)/B158</f>
        <v>2.5703890747355348E-2</v>
      </c>
    </row>
    <row r="171" spans="1:4" x14ac:dyDescent="0.35">
      <c r="A171" s="21">
        <v>38261</v>
      </c>
      <c r="B171" s="76">
        <f>VLOOKUP(A171,Database!$A:$AU,MATCH($B$4,Database!$A$1:$AU$1,0),FALSE)</f>
        <v>93.82631173</v>
      </c>
      <c r="C171" s="22">
        <f>(Table13456789101112131415161734[[#This Row],[USA]]-B170)/B170</f>
        <v>8.8148936259902378E-3</v>
      </c>
      <c r="D171" s="23">
        <f>(Table13456789101112131415161734[[#This Row],[USA]]-B159)/B159</f>
        <v>3.3454748004762773E-2</v>
      </c>
    </row>
    <row r="172" spans="1:4" x14ac:dyDescent="0.35">
      <c r="A172" s="21">
        <v>38292</v>
      </c>
      <c r="B172" s="76">
        <f>VLOOKUP(A172,Database!$A:$AU,MATCH($B$4,Database!$A$1:$AU$1,0),FALSE)</f>
        <v>94.050905639000007</v>
      </c>
      <c r="C172" s="22">
        <f>(Table13456789101112131415161734[[#This Row],[USA]]-B171)/B171</f>
        <v>2.3937198943331673E-3</v>
      </c>
      <c r="D172" s="23">
        <f>(Table13456789101112131415161734[[#This Row],[USA]]-B160)/B160</f>
        <v>2.8996607590097076E-2</v>
      </c>
    </row>
    <row r="173" spans="1:4" x14ac:dyDescent="0.35">
      <c r="A173" s="21">
        <v>38322</v>
      </c>
      <c r="B173" s="76">
        <f>VLOOKUP(A173,Database!$A:$AU,MATCH($B$4,Database!$A$1:$AU$1,0),FALSE)</f>
        <v>94.779720310000002</v>
      </c>
      <c r="C173" s="22">
        <f>(Table13456789101112131415161734[[#This Row],[USA]]-B172)/B172</f>
        <v>7.7491510161256548E-3</v>
      </c>
      <c r="D173" s="23">
        <f>(Table13456789101112131415161734[[#This Row],[USA]]-B161)/B161</f>
        <v>3.6106064608823506E-2</v>
      </c>
    </row>
    <row r="174" spans="1:4" x14ac:dyDescent="0.35">
      <c r="A174" s="21">
        <v>38353</v>
      </c>
      <c r="B174" s="76">
        <f>VLOOKUP(A174,Database!$A:$AU,MATCH($B$4,Database!$A$1:$AU$1,0),FALSE)</f>
        <v>95.121222041999999</v>
      </c>
      <c r="C174" s="22">
        <f>(Table13456789101112131415161734[[#This Row],[USA]]-B173)/B173</f>
        <v>3.6031097251926205E-3</v>
      </c>
      <c r="D174" s="23">
        <f>(Table13456789101112131415161734[[#This Row],[USA]]-B162)/B162</f>
        <v>3.8111955084885074E-2</v>
      </c>
    </row>
    <row r="175" spans="1:4" x14ac:dyDescent="0.35">
      <c r="A175" s="21">
        <v>38384</v>
      </c>
      <c r="B175" s="76">
        <f>VLOOKUP(A175,Database!$A:$AU,MATCH($B$4,Database!$A$1:$AU$1,0),FALSE)</f>
        <v>95.815529569999995</v>
      </c>
      <c r="C175" s="22">
        <f>(Table13456789101112131415161734[[#This Row],[USA]]-B174)/B174</f>
        <v>7.2991863760268989E-3</v>
      </c>
      <c r="D175" s="23">
        <f>(Table13456789101112131415161734[[#This Row],[USA]]-B163)/B163</f>
        <v>3.9368088399967943E-2</v>
      </c>
    </row>
    <row r="176" spans="1:4" x14ac:dyDescent="0.35">
      <c r="A176" s="21">
        <v>38412</v>
      </c>
      <c r="B176" s="76">
        <f>VLOOKUP(A176,Database!$A:$AU,MATCH($B$4,Database!$A$1:$AU$1,0),FALSE)</f>
        <v>95.678690896999996</v>
      </c>
      <c r="C176" s="22">
        <f>(Table13456789101112131415161734[[#This Row],[USA]]-B175)/B175</f>
        <v>-1.4281471241050696E-3</v>
      </c>
      <c r="D176" s="23">
        <f>(Table13456789101112131415161734[[#This Row],[USA]]-B164)/B164</f>
        <v>4.2016198702248708E-2</v>
      </c>
    </row>
    <row r="177" spans="1:4" x14ac:dyDescent="0.35">
      <c r="A177" s="21">
        <v>38443</v>
      </c>
      <c r="B177" s="76">
        <f>VLOOKUP(A177,Database!$A:$AU,MATCH($B$4,Database!$A$1:$AU$1,0),FALSE)</f>
        <v>95.867290284999996</v>
      </c>
      <c r="C177" s="22">
        <f>(Table13456789101112131415161734[[#This Row],[USA]]-B176)/B176</f>
        <v>1.9711744196315465E-3</v>
      </c>
      <c r="D177" s="23">
        <f>(Table13456789101112131415161734[[#This Row],[USA]]-B165)/B165</f>
        <v>3.9846799333716217E-2</v>
      </c>
    </row>
    <row r="178" spans="1:4" x14ac:dyDescent="0.35">
      <c r="A178" s="21">
        <v>38473</v>
      </c>
      <c r="B178" s="76">
        <f>VLOOKUP(A178,Database!$A:$AU,MATCH($B$4,Database!$A$1:$AU$1,0),FALSE)</f>
        <v>95.977951125000004</v>
      </c>
      <c r="C178" s="22">
        <f>(Table13456789101112131415161734[[#This Row],[USA]]-B177)/B177</f>
        <v>1.1543127971076399E-3</v>
      </c>
      <c r="D178" s="23">
        <f>(Table13456789101112131415161734[[#This Row],[USA]]-B166)/B166</f>
        <v>3.3615392665231253E-2</v>
      </c>
    </row>
    <row r="179" spans="1:4" x14ac:dyDescent="0.35">
      <c r="A179" s="21">
        <v>38504</v>
      </c>
      <c r="B179" s="76">
        <f>VLOOKUP(A179,Database!$A:$AU,MATCH($B$4,Database!$A$1:$AU$1,0),FALSE)</f>
        <v>96.372105997999995</v>
      </c>
      <c r="C179" s="22">
        <f>(Table13456789101112131415161734[[#This Row],[USA]]-B178)/B178</f>
        <v>4.106723141929238E-3</v>
      </c>
      <c r="D179" s="23">
        <f>(Table13456789101112131415161734[[#This Row],[USA]]-B167)/B167</f>
        <v>4.5837579339217192E-2</v>
      </c>
    </row>
    <row r="180" spans="1:4" x14ac:dyDescent="0.35">
      <c r="A180" s="21">
        <v>38534</v>
      </c>
      <c r="B180" s="76">
        <f>VLOOKUP(A180,Database!$A:$AU,MATCH($B$4,Database!$A$1:$AU$1,0),FALSE)</f>
        <v>96.082662458000001</v>
      </c>
      <c r="C180" s="22">
        <f>(Table13456789101112131415161734[[#This Row],[USA]]-B179)/B179</f>
        <v>-3.0033954016320894E-3</v>
      </c>
      <c r="D180" s="23">
        <f>(Table13456789101112131415161734[[#This Row],[USA]]-B168)/B168</f>
        <v>3.5115568806697688E-2</v>
      </c>
    </row>
    <row r="181" spans="1:4" x14ac:dyDescent="0.35">
      <c r="A181" s="21">
        <v>38565</v>
      </c>
      <c r="B181" s="76">
        <f>VLOOKUP(A181,Database!$A:$AU,MATCH($B$4,Database!$A$1:$AU$1,0),FALSE)</f>
        <v>96.404134181000003</v>
      </c>
      <c r="C181" s="22">
        <f>(Table13456789101112131415161734[[#This Row],[USA]]-B180)/B180</f>
        <v>3.345782837153631E-3</v>
      </c>
      <c r="D181" s="23">
        <f>(Table13456789101112131415161734[[#This Row],[USA]]-B169)/B169</f>
        <v>3.7637759647557827E-2</v>
      </c>
    </row>
    <row r="182" spans="1:4" x14ac:dyDescent="0.35">
      <c r="A182" s="21">
        <v>38596</v>
      </c>
      <c r="B182" s="76">
        <f>VLOOKUP(A182,Database!$A:$AU,MATCH($B$4,Database!$A$1:$AU$1,0),FALSE)</f>
        <v>94.543921495999996</v>
      </c>
      <c r="C182" s="22">
        <f>(Table13456789101112131415161734[[#This Row],[USA]]-B181)/B181</f>
        <v>-1.929598456335321E-2</v>
      </c>
      <c r="D182" s="23">
        <f>(Table13456789101112131415161734[[#This Row],[USA]]-B170)/B170</f>
        <v>1.6530590922453254E-2</v>
      </c>
    </row>
    <row r="183" spans="1:4" x14ac:dyDescent="0.35">
      <c r="A183" s="21">
        <v>38626</v>
      </c>
      <c r="B183" s="76">
        <f>VLOOKUP(A183,Database!$A:$AU,MATCH($B$4,Database!$A$1:$AU$1,0),FALSE)</f>
        <v>95.686028622999999</v>
      </c>
      <c r="C183" s="22">
        <f>(Table13456789101112131415161734[[#This Row],[USA]]-B182)/B182</f>
        <v>1.2080175107273538E-2</v>
      </c>
      <c r="D183" s="23">
        <f>(Table13456789101112131415161734[[#This Row],[USA]]-B171)/B171</f>
        <v>1.9820846185999792E-2</v>
      </c>
    </row>
    <row r="184" spans="1:4" x14ac:dyDescent="0.35">
      <c r="A184" s="21">
        <v>38657</v>
      </c>
      <c r="B184" s="76">
        <f>VLOOKUP(A184,Database!$A:$AU,MATCH($B$4,Database!$A$1:$AU$1,0),FALSE)</f>
        <v>96.743553585000001</v>
      </c>
      <c r="C184" s="22">
        <f>(Table13456789101112131415161734[[#This Row],[USA]]-B183)/B183</f>
        <v>1.1052031077249721E-2</v>
      </c>
      <c r="D184" s="23">
        <f>(Table13456789101112131415161734[[#This Row],[USA]]-B172)/B172</f>
        <v>2.8629686526733835E-2</v>
      </c>
    </row>
    <row r="185" spans="1:4" x14ac:dyDescent="0.35">
      <c r="A185" s="21">
        <v>38687</v>
      </c>
      <c r="B185" s="76">
        <f>VLOOKUP(A185,Database!$A:$AU,MATCH($B$4,Database!$A$1:$AU$1,0),FALSE)</f>
        <v>97.197302691999994</v>
      </c>
      <c r="C185" s="22">
        <f>(Table13456789101112131415161734[[#This Row],[USA]]-B184)/B184</f>
        <v>4.6902257585702996E-3</v>
      </c>
      <c r="D185" s="23">
        <f>(Table13456789101112131415161734[[#This Row],[USA]]-B173)/B173</f>
        <v>2.5507380419489571E-2</v>
      </c>
    </row>
    <row r="186" spans="1:4" x14ac:dyDescent="0.35">
      <c r="A186" s="21">
        <v>38718</v>
      </c>
      <c r="B186" s="76">
        <f>VLOOKUP(A186,Database!$A:$AU,MATCH($B$4,Database!$A$1:$AU$1,0),FALSE)</f>
        <v>97.377969402999994</v>
      </c>
      <c r="C186" s="22">
        <f>(Table13456789101112131415161734[[#This Row],[USA]]-B185)/B185</f>
        <v>1.8587625993336414E-3</v>
      </c>
      <c r="D186" s="23">
        <f>(Table13456789101112131415161734[[#This Row],[USA]]-B174)/B174</f>
        <v>2.3724961817706114E-2</v>
      </c>
    </row>
    <row r="187" spans="1:4" x14ac:dyDescent="0.35">
      <c r="A187" s="21">
        <v>38749</v>
      </c>
      <c r="B187" s="76">
        <f>VLOOKUP(A187,Database!$A:$AU,MATCH($B$4,Database!$A$1:$AU$1,0),FALSE)</f>
        <v>97.413666448000001</v>
      </c>
      <c r="C187" s="22">
        <f>(Table13456789101112131415161734[[#This Row],[USA]]-B186)/B186</f>
        <v>3.6658235141742967E-4</v>
      </c>
      <c r="D187" s="23">
        <f>(Table13456789101112131415161734[[#This Row],[USA]]-B175)/B175</f>
        <v>1.6679309556312097E-2</v>
      </c>
    </row>
    <row r="188" spans="1:4" x14ac:dyDescent="0.35">
      <c r="A188" s="21">
        <v>38777</v>
      </c>
      <c r="B188" s="76">
        <f>VLOOKUP(A188,Database!$A:$AU,MATCH($B$4,Database!$A$1:$AU$1,0),FALSE)</f>
        <v>97.645498924999998</v>
      </c>
      <c r="C188" s="22">
        <f>(Table13456789101112131415161734[[#This Row],[USA]]-B187)/B187</f>
        <v>2.3798763094883724E-3</v>
      </c>
      <c r="D188" s="23">
        <f>(Table13456789101112131415161734[[#This Row],[USA]]-B176)/B176</f>
        <v>2.0556385226019765E-2</v>
      </c>
    </row>
    <row r="189" spans="1:4" x14ac:dyDescent="0.35">
      <c r="A189" s="21">
        <v>38808</v>
      </c>
      <c r="B189" s="76">
        <f>VLOOKUP(A189,Database!$A:$AU,MATCH($B$4,Database!$A$1:$AU$1,0),FALSE)</f>
        <v>97.945254945000002</v>
      </c>
      <c r="C189" s="22">
        <f>(Table13456789101112131415161734[[#This Row],[USA]]-B188)/B188</f>
        <v>3.0698396065367206E-3</v>
      </c>
      <c r="D189" s="23">
        <f>(Table13456789101112131415161734[[#This Row],[USA]]-B177)/B177</f>
        <v>2.1675429166950574E-2</v>
      </c>
    </row>
    <row r="190" spans="1:4" x14ac:dyDescent="0.35">
      <c r="A190" s="21">
        <v>38838</v>
      </c>
      <c r="B190" s="76">
        <f>VLOOKUP(A190,Database!$A:$AU,MATCH($B$4,Database!$A$1:$AU$1,0),FALSE)</f>
        <v>97.957054802000002</v>
      </c>
      <c r="C190" s="22">
        <f>(Table13456789101112131415161734[[#This Row],[USA]]-B189)/B189</f>
        <v>1.2047400363219043E-4</v>
      </c>
      <c r="D190" s="23">
        <f>(Table13456789101112131415161734[[#This Row],[USA]]-B178)/B178</f>
        <v>2.0620399308404154E-2</v>
      </c>
    </row>
    <row r="191" spans="1:4" x14ac:dyDescent="0.35">
      <c r="A191" s="21">
        <v>38869</v>
      </c>
      <c r="B191" s="76">
        <f>VLOOKUP(A191,Database!$A:$AU,MATCH($B$4,Database!$A$1:$AU$1,0),FALSE)</f>
        <v>98.272874493000003</v>
      </c>
      <c r="C191" s="22">
        <f>(Table13456789101112131415161734[[#This Row],[USA]]-B190)/B190</f>
        <v>3.2240627450301146E-3</v>
      </c>
      <c r="D191" s="23">
        <f>(Table13456789101112131415161734[[#This Row],[USA]]-B179)/B179</f>
        <v>1.972322255818976E-2</v>
      </c>
    </row>
    <row r="192" spans="1:4" x14ac:dyDescent="0.35">
      <c r="A192" s="21">
        <v>38899</v>
      </c>
      <c r="B192" s="76">
        <f>VLOOKUP(A192,Database!$A:$AU,MATCH($B$4,Database!$A$1:$AU$1,0),FALSE)</f>
        <v>98.202273669999997</v>
      </c>
      <c r="C192" s="22">
        <f>(Table13456789101112131415161734[[#This Row],[USA]]-B191)/B191</f>
        <v>-7.184161790752899E-4</v>
      </c>
      <c r="D192" s="23">
        <f>(Table13456789101112131415161734[[#This Row],[USA]]-B180)/B180</f>
        <v>2.2060288066294242E-2</v>
      </c>
    </row>
    <row r="193" spans="1:4" x14ac:dyDescent="0.35">
      <c r="A193" s="21">
        <v>38930</v>
      </c>
      <c r="B193" s="76">
        <f>VLOOKUP(A193,Database!$A:$AU,MATCH($B$4,Database!$A$1:$AU$1,0),FALSE)</f>
        <v>98.621317317000006</v>
      </c>
      <c r="C193" s="22">
        <f>(Table13456789101112131415161734[[#This Row],[USA]]-B192)/B192</f>
        <v>4.2671481152072744E-3</v>
      </c>
      <c r="D193" s="23">
        <f>(Table13456789101112131415161734[[#This Row],[USA]]-B181)/B181</f>
        <v>2.2998838741056613E-2</v>
      </c>
    </row>
    <row r="194" spans="1:4" x14ac:dyDescent="0.35">
      <c r="A194" s="21">
        <v>38961</v>
      </c>
      <c r="B194" s="76">
        <f>VLOOKUP(A194,Database!$A:$AU,MATCH($B$4,Database!$A$1:$AU$1,0),FALSE)</f>
        <v>98.419133220000006</v>
      </c>
      <c r="C194" s="22">
        <f>(Table13456789101112131415161734[[#This Row],[USA]]-B193)/B193</f>
        <v>-2.0501054183865394E-3</v>
      </c>
      <c r="D194" s="23">
        <f>(Table13456789101112131415161734[[#This Row],[USA]]-B182)/B182</f>
        <v>4.0988480937549907E-2</v>
      </c>
    </row>
    <row r="195" spans="1:4" x14ac:dyDescent="0.35">
      <c r="A195" s="21">
        <v>38991</v>
      </c>
      <c r="B195" s="76">
        <f>VLOOKUP(A195,Database!$A:$AU,MATCH($B$4,Database!$A$1:$AU$1,0),FALSE)</f>
        <v>98.317000007000004</v>
      </c>
      <c r="C195" s="22">
        <f>(Table13456789101112131415161734[[#This Row],[USA]]-B194)/B194</f>
        <v>-1.037737375431865E-3</v>
      </c>
      <c r="D195" s="23">
        <f>(Table13456789101112131415161734[[#This Row],[USA]]-B183)/B183</f>
        <v>2.7495878153392193E-2</v>
      </c>
    </row>
    <row r="196" spans="1:4" x14ac:dyDescent="0.35">
      <c r="A196" s="21">
        <v>39022</v>
      </c>
      <c r="B196" s="76">
        <f>VLOOKUP(A196,Database!$A:$AU,MATCH($B$4,Database!$A$1:$AU$1,0),FALSE)</f>
        <v>98.263454439</v>
      </c>
      <c r="C196" s="22">
        <f>(Table13456789101112131415161734[[#This Row],[USA]]-B195)/B195</f>
        <v>-5.4462166254250785E-4</v>
      </c>
      <c r="D196" s="23">
        <f>(Table13456789101112131415161734[[#This Row],[USA]]-B184)/B184</f>
        <v>1.5710616342665115E-2</v>
      </c>
    </row>
    <row r="197" spans="1:4" x14ac:dyDescent="0.35">
      <c r="A197" s="21">
        <v>39052</v>
      </c>
      <c r="B197" s="76">
        <f>VLOOKUP(A197,Database!$A:$AU,MATCH($B$4,Database!$A$1:$AU$1,0),FALSE)</f>
        <v>99.269218686000002</v>
      </c>
      <c r="C197" s="22">
        <f>(Table13456789101112131415161734[[#This Row],[USA]]-B196)/B196</f>
        <v>1.0235384586691489E-2</v>
      </c>
      <c r="D197" s="23">
        <f>(Table13456789101112131415161734[[#This Row],[USA]]-B185)/B185</f>
        <v>2.1316599706120664E-2</v>
      </c>
    </row>
    <row r="198" spans="1:4" x14ac:dyDescent="0.35">
      <c r="A198" s="21">
        <v>39083</v>
      </c>
      <c r="B198" s="76">
        <f>VLOOKUP(A198,Database!$A:$AU,MATCH($B$4,Database!$A$1:$AU$1,0),FALSE)</f>
        <v>98.883393123000005</v>
      </c>
      <c r="C198" s="22">
        <f>(Table13456789101112131415161734[[#This Row],[USA]]-B197)/B197</f>
        <v>-3.8866586048229932E-3</v>
      </c>
      <c r="D198" s="23">
        <f>(Table13456789101112131415161734[[#This Row],[USA]]-B186)/B186</f>
        <v>1.5459592444054718E-2</v>
      </c>
    </row>
    <row r="199" spans="1:4" x14ac:dyDescent="0.35">
      <c r="A199" s="21">
        <v>39114</v>
      </c>
      <c r="B199" s="76">
        <f>VLOOKUP(A199,Database!$A:$AU,MATCH($B$4,Database!$A$1:$AU$1,0),FALSE)</f>
        <v>99.844536063000007</v>
      </c>
      <c r="C199" s="22">
        <f>(Table13456789101112131415161734[[#This Row],[USA]]-B198)/B198</f>
        <v>9.719963177279389E-3</v>
      </c>
      <c r="D199" s="23">
        <f>(Table13456789101112131415161734[[#This Row],[USA]]-B187)/B187</f>
        <v>2.4954092209409022E-2</v>
      </c>
    </row>
    <row r="200" spans="1:4" x14ac:dyDescent="0.35">
      <c r="A200" s="21">
        <v>39142</v>
      </c>
      <c r="B200" s="76">
        <f>VLOOKUP(A200,Database!$A:$AU,MATCH($B$4,Database!$A$1:$AU$1,0),FALSE)</f>
        <v>100.036705156</v>
      </c>
      <c r="C200" s="22">
        <f>(Table13456789101112131415161734[[#This Row],[USA]]-B199)/B199</f>
        <v>1.9246831181501478E-3</v>
      </c>
      <c r="D200" s="23">
        <f>(Table13456789101112131415161734[[#This Row],[USA]]-B188)/B188</f>
        <v>2.4488647785359228E-2</v>
      </c>
    </row>
    <row r="201" spans="1:4" x14ac:dyDescent="0.35">
      <c r="A201" s="21">
        <v>39173</v>
      </c>
      <c r="B201" s="76">
        <f>VLOOKUP(A201,Database!$A:$AU,MATCH($B$4,Database!$A$1:$AU$1,0),FALSE)</f>
        <v>100.72288168999999</v>
      </c>
      <c r="C201" s="22">
        <f>(Table13456789101112131415161734[[#This Row],[USA]]-B200)/B200</f>
        <v>6.8592476424523888E-3</v>
      </c>
      <c r="D201" s="23">
        <f>(Table13456789101112131415161734[[#This Row],[USA]]-B189)/B189</f>
        <v>2.8358972025339414E-2</v>
      </c>
    </row>
    <row r="202" spans="1:4" x14ac:dyDescent="0.35">
      <c r="A202" s="21">
        <v>39203</v>
      </c>
      <c r="B202" s="76">
        <f>VLOOKUP(A202,Database!$A:$AU,MATCH($B$4,Database!$A$1:$AU$1,0),FALSE)</f>
        <v>100.79268924500001</v>
      </c>
      <c r="C202" s="22">
        <f>(Table13456789101112131415161734[[#This Row],[USA]]-B201)/B201</f>
        <v>6.9306550635496651E-4</v>
      </c>
      <c r="D202" s="23">
        <f>(Table13456789101112131415161734[[#This Row],[USA]]-B190)/B190</f>
        <v>2.8947730704354618E-2</v>
      </c>
    </row>
    <row r="203" spans="1:4" x14ac:dyDescent="0.35">
      <c r="A203" s="21">
        <v>39234</v>
      </c>
      <c r="B203" s="76">
        <f>VLOOKUP(A203,Database!$A:$AU,MATCH($B$4,Database!$A$1:$AU$1,0),FALSE)</f>
        <v>100.818470444</v>
      </c>
      <c r="C203" s="22">
        <f>(Table13456789101112131415161734[[#This Row],[USA]]-B202)/B202</f>
        <v>2.557844144561563E-4</v>
      </c>
      <c r="D203" s="23">
        <f>(Table13456789101112131415161734[[#This Row],[USA]]-B191)/B191</f>
        <v>2.5903342749797342E-2</v>
      </c>
    </row>
    <row r="204" spans="1:4" x14ac:dyDescent="0.35">
      <c r="A204" s="21">
        <v>39264</v>
      </c>
      <c r="B204" s="76">
        <f>VLOOKUP(A204,Database!$A:$AU,MATCH($B$4,Database!$A$1:$AU$1,0),FALSE)</f>
        <v>100.708007921</v>
      </c>
      <c r="C204" s="22">
        <f>(Table13456789101112131415161734[[#This Row],[USA]]-B203)/B203</f>
        <v>-1.0956575964059304E-3</v>
      </c>
      <c r="D204" s="23">
        <f>(Table13456789101112131415161734[[#This Row],[USA]]-B192)/B192</f>
        <v>2.5516051282277883E-2</v>
      </c>
    </row>
    <row r="205" spans="1:4" x14ac:dyDescent="0.35">
      <c r="A205" s="21">
        <v>39295</v>
      </c>
      <c r="B205" s="76">
        <f>VLOOKUP(A205,Database!$A:$AU,MATCH($B$4,Database!$A$1:$AU$1,0),FALSE)</f>
        <v>100.918620488</v>
      </c>
      <c r="C205" s="22">
        <f>(Table13456789101112131415161734[[#This Row],[USA]]-B204)/B204</f>
        <v>2.0913189660668545E-3</v>
      </c>
      <c r="D205" s="23">
        <f>(Table13456789101112131415161734[[#This Row],[USA]]-B193)/B193</f>
        <v>2.3294184599215392E-2</v>
      </c>
    </row>
    <row r="206" spans="1:4" x14ac:dyDescent="0.35">
      <c r="A206" s="21">
        <v>39326</v>
      </c>
      <c r="B206" s="76">
        <f>VLOOKUP(A206,Database!$A:$AU,MATCH($B$4,Database!$A$1:$AU$1,0),FALSE)</f>
        <v>101.169293071</v>
      </c>
      <c r="C206" s="22">
        <f>(Table13456789101112131415161734[[#This Row],[USA]]-B205)/B205</f>
        <v>2.483908140914425E-3</v>
      </c>
      <c r="D206" s="23">
        <f>(Table13456789101112131415161734[[#This Row],[USA]]-B194)/B194</f>
        <v>2.7943345577454499E-2</v>
      </c>
    </row>
    <row r="207" spans="1:4" x14ac:dyDescent="0.35">
      <c r="A207" s="21">
        <v>39356</v>
      </c>
      <c r="B207" s="76">
        <f>VLOOKUP(A207,Database!$A:$AU,MATCH($B$4,Database!$A$1:$AU$1,0),FALSE)</f>
        <v>100.87280928</v>
      </c>
      <c r="C207" s="22">
        <f>(Table13456789101112131415161734[[#This Row],[USA]]-B206)/B206</f>
        <v>-2.9305709469762673E-3</v>
      </c>
      <c r="D207" s="23">
        <f>(Table13456789101112131415161734[[#This Row],[USA]]-B195)/B195</f>
        <v>2.5995598653518973E-2</v>
      </c>
    </row>
    <row r="208" spans="1:4" x14ac:dyDescent="0.35">
      <c r="A208" s="21">
        <v>39387</v>
      </c>
      <c r="B208" s="76">
        <f>VLOOKUP(A208,Database!$A:$AU,MATCH($B$4,Database!$A$1:$AU$1,0),FALSE)</f>
        <v>101.457447552</v>
      </c>
      <c r="C208" s="22">
        <f>(Table13456789101112131415161734[[#This Row],[USA]]-B207)/B207</f>
        <v>5.7957964705551476E-3</v>
      </c>
      <c r="D208" s="23">
        <f>(Table13456789101112131415161734[[#This Row],[USA]]-B196)/B196</f>
        <v>3.2504384577511189E-2</v>
      </c>
    </row>
    <row r="209" spans="1:4" x14ac:dyDescent="0.35">
      <c r="A209" s="21">
        <v>39417</v>
      </c>
      <c r="B209" s="76">
        <f>VLOOKUP(A209,Database!$A:$AU,MATCH($B$4,Database!$A$1:$AU$1,0),FALSE)</f>
        <v>101.446440963</v>
      </c>
      <c r="C209" s="22">
        <f>(Table13456789101112131415161734[[#This Row],[USA]]-B208)/B208</f>
        <v>-1.0848478121197743E-4</v>
      </c>
      <c r="D209" s="23">
        <f>(Table13456789101112131415161734[[#This Row],[USA]]-B197)/B197</f>
        <v>2.193250139186452E-2</v>
      </c>
    </row>
    <row r="210" spans="1:4" x14ac:dyDescent="0.35">
      <c r="A210" s="21">
        <v>39448</v>
      </c>
      <c r="B210" s="76">
        <f>VLOOKUP(A210,Database!$A:$AU,MATCH($B$4,Database!$A$1:$AU$1,0),FALSE)</f>
        <v>101.30880902299999</v>
      </c>
      <c r="C210" s="22">
        <f>(Table13456789101112131415161734[[#This Row],[USA]]-B209)/B209</f>
        <v>-1.3566955991112927E-3</v>
      </c>
      <c r="D210" s="23">
        <f>(Table13456789101112131415161734[[#This Row],[USA]]-B198)/B198</f>
        <v>2.4528040790257277E-2</v>
      </c>
    </row>
    <row r="211" spans="1:4" x14ac:dyDescent="0.35">
      <c r="A211" s="21">
        <v>39479</v>
      </c>
      <c r="B211" s="76">
        <f>VLOOKUP(A211,Database!$A:$AU,MATCH($B$4,Database!$A$1:$AU$1,0),FALSE)</f>
        <v>100.910886128</v>
      </c>
      <c r="C211" s="22">
        <f>(Table13456789101112131415161734[[#This Row],[USA]]-B210)/B210</f>
        <v>-3.9278212708003871E-3</v>
      </c>
      <c r="D211" s="23">
        <f>(Table13456789101112131415161734[[#This Row],[USA]]-B199)/B199</f>
        <v>1.0680104360714822E-2</v>
      </c>
    </row>
    <row r="212" spans="1:4" x14ac:dyDescent="0.35">
      <c r="A212" s="21">
        <v>39508</v>
      </c>
      <c r="B212" s="76">
        <f>VLOOKUP(A212,Database!$A:$AU,MATCH($B$4,Database!$A$1:$AU$1,0),FALSE)</f>
        <v>100.545288891</v>
      </c>
      <c r="C212" s="22">
        <f>(Table13456789101112131415161734[[#This Row],[USA]]-B211)/B211</f>
        <v>-3.6229712276657899E-3</v>
      </c>
      <c r="D212" s="23">
        <f>(Table13456789101112131415161734[[#This Row],[USA]]-B200)/B200</f>
        <v>5.0839712704142193E-3</v>
      </c>
    </row>
    <row r="213" spans="1:4" x14ac:dyDescent="0.35">
      <c r="A213" s="21">
        <v>39539</v>
      </c>
      <c r="B213" s="76">
        <f>VLOOKUP(A213,Database!$A:$AU,MATCH($B$4,Database!$A$1:$AU$1,0),FALSE)</f>
        <v>99.876167612000003</v>
      </c>
      <c r="C213" s="22">
        <f>(Table13456789101112131415161734[[#This Row],[USA]]-B212)/B212</f>
        <v>-6.6549242274830198E-3</v>
      </c>
      <c r="D213" s="23">
        <f>(Table13456789101112131415161734[[#This Row],[USA]]-B201)/B201</f>
        <v>-8.4063726513104193E-3</v>
      </c>
    </row>
    <row r="214" spans="1:4" x14ac:dyDescent="0.35">
      <c r="A214" s="21">
        <v>39569</v>
      </c>
      <c r="B214" s="76">
        <f>VLOOKUP(A214,Database!$A:$AU,MATCH($B$4,Database!$A$1:$AU$1,0),FALSE)</f>
        <v>99.297181370999994</v>
      </c>
      <c r="C214" s="22">
        <f>(Table13456789101112131415161734[[#This Row],[USA]]-B213)/B213</f>
        <v>-5.7970410243338693E-3</v>
      </c>
      <c r="D214" s="23">
        <f>(Table13456789101112131415161734[[#This Row],[USA]]-B202)/B202</f>
        <v>-1.4837463760539548E-2</v>
      </c>
    </row>
    <row r="215" spans="1:4" x14ac:dyDescent="0.35">
      <c r="A215" s="21">
        <v>39600</v>
      </c>
      <c r="B215" s="76">
        <f>VLOOKUP(A215,Database!$A:$AU,MATCH($B$4,Database!$A$1:$AU$1,0),FALSE)</f>
        <v>99.073281571999999</v>
      </c>
      <c r="C215" s="22">
        <f>(Table13456789101112131415161734[[#This Row],[USA]]-B214)/B214</f>
        <v>-2.254845463975929E-3</v>
      </c>
      <c r="D215" s="23">
        <f>(Table13456789101112131415161734[[#This Row],[USA]]-B203)/B203</f>
        <v>-1.7310209769244335E-2</v>
      </c>
    </row>
    <row r="216" spans="1:4" x14ac:dyDescent="0.35">
      <c r="A216" s="21">
        <v>39630</v>
      </c>
      <c r="B216" s="76">
        <f>VLOOKUP(A216,Database!$A:$AU,MATCH($B$4,Database!$A$1:$AU$1,0),FALSE)</f>
        <v>98.657014361999998</v>
      </c>
      <c r="C216" s="22">
        <f>(Table13456789101112131415161734[[#This Row],[USA]]-B215)/B215</f>
        <v>-4.2016091866048169E-3</v>
      </c>
      <c r="D216" s="23">
        <f>(Table13456789101112131415161734[[#This Row],[USA]]-B204)/B204</f>
        <v>-2.036574450572887E-2</v>
      </c>
    </row>
    <row r="217" spans="1:4" x14ac:dyDescent="0.35">
      <c r="A217" s="21">
        <v>39661</v>
      </c>
      <c r="B217" s="76">
        <f>VLOOKUP(A217,Database!$A:$AU,MATCH($B$4,Database!$A$1:$AU$1,0),FALSE)</f>
        <v>97.112522209000005</v>
      </c>
      <c r="C217" s="22">
        <f>(Table13456789101112131415161734[[#This Row],[USA]]-B216)/B216</f>
        <v>-1.5655168190401771E-2</v>
      </c>
      <c r="D217" s="23">
        <f>(Table13456789101112131415161734[[#This Row],[USA]]-B205)/B205</f>
        <v>-3.7714529396015391E-2</v>
      </c>
    </row>
    <row r="218" spans="1:4" x14ac:dyDescent="0.35">
      <c r="A218" s="21">
        <v>39692</v>
      </c>
      <c r="B218" s="76">
        <f>VLOOKUP(A218,Database!$A:$AU,MATCH($B$4,Database!$A$1:$AU$1,0),FALSE)</f>
        <v>92.870325030000004</v>
      </c>
      <c r="C218" s="22">
        <f>(Table13456789101112131415161734[[#This Row],[USA]]-B217)/B217</f>
        <v>-4.3683317892518413E-2</v>
      </c>
      <c r="D218" s="23">
        <f>(Table13456789101112131415161734[[#This Row],[USA]]-B206)/B206</f>
        <v>-8.2030503417433481E-2</v>
      </c>
    </row>
    <row r="219" spans="1:4" x14ac:dyDescent="0.35">
      <c r="A219" s="21">
        <v>39722</v>
      </c>
      <c r="B219" s="76">
        <f>VLOOKUP(A219,Database!$A:$AU,MATCH($B$4,Database!$A$1:$AU$1,0),FALSE)</f>
        <v>93.788532356999994</v>
      </c>
      <c r="C219" s="22">
        <f>(Table13456789101112131415161734[[#This Row],[USA]]-B218)/B218</f>
        <v>9.8869830239463555E-3</v>
      </c>
      <c r="D219" s="23">
        <f>(Table13456789101112131415161734[[#This Row],[USA]]-B207)/B207</f>
        <v>-7.0229797044074199E-2</v>
      </c>
    </row>
    <row r="220" spans="1:4" x14ac:dyDescent="0.35">
      <c r="A220" s="21">
        <v>39753</v>
      </c>
      <c r="B220" s="76">
        <f>VLOOKUP(A220,Database!$A:$AU,MATCH($B$4,Database!$A$1:$AU$1,0),FALSE)</f>
        <v>92.559959054000004</v>
      </c>
      <c r="C220" s="22">
        <f>(Table13456789101112131415161734[[#This Row],[USA]]-B219)/B219</f>
        <v>-1.3099397891455486E-2</v>
      </c>
      <c r="D220" s="23">
        <f>(Table13456789101112131415161734[[#This Row],[USA]]-B208)/B208</f>
        <v>-8.7696750831818132E-2</v>
      </c>
    </row>
    <row r="221" spans="1:4" x14ac:dyDescent="0.35">
      <c r="A221" s="21">
        <v>39783</v>
      </c>
      <c r="B221" s="76">
        <f>VLOOKUP(A221,Database!$A:$AU,MATCH($B$4,Database!$A$1:$AU$1,0),FALSE)</f>
        <v>89.954868028000007</v>
      </c>
      <c r="C221" s="22">
        <f>(Table13456789101112131415161734[[#This Row],[USA]]-B220)/B220</f>
        <v>-2.8144902532640185E-2</v>
      </c>
      <c r="D221" s="23">
        <f>(Table13456789101112131415161734[[#This Row],[USA]]-B209)/B209</f>
        <v>-0.11327724093535475</v>
      </c>
    </row>
    <row r="222" spans="1:4" x14ac:dyDescent="0.35">
      <c r="A222" s="21">
        <v>39814</v>
      </c>
      <c r="B222" s="76">
        <f>VLOOKUP(A222,Database!$A:$AU,MATCH($B$4,Database!$A$1:$AU$1,0),FALSE)</f>
        <v>87.723802707000004</v>
      </c>
      <c r="C222" s="22">
        <f>(Table13456789101112131415161734[[#This Row],[USA]]-B221)/B221</f>
        <v>-2.4802052072440871E-2</v>
      </c>
      <c r="D222" s="23">
        <f>(Table13456789101112131415161734[[#This Row],[USA]]-B210)/B210</f>
        <v>-0.13409501549777184</v>
      </c>
    </row>
    <row r="223" spans="1:4" x14ac:dyDescent="0.35">
      <c r="A223" s="21">
        <v>39845</v>
      </c>
      <c r="B223" s="76">
        <f>VLOOKUP(A223,Database!$A:$AU,MATCH($B$4,Database!$A$1:$AU$1,0),FALSE)</f>
        <v>87.195982231000002</v>
      </c>
      <c r="C223" s="22">
        <f>(Table13456789101112131415161734[[#This Row],[USA]]-B222)/B222</f>
        <v>-6.0168444562639133E-3</v>
      </c>
      <c r="D223" s="23">
        <f>(Table13456789101112131415161734[[#This Row],[USA]]-B211)/B211</f>
        <v>-0.13591104412266666</v>
      </c>
    </row>
    <row r="224" spans="1:4" x14ac:dyDescent="0.35">
      <c r="A224" s="21">
        <v>39873</v>
      </c>
      <c r="B224" s="76">
        <f>VLOOKUP(A224,Database!$A:$AU,MATCH($B$4,Database!$A$1:$AU$1,0),FALSE)</f>
        <v>85.821943469000004</v>
      </c>
      <c r="C224" s="22">
        <f>(Table13456789101112131415161734[[#This Row],[USA]]-B223)/B223</f>
        <v>-1.5758051309748285E-2</v>
      </c>
      <c r="D224" s="23">
        <f>(Table13456789101112131415161734[[#This Row],[USA]]-B212)/B212</f>
        <v>-0.14643496064705136</v>
      </c>
    </row>
    <row r="225" spans="1:4" x14ac:dyDescent="0.35">
      <c r="A225" s="21">
        <v>39904</v>
      </c>
      <c r="B225" s="76">
        <f>VLOOKUP(A225,Database!$A:$AU,MATCH($B$4,Database!$A$1:$AU$1,0),FALSE)</f>
        <v>85.137254311999996</v>
      </c>
      <c r="C225" s="22">
        <f>(Table13456789101112131415161734[[#This Row],[USA]]-B224)/B224</f>
        <v>-7.978019715287929E-3</v>
      </c>
      <c r="D225" s="23">
        <f>(Table13456789101112131415161734[[#This Row],[USA]]-B213)/B213</f>
        <v>-0.14757187477655223</v>
      </c>
    </row>
    <row r="226" spans="1:4" x14ac:dyDescent="0.35">
      <c r="A226" s="21">
        <v>39934</v>
      </c>
      <c r="B226" s="76">
        <f>VLOOKUP(A226,Database!$A:$AU,MATCH($B$4,Database!$A$1:$AU$1,0),FALSE)</f>
        <v>84.283797457999995</v>
      </c>
      <c r="C226" s="22">
        <f>(Table13456789101112131415161734[[#This Row],[USA]]-B225)/B225</f>
        <v>-1.0024481772366802E-2</v>
      </c>
      <c r="D226" s="23">
        <f>(Table13456789101112131415161734[[#This Row],[USA]]-B214)/B214</f>
        <v>-0.15119647613063766</v>
      </c>
    </row>
    <row r="227" spans="1:4" x14ac:dyDescent="0.35">
      <c r="A227" s="21">
        <v>39965</v>
      </c>
      <c r="B227" s="76">
        <f>VLOOKUP(A227,Database!$A:$AU,MATCH($B$4,Database!$A$1:$AU$1,0),FALSE)</f>
        <v>84.014681401000004</v>
      </c>
      <c r="C227" s="22">
        <f>(Table13456789101112131415161734[[#This Row],[USA]]-B226)/B226</f>
        <v>-3.1929749858992272E-3</v>
      </c>
      <c r="D227" s="23">
        <f>(Table13456789101112131415161734[[#This Row],[USA]]-B215)/B215</f>
        <v>-0.15199456333801142</v>
      </c>
    </row>
    <row r="228" spans="1:4" x14ac:dyDescent="0.35">
      <c r="A228" s="21">
        <v>39995</v>
      </c>
      <c r="B228" s="76">
        <f>VLOOKUP(A228,Database!$A:$AU,MATCH($B$4,Database!$A$1:$AU$1,0),FALSE)</f>
        <v>84.987822515000005</v>
      </c>
      <c r="C228" s="22">
        <f>(Table13456789101112131415161734[[#This Row],[USA]]-B227)/B227</f>
        <v>1.1582988803530921E-2</v>
      </c>
      <c r="D228" s="23">
        <f>(Table13456789101112131415161734[[#This Row],[USA]]-B216)/B216</f>
        <v>-0.13855266080568718</v>
      </c>
    </row>
    <row r="229" spans="1:4" x14ac:dyDescent="0.35">
      <c r="A229" s="21">
        <v>40026</v>
      </c>
      <c r="B229" s="76">
        <f>VLOOKUP(A229,Database!$A:$AU,MATCH($B$4,Database!$A$1:$AU$1,0),FALSE)</f>
        <v>85.904244989999995</v>
      </c>
      <c r="C229" s="22">
        <f>(Table13456789101112131415161734[[#This Row],[USA]]-B228)/B228</f>
        <v>1.0782985701725038E-2</v>
      </c>
      <c r="D229" s="23">
        <f>(Table13456789101112131415161734[[#This Row],[USA]]-B217)/B217</f>
        <v>-0.11541536522837084</v>
      </c>
    </row>
    <row r="230" spans="1:4" x14ac:dyDescent="0.35">
      <c r="A230" s="21">
        <v>40057</v>
      </c>
      <c r="B230" s="76">
        <f>VLOOKUP(A230,Database!$A:$AU,MATCH($B$4,Database!$A$1:$AU$1,0),FALSE)</f>
        <v>86.626316885999998</v>
      </c>
      <c r="C230" s="22">
        <f>(Table13456789101112131415161734[[#This Row],[USA]]-B229)/B229</f>
        <v>8.4055438248023511E-3</v>
      </c>
      <c r="D230" s="23">
        <f>(Table13456789101112131415161734[[#This Row],[USA]]-B218)/B218</f>
        <v>-6.7233620017836671E-2</v>
      </c>
    </row>
    <row r="231" spans="1:4" x14ac:dyDescent="0.35">
      <c r="A231" s="21">
        <v>40087</v>
      </c>
      <c r="B231" s="76">
        <f>VLOOKUP(A231,Database!$A:$AU,MATCH($B$4,Database!$A$1:$AU$1,0),FALSE)</f>
        <v>86.812040679000006</v>
      </c>
      <c r="C231" s="22">
        <f>(Table13456789101112131415161734[[#This Row],[USA]]-B230)/B230</f>
        <v>2.1439650175179466E-3</v>
      </c>
      <c r="D231" s="23">
        <f>(Table13456789101112131415161734[[#This Row],[USA]]-B219)/B219</f>
        <v>-7.4385337979748126E-2</v>
      </c>
    </row>
    <row r="232" spans="1:4" x14ac:dyDescent="0.35">
      <c r="A232" s="21">
        <v>40118</v>
      </c>
      <c r="B232" s="76">
        <f>VLOOKUP(A232,Database!$A:$AU,MATCH($B$4,Database!$A$1:$AU$1,0),FALSE)</f>
        <v>87.174564004000004</v>
      </c>
      <c r="C232" s="22">
        <f>(Table13456789101112131415161734[[#This Row],[USA]]-B231)/B231</f>
        <v>4.1759567240272581E-3</v>
      </c>
      <c r="D232" s="23">
        <f>(Table13456789101112131415161734[[#This Row],[USA]]-B220)/B220</f>
        <v>-5.8182772605356599E-2</v>
      </c>
    </row>
    <row r="233" spans="1:4" x14ac:dyDescent="0.35">
      <c r="A233" s="21">
        <v>40148</v>
      </c>
      <c r="B233" s="76">
        <f>VLOOKUP(A233,Database!$A:$AU,MATCH($B$4,Database!$A$1:$AU$1,0),FALSE)</f>
        <v>87.489292952</v>
      </c>
      <c r="C233" s="22">
        <f>(Table13456789101112131415161734[[#This Row],[USA]]-B232)/B232</f>
        <v>3.6103300497786735E-3</v>
      </c>
      <c r="D233" s="23">
        <f>(Table13456789101112131415161734[[#This Row],[USA]]-B221)/B221</f>
        <v>-2.7409023325258557E-2</v>
      </c>
    </row>
    <row r="234" spans="1:4" x14ac:dyDescent="0.35">
      <c r="A234" s="21">
        <v>40179</v>
      </c>
      <c r="B234" s="76">
        <f>VLOOKUP(A234,Database!$A:$AU,MATCH($B$4,Database!$A$1:$AU$1,0),FALSE)</f>
        <v>88.442999008000001</v>
      </c>
      <c r="C234" s="22">
        <f>(Table13456789101112131415161734[[#This Row],[USA]]-B233)/B233</f>
        <v>1.0900831676891496E-2</v>
      </c>
      <c r="D234" s="23">
        <f>(Table13456789101112131415161734[[#This Row],[USA]]-B222)/B222</f>
        <v>8.1984168356464514E-3</v>
      </c>
    </row>
    <row r="235" spans="1:4" x14ac:dyDescent="0.35">
      <c r="A235" s="21">
        <v>40210</v>
      </c>
      <c r="B235" s="76">
        <f>VLOOKUP(A235,Database!$A:$AU,MATCH($B$4,Database!$A$1:$AU$1,0),FALSE)</f>
        <v>88.755645627999996</v>
      </c>
      <c r="C235" s="22">
        <f>(Table13456789101112131415161734[[#This Row],[USA]]-B234)/B234</f>
        <v>3.5350069932806693E-3</v>
      </c>
      <c r="D235" s="23">
        <f>(Table13456789101112131415161734[[#This Row],[USA]]-B223)/B223</f>
        <v>1.7886872274322535E-2</v>
      </c>
    </row>
    <row r="236" spans="1:4" x14ac:dyDescent="0.35">
      <c r="A236" s="21">
        <v>40238</v>
      </c>
      <c r="B236" s="76">
        <f>VLOOKUP(A236,Database!$A:$AU,MATCH($B$4,Database!$A$1:$AU$1,0),FALSE)</f>
        <v>89.386293425000005</v>
      </c>
      <c r="C236" s="22">
        <f>(Table13456789101112131415161734[[#This Row],[USA]]-B235)/B235</f>
        <v>7.1054386742138301E-3</v>
      </c>
      <c r="D236" s="23">
        <f>(Table13456789101112131415161734[[#This Row],[USA]]-B224)/B224</f>
        <v>4.1531918433978257E-2</v>
      </c>
    </row>
    <row r="237" spans="1:4" x14ac:dyDescent="0.35">
      <c r="A237" s="21">
        <v>40269</v>
      </c>
      <c r="B237" s="76">
        <f>VLOOKUP(A237,Database!$A:$AU,MATCH($B$4,Database!$A$1:$AU$1,0),FALSE)</f>
        <v>89.712623913000002</v>
      </c>
      <c r="C237" s="22">
        <f>(Table13456789101112131415161734[[#This Row],[USA]]-B236)/B236</f>
        <v>3.6507889016989563E-3</v>
      </c>
      <c r="D237" s="23">
        <f>(Table13456789101112131415161734[[#This Row],[USA]]-B225)/B225</f>
        <v>5.3741098864109278E-2</v>
      </c>
    </row>
    <row r="238" spans="1:4" x14ac:dyDescent="0.35">
      <c r="A238" s="21">
        <v>40299</v>
      </c>
      <c r="B238" s="76">
        <f>VLOOKUP(A238,Database!$A:$AU,MATCH($B$4,Database!$A$1:$AU$1,0),FALSE)</f>
        <v>90.941296374999993</v>
      </c>
      <c r="C238" s="22">
        <f>(Table13456789101112131415161734[[#This Row],[USA]]-B237)/B237</f>
        <v>1.3695647372787946E-2</v>
      </c>
      <c r="D238" s="23">
        <f>(Table13456789101112131415161734[[#This Row],[USA]]-B226)/B226</f>
        <v>7.8989071657782614E-2</v>
      </c>
    </row>
    <row r="239" spans="1:4" x14ac:dyDescent="0.35">
      <c r="A239" s="21">
        <v>40330</v>
      </c>
      <c r="B239" s="76">
        <f>VLOOKUP(A239,Database!$A:$AU,MATCH($B$4,Database!$A$1:$AU$1,0),FALSE)</f>
        <v>91.155082011000005</v>
      </c>
      <c r="C239" s="22">
        <f>(Table13456789101112131415161734[[#This Row],[USA]]-B238)/B238</f>
        <v>2.3508091980397774E-3</v>
      </c>
      <c r="D239" s="23">
        <f>(Table13456789101112131415161734[[#This Row],[USA]]-B227)/B227</f>
        <v>8.498991474976908E-2</v>
      </c>
    </row>
    <row r="240" spans="1:4" x14ac:dyDescent="0.35">
      <c r="A240" s="21">
        <v>40360</v>
      </c>
      <c r="B240" s="76">
        <f>VLOOKUP(A240,Database!$A:$AU,MATCH($B$4,Database!$A$1:$AU$1,0),FALSE)</f>
        <v>91.497178693999999</v>
      </c>
      <c r="C240" s="22">
        <f>(Table13456789101112131415161734[[#This Row],[USA]]-B239)/B239</f>
        <v>3.7529085099030691E-3</v>
      </c>
      <c r="D240" s="23">
        <f>(Table13456789101112131415161734[[#This Row],[USA]]-B228)/B228</f>
        <v>7.6591633793784031E-2</v>
      </c>
    </row>
    <row r="241" spans="1:4" x14ac:dyDescent="0.35">
      <c r="A241" s="21">
        <v>40391</v>
      </c>
      <c r="B241" s="76">
        <f>VLOOKUP(A241,Database!$A:$AU,MATCH($B$4,Database!$A$1:$AU$1,0),FALSE)</f>
        <v>91.835606513000002</v>
      </c>
      <c r="C241" s="22">
        <f>(Table13456789101112131415161734[[#This Row],[USA]]-B240)/B240</f>
        <v>3.6987787364660663E-3</v>
      </c>
      <c r="D241" s="23">
        <f>(Table13456789101112131415161734[[#This Row],[USA]]-B229)/B229</f>
        <v>6.9046198167395212E-2</v>
      </c>
    </row>
    <row r="242" spans="1:4" x14ac:dyDescent="0.35">
      <c r="A242" s="21">
        <v>40422</v>
      </c>
      <c r="B242" s="76">
        <f>VLOOKUP(A242,Database!$A:$AU,MATCH($B$4,Database!$A$1:$AU$1,0),FALSE)</f>
        <v>92.085287511999994</v>
      </c>
      <c r="C242" s="22">
        <f>(Table13456789101112131415161734[[#This Row],[USA]]-B241)/B241</f>
        <v>2.7187820550262014E-3</v>
      </c>
      <c r="D242" s="23">
        <f>(Table13456789101112131415161734[[#This Row],[USA]]-B230)/B230</f>
        <v>6.301746192423241E-2</v>
      </c>
    </row>
    <row r="243" spans="1:4" x14ac:dyDescent="0.35">
      <c r="A243" s="21">
        <v>40452</v>
      </c>
      <c r="B243" s="76">
        <f>VLOOKUP(A243,Database!$A:$AU,MATCH($B$4,Database!$A$1:$AU$1,0),FALSE)</f>
        <v>91.834416611999998</v>
      </c>
      <c r="C243" s="22">
        <f>(Table13456789101112131415161734[[#This Row],[USA]]-B242)/B242</f>
        <v>-2.724332048887868E-3</v>
      </c>
      <c r="D243" s="23">
        <f>(Table13456789101112131415161734[[#This Row],[USA]]-B231)/B231</f>
        <v>5.7853448596732665E-2</v>
      </c>
    </row>
    <row r="244" spans="1:4" x14ac:dyDescent="0.35">
      <c r="A244" s="21">
        <v>40483</v>
      </c>
      <c r="B244" s="76">
        <f>VLOOKUP(A244,Database!$A:$AU,MATCH($B$4,Database!$A$1:$AU$1,0),FALSE)</f>
        <v>91.897283075000004</v>
      </c>
      <c r="C244" s="22">
        <f>(Table13456789101112131415161734[[#This Row],[USA]]-B243)/B243</f>
        <v>6.8456320973449974E-4</v>
      </c>
      <c r="D244" s="23">
        <f>(Table13456789101112131415161734[[#This Row],[USA]]-B232)/B232</f>
        <v>5.4175425193790455E-2</v>
      </c>
    </row>
    <row r="245" spans="1:4" x14ac:dyDescent="0.35">
      <c r="A245" s="21">
        <v>40513</v>
      </c>
      <c r="B245" s="76">
        <f>VLOOKUP(A245,Database!$A:$AU,MATCH($B$4,Database!$A$1:$AU$1,0),FALSE)</f>
        <v>92.786635290999996</v>
      </c>
      <c r="C245" s="22">
        <f>(Table13456789101112131415161734[[#This Row],[USA]]-B244)/B244</f>
        <v>9.6776769262499965E-3</v>
      </c>
      <c r="D245" s="23">
        <f>(Table13456789101112131415161734[[#This Row],[USA]]-B233)/B233</f>
        <v>6.0548464392166511E-2</v>
      </c>
    </row>
    <row r="246" spans="1:4" x14ac:dyDescent="0.35">
      <c r="A246" s="21">
        <v>40544</v>
      </c>
      <c r="B246" s="76">
        <f>VLOOKUP(A246,Database!$A:$AU,MATCH($B$4,Database!$A$1:$AU$1,0),FALSE)</f>
        <v>92.593474612999998</v>
      </c>
      <c r="C246" s="22">
        <f>(Table13456789101112131415161734[[#This Row],[USA]]-B245)/B245</f>
        <v>-2.0817726323861438E-3</v>
      </c>
      <c r="D246" s="23">
        <f>(Table13456789101112131415161734[[#This Row],[USA]]-B234)/B234</f>
        <v>4.6928254938806077E-2</v>
      </c>
    </row>
    <row r="247" spans="1:4" x14ac:dyDescent="0.35">
      <c r="A247" s="21">
        <v>40575</v>
      </c>
      <c r="B247" s="76">
        <f>VLOOKUP(A247,Database!$A:$AU,MATCH($B$4,Database!$A$1:$AU$1,0),FALSE)</f>
        <v>92.222423660999993</v>
      </c>
      <c r="C247" s="22">
        <f>(Table13456789101112131415161734[[#This Row],[USA]]-B246)/B246</f>
        <v>-4.0073121086646145E-3</v>
      </c>
      <c r="D247" s="23">
        <f>(Table13456789101112131415161734[[#This Row],[USA]]-B235)/B235</f>
        <v>3.9059802995859483E-2</v>
      </c>
    </row>
    <row r="248" spans="1:4" x14ac:dyDescent="0.35">
      <c r="A248" s="21">
        <v>40603</v>
      </c>
      <c r="B248" s="76">
        <f>VLOOKUP(A248,Database!$A:$AU,MATCH($B$4,Database!$A$1:$AU$1,0),FALSE)</f>
        <v>93.187136304999996</v>
      </c>
      <c r="C248" s="22">
        <f>(Table13456789101112131415161734[[#This Row],[USA]]-B247)/B247</f>
        <v>1.0460716664161693E-2</v>
      </c>
      <c r="D248" s="23">
        <f>(Table13456789101112131415161734[[#This Row],[USA]]-B236)/B236</f>
        <v>4.2521540320822296E-2</v>
      </c>
    </row>
    <row r="249" spans="1:4" x14ac:dyDescent="0.35">
      <c r="A249" s="21">
        <v>40634</v>
      </c>
      <c r="B249" s="76">
        <f>VLOOKUP(A249,Database!$A:$AU,MATCH($B$4,Database!$A$1:$AU$1,0),FALSE)</f>
        <v>92.864375522000003</v>
      </c>
      <c r="C249" s="22">
        <f>(Table13456789101112131415161734[[#This Row],[USA]]-B248)/B248</f>
        <v>-3.4635765814672284E-3</v>
      </c>
      <c r="D249" s="23">
        <f>(Table13456789101112131415161734[[#This Row],[USA]]-B237)/B237</f>
        <v>3.5131640024891636E-2</v>
      </c>
    </row>
    <row r="250" spans="1:4" x14ac:dyDescent="0.35">
      <c r="A250" s="21">
        <v>40664</v>
      </c>
      <c r="B250" s="76">
        <f>VLOOKUP(A250,Database!$A:$AU,MATCH($B$4,Database!$A$1:$AU$1,0),FALSE)</f>
        <v>92.998536916999996</v>
      </c>
      <c r="C250" s="22">
        <f>(Table13456789101112131415161734[[#This Row],[USA]]-B249)/B249</f>
        <v>1.4447024948572341E-3</v>
      </c>
      <c r="D250" s="23">
        <f>(Table13456789101112131415161734[[#This Row],[USA]]-B238)/B238</f>
        <v>2.2621632019812984E-2</v>
      </c>
    </row>
    <row r="251" spans="1:4" x14ac:dyDescent="0.35">
      <c r="A251" s="21">
        <v>40695</v>
      </c>
      <c r="B251" s="76">
        <f>VLOOKUP(A251,Database!$A:$AU,MATCH($B$4,Database!$A$1:$AU$1,0),FALSE)</f>
        <v>93.246433064000001</v>
      </c>
      <c r="C251" s="22">
        <f>(Table13456789101112131415161734[[#This Row],[USA]]-B250)/B250</f>
        <v>2.6655919030344529E-3</v>
      </c>
      <c r="D251" s="23">
        <f>(Table13456789101112131415161734[[#This Row],[USA]]-B239)/B239</f>
        <v>2.2942780664139233E-2</v>
      </c>
    </row>
    <row r="252" spans="1:4" x14ac:dyDescent="0.35">
      <c r="A252" s="21">
        <v>40725</v>
      </c>
      <c r="B252" s="76">
        <f>VLOOKUP(A252,Database!$A:$AU,MATCH($B$4,Database!$A$1:$AU$1,0),FALSE)</f>
        <v>93.719220594999996</v>
      </c>
      <c r="C252" s="22">
        <f>(Table13456789101112131415161734[[#This Row],[USA]]-B251)/B251</f>
        <v>5.0703015167936254E-3</v>
      </c>
      <c r="D252" s="23">
        <f>(Table13456789101112131415161734[[#This Row],[USA]]-B240)/B240</f>
        <v>2.4285359753346246E-2</v>
      </c>
    </row>
    <row r="253" spans="1:4" x14ac:dyDescent="0.35">
      <c r="A253" s="21">
        <v>40756</v>
      </c>
      <c r="B253" s="76">
        <f>VLOOKUP(A253,Database!$A:$AU,MATCH($B$4,Database!$A$1:$AU$1,0),FALSE)</f>
        <v>94.325772885999996</v>
      </c>
      <c r="C253" s="22">
        <f>(Table13456789101112131415161734[[#This Row],[USA]]-B252)/B252</f>
        <v>6.4720159552026828E-3</v>
      </c>
      <c r="D253" s="23">
        <f>(Table13456789101112131415161734[[#This Row],[USA]]-B241)/B241</f>
        <v>2.7115478054228266E-2</v>
      </c>
    </row>
    <row r="254" spans="1:4" x14ac:dyDescent="0.35">
      <c r="A254" s="21">
        <v>40787</v>
      </c>
      <c r="B254" s="76">
        <f>VLOOKUP(A254,Database!$A:$AU,MATCH($B$4,Database!$A$1:$AU$1,0),FALSE)</f>
        <v>94.273119745000002</v>
      </c>
      <c r="C254" s="22">
        <f>(Table13456789101112131415161734[[#This Row],[USA]]-B253)/B253</f>
        <v>-5.5820524326504807E-4</v>
      </c>
      <c r="D254" s="23">
        <f>(Table13456789101112131415161734[[#This Row],[USA]]-B242)/B242</f>
        <v>2.3758759863945735E-2</v>
      </c>
    </row>
    <row r="255" spans="1:4" x14ac:dyDescent="0.35">
      <c r="A255" s="21">
        <v>40817</v>
      </c>
      <c r="B255" s="76">
        <f>VLOOKUP(A255,Database!$A:$AU,MATCH($B$4,Database!$A$1:$AU$1,0),FALSE)</f>
        <v>94.923500075000007</v>
      </c>
      <c r="C255" s="22">
        <f>(Table13456789101112131415161734[[#This Row],[USA]]-B254)/B254</f>
        <v>6.8988947407195448E-3</v>
      </c>
      <c r="D255" s="23">
        <f>(Table13456789101112131415161734[[#This Row],[USA]]-B243)/B243</f>
        <v>3.3637535653450845E-2</v>
      </c>
    </row>
    <row r="256" spans="1:4" x14ac:dyDescent="0.35">
      <c r="A256" s="21">
        <v>40848</v>
      </c>
      <c r="B256" s="76">
        <f>VLOOKUP(A256,Database!$A:$AU,MATCH($B$4,Database!$A$1:$AU$1,0),FALSE)</f>
        <v>94.939762063000003</v>
      </c>
      <c r="C256" s="22">
        <f>(Table13456789101112131415161734[[#This Row],[USA]]-B255)/B255</f>
        <v>1.7131677600539175E-4</v>
      </c>
      <c r="D256" s="23">
        <f>(Table13456789101112131415161734[[#This Row],[USA]]-B244)/B244</f>
        <v>3.310738779422831E-2</v>
      </c>
    </row>
    <row r="257" spans="1:4" x14ac:dyDescent="0.35">
      <c r="A257" s="21">
        <v>40878</v>
      </c>
      <c r="B257" s="76">
        <f>VLOOKUP(A257,Database!$A:$AU,MATCH($B$4,Database!$A$1:$AU$1,0),FALSE)</f>
        <v>95.405013550999996</v>
      </c>
      <c r="C257" s="22">
        <f>(Table13456789101112131415161734[[#This Row],[USA]]-B256)/B256</f>
        <v>4.9004914051844969E-3</v>
      </c>
      <c r="D257" s="23">
        <f>(Table13456789101112131415161734[[#This Row],[USA]]-B245)/B245</f>
        <v>2.8219347018977142E-2</v>
      </c>
    </row>
    <row r="258" spans="1:4" x14ac:dyDescent="0.35">
      <c r="A258" s="21">
        <v>40909</v>
      </c>
      <c r="B258" s="76">
        <f>VLOOKUP(A258,Database!$A:$AU,MATCH($B$4,Database!$A$1:$AU$1,0),FALSE)</f>
        <v>95.990445090999998</v>
      </c>
      <c r="C258" s="22">
        <f>(Table13456789101112131415161734[[#This Row],[USA]]-B257)/B257</f>
        <v>6.1362764723790096E-3</v>
      </c>
      <c r="D258" s="23">
        <f>(Table13456789101112131415161734[[#This Row],[USA]]-B246)/B246</f>
        <v>3.6686931689277703E-2</v>
      </c>
    </row>
    <row r="259" spans="1:4" x14ac:dyDescent="0.35">
      <c r="A259" s="21">
        <v>40940</v>
      </c>
      <c r="B259" s="76">
        <f>VLOOKUP(A259,Database!$A:$AU,MATCH($B$4,Database!$A$1:$AU$1,0),FALSE)</f>
        <v>96.286135615000006</v>
      </c>
      <c r="C259" s="22">
        <f>(Table13456789101112131415161734[[#This Row],[USA]]-B258)/B258</f>
        <v>3.0804162197569812E-3</v>
      </c>
      <c r="D259" s="23">
        <f>(Table13456789101112131415161734[[#This Row],[USA]]-B247)/B247</f>
        <v>4.4064250240676756E-2</v>
      </c>
    </row>
    <row r="260" spans="1:4" x14ac:dyDescent="0.35">
      <c r="A260" s="21">
        <v>40969</v>
      </c>
      <c r="B260" s="76">
        <f>VLOOKUP(A260,Database!$A:$AU,MATCH($B$4,Database!$A$1:$AU$1,0),FALSE)</f>
        <v>95.784393813999998</v>
      </c>
      <c r="C260" s="22">
        <f>(Table13456789101112131415161734[[#This Row],[USA]]-B259)/B259</f>
        <v>-5.2109454574667171E-3</v>
      </c>
      <c r="D260" s="23">
        <f>(Table13456789101112131415161734[[#This Row],[USA]]-B248)/B248</f>
        <v>2.7871416721072104E-2</v>
      </c>
    </row>
    <row r="261" spans="1:4" x14ac:dyDescent="0.35">
      <c r="A261" s="21">
        <v>41000</v>
      </c>
      <c r="B261" s="76">
        <f>VLOOKUP(A261,Database!$A:$AU,MATCH($B$4,Database!$A$1:$AU$1,0),FALSE)</f>
        <v>96.481775253999999</v>
      </c>
      <c r="C261" s="22">
        <f>(Table13456789101112131415161734[[#This Row],[USA]]-B260)/B260</f>
        <v>7.2807418017826466E-3</v>
      </c>
      <c r="D261" s="23">
        <f>(Table13456789101112131415161734[[#This Row],[USA]]-B249)/B249</f>
        <v>3.8953578395011297E-2</v>
      </c>
    </row>
    <row r="262" spans="1:4" x14ac:dyDescent="0.35">
      <c r="A262" s="21">
        <v>41030</v>
      </c>
      <c r="B262" s="76">
        <f>VLOOKUP(A262,Database!$A:$AU,MATCH($B$4,Database!$A$1:$AU$1,0),FALSE)</f>
        <v>96.684058508999996</v>
      </c>
      <c r="C262" s="22">
        <f>(Table13456789101112131415161734[[#This Row],[USA]]-B261)/B261</f>
        <v>2.0965954914020013E-3</v>
      </c>
      <c r="D262" s="23">
        <f>(Table13456789101112131415161734[[#This Row],[USA]]-B250)/B250</f>
        <v>3.9629887890486722E-2</v>
      </c>
    </row>
    <row r="263" spans="1:4" x14ac:dyDescent="0.35">
      <c r="A263" s="21">
        <v>41061</v>
      </c>
      <c r="B263" s="76">
        <f>VLOOKUP(A263,Database!$A:$AU,MATCH($B$4,Database!$A$1:$AU$1,0),FALSE)</f>
        <v>96.669878850000003</v>
      </c>
      <c r="C263" s="22">
        <f>(Table13456789101112131415161734[[#This Row],[USA]]-B262)/B262</f>
        <v>-1.4665974120927911E-4</v>
      </c>
      <c r="D263" s="23">
        <f>(Table13456789101112131415161734[[#This Row],[USA]]-B251)/B251</f>
        <v>3.6713959703427029E-2</v>
      </c>
    </row>
    <row r="264" spans="1:4" x14ac:dyDescent="0.35">
      <c r="A264" s="21">
        <v>41091</v>
      </c>
      <c r="B264" s="76">
        <f>VLOOKUP(A264,Database!$A:$AU,MATCH($B$4,Database!$A$1:$AU$1,0),FALSE)</f>
        <v>96.901017217000003</v>
      </c>
      <c r="C264" s="22">
        <f>(Table13456789101112131415161734[[#This Row],[USA]]-B263)/B263</f>
        <v>2.3910071032430986E-3</v>
      </c>
      <c r="D264" s="23">
        <f>(Table13456789101112131415161734[[#This Row],[USA]]-B252)/B252</f>
        <v>3.3950310318412516E-2</v>
      </c>
    </row>
    <row r="265" spans="1:4" x14ac:dyDescent="0.35">
      <c r="A265" s="21">
        <v>41122</v>
      </c>
      <c r="B265" s="76">
        <f>VLOOKUP(A265,Database!$A:$AU,MATCH($B$4,Database!$A$1:$AU$1,0),FALSE)</f>
        <v>96.494070902999994</v>
      </c>
      <c r="C265" s="22">
        <f>(Table13456789101112131415161734[[#This Row],[USA]]-B264)/B264</f>
        <v>-4.1996082774724084E-3</v>
      </c>
      <c r="D265" s="23">
        <f>(Table13456789101112131415161734[[#This Row],[USA]]-B253)/B253</f>
        <v>2.2987333691085195E-2</v>
      </c>
    </row>
    <row r="266" spans="1:4" x14ac:dyDescent="0.35">
      <c r="A266" s="21">
        <v>41153</v>
      </c>
      <c r="B266" s="76">
        <f>VLOOKUP(A266,Database!$A:$AU,MATCH($B$4,Database!$A$1:$AU$1,0),FALSE)</f>
        <v>96.422181019999996</v>
      </c>
      <c r="C266" s="22">
        <f>(Table13456789101112131415161734[[#This Row],[USA]]-B265)/B265</f>
        <v>-7.4501865583289598E-4</v>
      </c>
      <c r="D266" s="23">
        <f>(Table13456789101112131415161734[[#This Row],[USA]]-B254)/B254</f>
        <v>2.2796119199332793E-2</v>
      </c>
    </row>
    <row r="267" spans="1:4" x14ac:dyDescent="0.35">
      <c r="A267" s="21">
        <v>41183</v>
      </c>
      <c r="B267" s="76">
        <f>VLOOKUP(A267,Database!$A:$AU,MATCH($B$4,Database!$A$1:$AU$1,0),FALSE)</f>
        <v>96.739983879999997</v>
      </c>
      <c r="C267" s="22">
        <f>(Table13456789101112131415161734[[#This Row],[USA]]-B266)/B266</f>
        <v>3.2959517886665666E-3</v>
      </c>
      <c r="D267" s="23">
        <f>(Table13456789101112131415161734[[#This Row],[USA]]-B255)/B255</f>
        <v>1.9136291893627689E-2</v>
      </c>
    </row>
    <row r="268" spans="1:4" x14ac:dyDescent="0.35">
      <c r="A268" s="21">
        <v>41214</v>
      </c>
      <c r="B268" s="76">
        <f>VLOOKUP(A268,Database!$A:$AU,MATCH($B$4,Database!$A$1:$AU$1,0),FALSE)</f>
        <v>97.134535387</v>
      </c>
      <c r="C268" s="22">
        <f>(Table13456789101112131415161734[[#This Row],[USA]]-B267)/B267</f>
        <v>4.0784739791710082E-3</v>
      </c>
      <c r="D268" s="23">
        <f>(Table13456789101112131415161734[[#This Row],[USA]]-B256)/B256</f>
        <v>2.3117535543680755E-2</v>
      </c>
    </row>
    <row r="269" spans="1:4" x14ac:dyDescent="0.35">
      <c r="A269" s="21">
        <v>41244</v>
      </c>
      <c r="B269" s="76">
        <f>VLOOKUP(A269,Database!$A:$AU,MATCH($B$4,Database!$A$1:$AU$1,0),FALSE)</f>
        <v>97.379655096999997</v>
      </c>
      <c r="C269" s="22">
        <f>(Table13456789101112131415161734[[#This Row],[USA]]-B268)/B268</f>
        <v>2.523507308944239E-3</v>
      </c>
      <c r="D269" s="23">
        <f>(Table13456789101112131415161734[[#This Row],[USA]]-B257)/B257</f>
        <v>2.0697460987670533E-2</v>
      </c>
    </row>
    <row r="270" spans="1:4" x14ac:dyDescent="0.35">
      <c r="A270" s="21">
        <v>41275</v>
      </c>
      <c r="B270" s="76">
        <f>VLOOKUP(A270,Database!$A:$AU,MATCH($B$4,Database!$A$1:$AU$1,0),FALSE)</f>
        <v>97.372614846999994</v>
      </c>
      <c r="C270" s="22">
        <f>(Table13456789101112131415161734[[#This Row],[USA]]-B269)/B269</f>
        <v>-7.2296928891256136E-5</v>
      </c>
      <c r="D270" s="23">
        <f>(Table13456789101112131415161734[[#This Row],[USA]]-B258)/B258</f>
        <v>1.4399034765279857E-2</v>
      </c>
    </row>
    <row r="271" spans="1:4" x14ac:dyDescent="0.35">
      <c r="A271" s="21">
        <v>41306</v>
      </c>
      <c r="B271" s="76">
        <f>VLOOKUP(A271,Database!$A:$AU,MATCH($B$4,Database!$A$1:$AU$1,0),FALSE)</f>
        <v>97.853037579000002</v>
      </c>
      <c r="C271" s="22">
        <f>(Table13456789101112131415161734[[#This Row],[USA]]-B270)/B270</f>
        <v>4.9338587934080694E-3</v>
      </c>
      <c r="D271" s="23">
        <f>(Table13456789101112131415161734[[#This Row],[USA]]-B259)/B259</f>
        <v>1.6273391324637343E-2</v>
      </c>
    </row>
    <row r="272" spans="1:4" x14ac:dyDescent="0.35">
      <c r="A272" s="21">
        <v>41334</v>
      </c>
      <c r="B272" s="76">
        <f>VLOOKUP(A272,Database!$A:$AU,MATCH($B$4,Database!$A$1:$AU$1,0),FALSE)</f>
        <v>98.265437609000003</v>
      </c>
      <c r="C272" s="22">
        <f>(Table13456789101112131415161734[[#This Row],[USA]]-B271)/B271</f>
        <v>4.2144836808674065E-3</v>
      </c>
      <c r="D272" s="23">
        <f>(Table13456789101112131415161734[[#This Row],[USA]]-B260)/B260</f>
        <v>2.590238029608297E-2</v>
      </c>
    </row>
    <row r="273" spans="1:4" x14ac:dyDescent="0.35">
      <c r="A273" s="21">
        <v>41365</v>
      </c>
      <c r="B273" s="76">
        <f>VLOOKUP(A273,Database!$A:$AU,MATCH($B$4,Database!$A$1:$AU$1,0),FALSE)</f>
        <v>98.156759937999993</v>
      </c>
      <c r="C273" s="22">
        <f>(Table13456789101112131415161734[[#This Row],[USA]]-B272)/B272</f>
        <v>-1.1059602810953729E-3</v>
      </c>
      <c r="D273" s="23">
        <f>(Table13456789101112131415161734[[#This Row],[USA]]-B261)/B261</f>
        <v>1.7360632923579547E-2</v>
      </c>
    </row>
    <row r="274" spans="1:4" x14ac:dyDescent="0.35">
      <c r="A274" s="21">
        <v>41395</v>
      </c>
      <c r="B274" s="76">
        <f>VLOOKUP(A274,Database!$A:$AU,MATCH($B$4,Database!$A$1:$AU$1,0),FALSE)</f>
        <v>98.244416014999999</v>
      </c>
      <c r="C274" s="22">
        <f>(Table13456789101112131415161734[[#This Row],[USA]]-B273)/B273</f>
        <v>8.9302129629556602E-4</v>
      </c>
      <c r="D274" s="23">
        <f>(Table13456789101112131415161734[[#This Row],[USA]]-B262)/B262</f>
        <v>1.6138725763717852E-2</v>
      </c>
    </row>
    <row r="275" spans="1:4" x14ac:dyDescent="0.35">
      <c r="A275" s="21">
        <v>41426</v>
      </c>
      <c r="B275" s="76">
        <f>VLOOKUP(A275,Database!$A:$AU,MATCH($B$4,Database!$A$1:$AU$1,0),FALSE)</f>
        <v>98.379172361000002</v>
      </c>
      <c r="C275" s="22">
        <f>(Table13456789101112131415161734[[#This Row],[USA]]-B274)/B274</f>
        <v>1.3716438192215275E-3</v>
      </c>
      <c r="D275" s="23">
        <f>(Table13456789101112131415161734[[#This Row],[USA]]-B263)/B263</f>
        <v>1.7681759109807745E-2</v>
      </c>
    </row>
    <row r="276" spans="1:4" x14ac:dyDescent="0.35">
      <c r="A276" s="21">
        <v>41456</v>
      </c>
      <c r="B276" s="76">
        <f>VLOOKUP(A276,Database!$A:$AU,MATCH($B$4,Database!$A$1:$AU$1,0),FALSE)</f>
        <v>98.080804559000001</v>
      </c>
      <c r="C276" s="22">
        <f>(Table13456789101112131415161734[[#This Row],[USA]]-B275)/B275</f>
        <v>-3.0328350487148631E-3</v>
      </c>
      <c r="D276" s="23">
        <f>(Table13456789101112131415161734[[#This Row],[USA]]-B264)/B264</f>
        <v>1.2175180156860307E-2</v>
      </c>
    </row>
    <row r="277" spans="1:4" x14ac:dyDescent="0.35">
      <c r="A277" s="21">
        <v>41487</v>
      </c>
      <c r="B277" s="76">
        <f>VLOOKUP(A277,Database!$A:$AU,MATCH($B$4,Database!$A$1:$AU$1,0),FALSE)</f>
        <v>98.651858121999993</v>
      </c>
      <c r="C277" s="22">
        <f>(Table13456789101112131415161734[[#This Row],[USA]]-B276)/B276</f>
        <v>5.8222764950554432E-3</v>
      </c>
      <c r="D277" s="23">
        <f>(Table13456789101112131415161734[[#This Row],[USA]]-B265)/B265</f>
        <v>2.23618632606878E-2</v>
      </c>
    </row>
    <row r="278" spans="1:4" x14ac:dyDescent="0.35">
      <c r="A278" s="21">
        <v>41518</v>
      </c>
      <c r="B278" s="76">
        <f>VLOOKUP(A278,Database!$A:$AU,MATCH($B$4,Database!$A$1:$AU$1,0),FALSE)</f>
        <v>99.175513941999995</v>
      </c>
      <c r="C278" s="22">
        <f>(Table13456789101112131415161734[[#This Row],[USA]]-B277)/B277</f>
        <v>5.3081191775669482E-3</v>
      </c>
      <c r="D278" s="23">
        <f>(Table13456789101112131415161734[[#This Row],[USA]]-B266)/B266</f>
        <v>2.8554974518040607E-2</v>
      </c>
    </row>
    <row r="279" spans="1:4" x14ac:dyDescent="0.35">
      <c r="A279" s="21">
        <v>41548</v>
      </c>
      <c r="B279" s="76">
        <f>VLOOKUP(A279,Database!$A:$AU,MATCH($B$4,Database!$A$1:$AU$1,0),FALSE)</f>
        <v>99.063068250000001</v>
      </c>
      <c r="C279" s="22">
        <f>(Table13456789101112131415161734[[#This Row],[USA]]-B278)/B278</f>
        <v>-1.1338049840180814E-3</v>
      </c>
      <c r="D279" s="23">
        <f>(Table13456789101112131415161734[[#This Row],[USA]]-B267)/B267</f>
        <v>2.4013693995252747E-2</v>
      </c>
    </row>
    <row r="280" spans="1:4" x14ac:dyDescent="0.35">
      <c r="A280" s="21">
        <v>41579</v>
      </c>
      <c r="B280" s="76">
        <f>VLOOKUP(A280,Database!$A:$AU,MATCH($B$4,Database!$A$1:$AU$1,0),FALSE)</f>
        <v>99.305114047999993</v>
      </c>
      <c r="C280" s="22">
        <f>(Table13456789101112131415161734[[#This Row],[USA]]-B279)/B279</f>
        <v>2.4433505066606127E-3</v>
      </c>
      <c r="D280" s="23">
        <f>(Table13456789101112131415161734[[#This Row],[USA]]-B268)/B268</f>
        <v>2.2346106380722881E-2</v>
      </c>
    </row>
    <row r="281" spans="1:4" x14ac:dyDescent="0.35">
      <c r="A281" s="21">
        <v>41609</v>
      </c>
      <c r="B281" s="76">
        <f>VLOOKUP(A281,Database!$A:$AU,MATCH($B$4,Database!$A$1:$AU$1,0),FALSE)</f>
        <v>99.513049335999995</v>
      </c>
      <c r="C281" s="22">
        <f>(Table13456789101112131415161734[[#This Row],[USA]]-B280)/B280</f>
        <v>2.0939031186197952E-3</v>
      </c>
      <c r="D281" s="23">
        <f>(Table13456789101112131415161734[[#This Row],[USA]]-B269)/B269</f>
        <v>2.1908007754545041E-2</v>
      </c>
    </row>
    <row r="282" spans="1:4" x14ac:dyDescent="0.35">
      <c r="A282" s="21">
        <v>41640</v>
      </c>
      <c r="B282" s="76">
        <f>VLOOKUP(A282,Database!$A:$AU,MATCH($B$4,Database!$A$1:$AU$1,0),FALSE)</f>
        <v>99.141403432999994</v>
      </c>
      <c r="C282" s="22">
        <f>(Table13456789101112131415161734[[#This Row],[USA]]-B281)/B281</f>
        <v>-3.7346449081784271E-3</v>
      </c>
      <c r="D282" s="23">
        <f>(Table13456789101112131415161734[[#This Row],[USA]]-B270)/B270</f>
        <v>1.816515443052719E-2</v>
      </c>
    </row>
    <row r="283" spans="1:4" x14ac:dyDescent="0.35">
      <c r="A283" s="21">
        <v>41671</v>
      </c>
      <c r="B283" s="76">
        <f>VLOOKUP(A283,Database!$A:$AU,MATCH($B$4,Database!$A$1:$AU$1,0),FALSE)</f>
        <v>99.900659751000006</v>
      </c>
      <c r="C283" s="22">
        <f>(Table13456789101112131415161734[[#This Row],[USA]]-B282)/B282</f>
        <v>7.6583172288167177E-3</v>
      </c>
      <c r="D283" s="23">
        <f>(Table13456789101112131415161734[[#This Row],[USA]]-B271)/B271</f>
        <v>2.0925483997846165E-2</v>
      </c>
    </row>
    <row r="284" spans="1:4" x14ac:dyDescent="0.35">
      <c r="A284" s="21">
        <v>41699</v>
      </c>
      <c r="B284" s="76">
        <f>VLOOKUP(A284,Database!$A:$AU,MATCH($B$4,Database!$A$1:$AU$1,0),FALSE)</f>
        <v>100.882923443</v>
      </c>
      <c r="C284" s="22">
        <f>(Table13456789101112131415161734[[#This Row],[USA]]-B283)/B283</f>
        <v>9.8324044550682447E-3</v>
      </c>
      <c r="D284" s="23">
        <f>(Table13456789101112131415161734[[#This Row],[USA]]-B272)/B272</f>
        <v>2.6636891848128917E-2</v>
      </c>
    </row>
    <row r="285" spans="1:4" x14ac:dyDescent="0.35">
      <c r="A285" s="21">
        <v>41730</v>
      </c>
      <c r="B285" s="76">
        <f>VLOOKUP(A285,Database!$A:$AU,MATCH($B$4,Database!$A$1:$AU$1,0),FALSE)</f>
        <v>100.945591588</v>
      </c>
      <c r="C285" s="22">
        <f>(Table13456789101112131415161734[[#This Row],[USA]]-B284)/B284</f>
        <v>6.2119675819477733E-4</v>
      </c>
      <c r="D285" s="23">
        <f>(Table13456789101112131415161734[[#This Row],[USA]]-B273)/B273</f>
        <v>2.8412018201920592E-2</v>
      </c>
    </row>
    <row r="286" spans="1:4" x14ac:dyDescent="0.35">
      <c r="A286" s="21">
        <v>41760</v>
      </c>
      <c r="B286" s="76">
        <f>VLOOKUP(A286,Database!$A:$AU,MATCH($B$4,Database!$A$1:$AU$1,0),FALSE)</f>
        <v>101.35144716000001</v>
      </c>
      <c r="C286" s="22">
        <f>(Table13456789101112131415161734[[#This Row],[USA]]-B285)/B285</f>
        <v>4.020537852276589E-3</v>
      </c>
      <c r="D286" s="23">
        <f>(Table13456789101112131415161734[[#This Row],[USA]]-B274)/B274</f>
        <v>3.1625524086026681E-2</v>
      </c>
    </row>
    <row r="287" spans="1:4" x14ac:dyDescent="0.35">
      <c r="A287" s="21">
        <v>41791</v>
      </c>
      <c r="B287" s="76">
        <f>VLOOKUP(A287,Database!$A:$AU,MATCH($B$4,Database!$A$1:$AU$1,0),FALSE)</f>
        <v>101.700584093</v>
      </c>
      <c r="C287" s="22">
        <f>(Table13456789101112131415161734[[#This Row],[USA]]-B286)/B286</f>
        <v>3.4448144825088346E-3</v>
      </c>
      <c r="D287" s="23">
        <f>(Table13456789101112131415161734[[#This Row],[USA]]-B275)/B275</f>
        <v>3.3761330292677812E-2</v>
      </c>
    </row>
    <row r="288" spans="1:4" x14ac:dyDescent="0.35">
      <c r="A288" s="21">
        <v>41821</v>
      </c>
      <c r="B288" s="76">
        <f>VLOOKUP(A288,Database!$A:$AU,MATCH($B$4,Database!$A$1:$AU$1,0),FALSE)</f>
        <v>101.977037876</v>
      </c>
      <c r="C288" s="22">
        <f>(Table13456789101112131415161734[[#This Row],[USA]]-B287)/B287</f>
        <v>2.7183106711284066E-3</v>
      </c>
      <c r="D288" s="23">
        <f>(Table13456789101112131415161734[[#This Row],[USA]]-B276)/B276</f>
        <v>3.9724728345353628E-2</v>
      </c>
    </row>
    <row r="289" spans="1:4" x14ac:dyDescent="0.35">
      <c r="A289" s="21">
        <v>41852</v>
      </c>
      <c r="B289" s="76">
        <f>VLOOKUP(A289,Database!$A:$AU,MATCH($B$4,Database!$A$1:$AU$1,0),FALSE)</f>
        <v>101.786058684</v>
      </c>
      <c r="C289" s="22">
        <f>(Table13456789101112131415161734[[#This Row],[USA]]-B288)/B288</f>
        <v>-1.8727666146983344E-3</v>
      </c>
      <c r="D289" s="23">
        <f>(Table13456789101112131415161734[[#This Row],[USA]]-B277)/B277</f>
        <v>3.1770314535018954E-2</v>
      </c>
    </row>
    <row r="290" spans="1:4" x14ac:dyDescent="0.35">
      <c r="A290" s="21">
        <v>41883</v>
      </c>
      <c r="B290" s="76">
        <f>VLOOKUP(A290,Database!$A:$AU,MATCH($B$4,Database!$A$1:$AU$1,0),FALSE)</f>
        <v>102.098209512</v>
      </c>
      <c r="C290" s="22">
        <f>(Table13456789101112131415161734[[#This Row],[USA]]-B289)/B289</f>
        <v>3.0667346003551252E-3</v>
      </c>
      <c r="D290" s="23">
        <f>(Table13456789101112131415161734[[#This Row],[USA]]-B278)/B278</f>
        <v>2.9469931173830448E-2</v>
      </c>
    </row>
    <row r="291" spans="1:4" x14ac:dyDescent="0.35">
      <c r="A291" s="21">
        <v>41913</v>
      </c>
      <c r="B291" s="76">
        <f>VLOOKUP(A291,Database!$A:$AU,MATCH($B$4,Database!$A$1:$AU$1,0),FALSE)</f>
        <v>102.103861544</v>
      </c>
      <c r="C291" s="22">
        <f>(Table13456789101112131415161734[[#This Row],[USA]]-B290)/B290</f>
        <v>5.5358776877826759E-5</v>
      </c>
      <c r="D291" s="23">
        <f>(Table13456789101112131415161734[[#This Row],[USA]]-B279)/B279</f>
        <v>3.0695529097949141E-2</v>
      </c>
    </row>
    <row r="292" spans="1:4" x14ac:dyDescent="0.35">
      <c r="A292" s="21">
        <v>41944</v>
      </c>
      <c r="B292" s="76">
        <f>VLOOKUP(A292,Database!$A:$AU,MATCH($B$4,Database!$A$1:$AU$1,0),FALSE)</f>
        <v>102.729848894</v>
      </c>
      <c r="C292" s="22">
        <f>(Table13456789101112131415161734[[#This Row],[USA]]-B291)/B291</f>
        <v>6.1308881028974945E-3</v>
      </c>
      <c r="D292" s="23">
        <f>(Table13456789101112131415161734[[#This Row],[USA]]-B280)/B280</f>
        <v>3.4486993734729826E-2</v>
      </c>
    </row>
    <row r="293" spans="1:4" x14ac:dyDescent="0.35">
      <c r="A293" s="21">
        <v>41974</v>
      </c>
      <c r="B293" s="76">
        <f>VLOOKUP(A293,Database!$A:$AU,MATCH($B$4,Database!$A$1:$AU$1,0),FALSE)</f>
        <v>102.720230524</v>
      </c>
      <c r="C293" s="22">
        <f>(Table13456789101112131415161734[[#This Row],[USA]]-B292)/B292</f>
        <v>-9.3627802469785286E-5</v>
      </c>
      <c r="D293" s="23">
        <f>(Table13456789101112131415161734[[#This Row],[USA]]-B281)/B281</f>
        <v>3.2228749992085429E-2</v>
      </c>
    </row>
    <row r="294" spans="1:4" x14ac:dyDescent="0.35">
      <c r="A294" s="21">
        <v>42005</v>
      </c>
      <c r="B294" s="76">
        <f>VLOOKUP(A294,Database!$A:$AU,MATCH($B$4,Database!$A$1:$AU$1,0),FALSE)</f>
        <v>101.932912362</v>
      </c>
      <c r="C294" s="22">
        <f>(Table13456789101112131415161734[[#This Row],[USA]]-B293)/B293</f>
        <v>-7.6646845317977835E-3</v>
      </c>
      <c r="D294" s="23">
        <f>(Table13456789101112131415161734[[#This Row],[USA]]-B282)/B282</f>
        <v>2.8156842977177656E-2</v>
      </c>
    </row>
    <row r="295" spans="1:4" x14ac:dyDescent="0.35">
      <c r="A295" s="21">
        <v>42036</v>
      </c>
      <c r="B295" s="76">
        <f>VLOOKUP(A295,Database!$A:$AU,MATCH($B$4,Database!$A$1:$AU$1,0),FALSE)</f>
        <v>101.295720106</v>
      </c>
      <c r="C295" s="22">
        <f>(Table13456789101112131415161734[[#This Row],[USA]]-B294)/B294</f>
        <v>-6.2510943838933542E-3</v>
      </c>
      <c r="D295" s="23">
        <f>(Table13456789101112131415161734[[#This Row],[USA]]-B283)/B283</f>
        <v>1.3964475895125745E-2</v>
      </c>
    </row>
    <row r="296" spans="1:4" x14ac:dyDescent="0.35">
      <c r="A296" s="21">
        <v>42064</v>
      </c>
      <c r="B296" s="76">
        <f>VLOOKUP(A296,Database!$A:$AU,MATCH($B$4,Database!$A$1:$AU$1,0),FALSE)</f>
        <v>100.950946145</v>
      </c>
      <c r="C296" s="22">
        <f>(Table13456789101112131415161734[[#This Row],[USA]]-B295)/B295</f>
        <v>-3.4036379882507939E-3</v>
      </c>
      <c r="D296" s="23">
        <f>(Table13456789101112131415161734[[#This Row],[USA]]-B284)/B284</f>
        <v>6.7427369943775552E-4</v>
      </c>
    </row>
    <row r="297" spans="1:4" x14ac:dyDescent="0.35">
      <c r="A297" s="21">
        <v>42095</v>
      </c>
      <c r="B297" s="76">
        <f>VLOOKUP(A297,Database!$A:$AU,MATCH($B$4,Database!$A$1:$AU$1,0),FALSE)</f>
        <v>100.37662035300001</v>
      </c>
      <c r="C297" s="22">
        <f>(Table13456789101112131415161734[[#This Row],[USA]]-B296)/B296</f>
        <v>-5.6891570998757E-3</v>
      </c>
      <c r="D297" s="23">
        <f>(Table13456789101112131415161734[[#This Row],[USA]]-B285)/B285</f>
        <v>-5.6364148849827461E-3</v>
      </c>
    </row>
    <row r="298" spans="1:4" x14ac:dyDescent="0.35">
      <c r="A298" s="21">
        <v>42125</v>
      </c>
      <c r="B298" s="76">
        <f>VLOOKUP(A298,Database!$A:$AU,MATCH($B$4,Database!$A$1:$AU$1,0),FALSE)</f>
        <v>99.905716831999996</v>
      </c>
      <c r="C298" s="22">
        <f>(Table13456789101112131415161734[[#This Row],[USA]]-B297)/B297</f>
        <v>-4.6913665686686657E-3</v>
      </c>
      <c r="D298" s="23">
        <f>(Table13456789101112131415161734[[#This Row],[USA]]-B286)/B286</f>
        <v>-1.4264525751839402E-2</v>
      </c>
    </row>
    <row r="299" spans="1:4" x14ac:dyDescent="0.35">
      <c r="A299" s="21">
        <v>42156</v>
      </c>
      <c r="B299" s="76">
        <f>VLOOKUP(A299,Database!$A:$AU,MATCH($B$4,Database!$A$1:$AU$1,0),FALSE)</f>
        <v>99.607547346999993</v>
      </c>
      <c r="C299" s="22">
        <f>(Table13456789101112131415161734[[#This Row],[USA]]-B298)/B298</f>
        <v>-2.984508739388758E-3</v>
      </c>
      <c r="D299" s="23">
        <f>(Table13456789101112131415161734[[#This Row],[USA]]-B287)/B287</f>
        <v>-2.0580380778207077E-2</v>
      </c>
    </row>
    <row r="300" spans="1:4" x14ac:dyDescent="0.35">
      <c r="A300" s="21">
        <v>42186</v>
      </c>
      <c r="B300" s="76">
        <f>VLOOKUP(A300,Database!$A:$AU,MATCH($B$4,Database!$A$1:$AU$1,0),FALSE)</f>
        <v>100.25911757900001</v>
      </c>
      <c r="C300" s="22">
        <f>(Table13456789101112131415161734[[#This Row],[USA]]-B299)/B299</f>
        <v>6.5413741162620425E-3</v>
      </c>
      <c r="D300" s="23">
        <f>(Table13456789101112131415161734[[#This Row],[USA]]-B288)/B288</f>
        <v>-1.6846148238674225E-2</v>
      </c>
    </row>
    <row r="301" spans="1:4" x14ac:dyDescent="0.35">
      <c r="A301" s="21">
        <v>42217</v>
      </c>
      <c r="B301" s="76">
        <f>VLOOKUP(A301,Database!$A:$AU,MATCH($B$4,Database!$A$1:$AU$1,0),FALSE)</f>
        <v>100.03125144099999</v>
      </c>
      <c r="C301" s="22">
        <f>(Table13456789101112131415161734[[#This Row],[USA]]-B300)/B300</f>
        <v>-2.2727722276276886E-3</v>
      </c>
      <c r="D301" s="23">
        <f>(Table13456789101112131415161734[[#This Row],[USA]]-B289)/B289</f>
        <v>-1.7240153177046479E-2</v>
      </c>
    </row>
    <row r="302" spans="1:4" x14ac:dyDescent="0.35">
      <c r="A302" s="21">
        <v>42248</v>
      </c>
      <c r="B302" s="76">
        <f>VLOOKUP(A302,Database!$A:$AU,MATCH($B$4,Database!$A$1:$AU$1,0),FALSE)</f>
        <v>99.761342115999994</v>
      </c>
      <c r="C302" s="22">
        <f>(Table13456789101112131415161734[[#This Row],[USA]]-B301)/B301</f>
        <v>-2.6982500079907245E-3</v>
      </c>
      <c r="D302" s="23">
        <f>(Table13456789101112131415161734[[#This Row],[USA]]-B290)/B290</f>
        <v>-2.2888426811494098E-2</v>
      </c>
    </row>
    <row r="303" spans="1:4" x14ac:dyDescent="0.35">
      <c r="A303" s="21">
        <v>42278</v>
      </c>
      <c r="B303" s="76">
        <f>VLOOKUP(A303,Database!$A:$AU,MATCH($B$4,Database!$A$1:$AU$1,0),FALSE)</f>
        <v>99.308187959999998</v>
      </c>
      <c r="C303" s="22">
        <f>(Table13456789101112131415161734[[#This Row],[USA]]-B302)/B302</f>
        <v>-4.542382313512585E-3</v>
      </c>
      <c r="D303" s="23">
        <f>(Table13456789101112131415161734[[#This Row],[USA]]-B291)/B291</f>
        <v>-2.7380684155566919E-2</v>
      </c>
    </row>
    <row r="304" spans="1:4" x14ac:dyDescent="0.35">
      <c r="A304" s="21">
        <v>42309</v>
      </c>
      <c r="B304" s="76">
        <f>VLOOKUP(A304,Database!$A:$AU,MATCH($B$4,Database!$A$1:$AU$1,0),FALSE)</f>
        <v>98.545361936999996</v>
      </c>
      <c r="C304" s="22">
        <f>(Table13456789101112131415161734[[#This Row],[USA]]-B303)/B303</f>
        <v>-7.6814010875644861E-3</v>
      </c>
      <c r="D304" s="23">
        <f>(Table13456789101112131415161734[[#This Row],[USA]]-B292)/B292</f>
        <v>-4.0732922340007471E-2</v>
      </c>
    </row>
    <row r="305" spans="1:4" x14ac:dyDescent="0.35">
      <c r="A305" s="21">
        <v>42339</v>
      </c>
      <c r="B305" s="76">
        <f>VLOOKUP(A305,Database!$A:$AU,MATCH($B$4,Database!$A$1:$AU$1,0),FALSE)</f>
        <v>98.025275821999998</v>
      </c>
      <c r="C305" s="22">
        <f>(Table13456789101112131415161734[[#This Row],[USA]]-B304)/B304</f>
        <v>-5.2776315879025214E-3</v>
      </c>
      <c r="D305" s="23">
        <f>(Table13456789101112131415161734[[#This Row],[USA]]-B293)/B293</f>
        <v>-4.5706232141905626E-2</v>
      </c>
    </row>
    <row r="306" spans="1:4" s="80" customFormat="1" x14ac:dyDescent="0.35">
      <c r="A306" s="21">
        <v>42370</v>
      </c>
      <c r="B306" s="76">
        <f>VLOOKUP(A306,Database!$A:$AU,MATCH($B$4,Database!$A$1:$AU$1,0),FALSE)</f>
        <v>98.572035563</v>
      </c>
      <c r="C306" s="22">
        <f>(Table13456789101112131415161734[[#This Row],[USA]]-B305)/B305</f>
        <v>5.5777424385200468E-3</v>
      </c>
      <c r="D306" s="23">
        <f>(Table13456789101112131415161734[[#This Row],[USA]]-B294)/B294</f>
        <v>-3.2971458590963516E-2</v>
      </c>
    </row>
    <row r="307" spans="1:4" s="80" customFormat="1" x14ac:dyDescent="0.35">
      <c r="A307" s="21">
        <v>42401</v>
      </c>
      <c r="B307" s="76">
        <f>VLOOKUP(A307,Database!$A:$AU,MATCH($B$4,Database!$A$1:$AU$1,0),FALSE)</f>
        <v>98.062361085000006</v>
      </c>
      <c r="C307" s="22">
        <f>(Table13456789101112131415161734[[#This Row],[USA]]-B306)/B306</f>
        <v>-5.1705788065444513E-3</v>
      </c>
      <c r="D307" s="23">
        <f>(Table13456789101112131415161734[[#This Row],[USA]]-B295)/B295</f>
        <v>-3.1919996398825916E-2</v>
      </c>
    </row>
    <row r="308" spans="1:4" s="80" customFormat="1" x14ac:dyDescent="0.35">
      <c r="A308" s="21">
        <v>42430</v>
      </c>
      <c r="B308" s="76">
        <f>VLOOKUP(A308,Database!$A:$AU,MATCH($B$4,Database!$A$1:$AU$1,0),FALSE)</f>
        <v>97.312623978999994</v>
      </c>
      <c r="C308" s="22">
        <f>(Table13456789101112131415161734[[#This Row],[USA]]-B307)/B307</f>
        <v>-7.6455135049230899E-3</v>
      </c>
      <c r="D308" s="23">
        <f>(Table13456789101112131415161734[[#This Row],[USA]]-B296)/B296</f>
        <v>-3.6040495953095247E-2</v>
      </c>
    </row>
    <row r="309" spans="1:4" s="80" customFormat="1" x14ac:dyDescent="0.35">
      <c r="A309" s="21">
        <v>42461</v>
      </c>
      <c r="B309" s="76">
        <f>VLOOKUP(A309,Database!$A:$AU,MATCH($B$4,Database!$A$1:$AU$1,0),FALSE)</f>
        <v>97.608017027000002</v>
      </c>
      <c r="C309" s="22">
        <f>(Table13456789101112131415161734[[#This Row],[USA]]-B308)/B308</f>
        <v>3.0355059387130886E-3</v>
      </c>
      <c r="D309" s="23">
        <f>(Table13456789101112131415161734[[#This Row],[USA]]-B297)/B297</f>
        <v>-2.7582153257038385E-2</v>
      </c>
    </row>
    <row r="310" spans="1:4" s="80" customFormat="1" x14ac:dyDescent="0.35">
      <c r="A310" s="21">
        <v>42491</v>
      </c>
      <c r="B310" s="76">
        <f>VLOOKUP(A310,Database!$A:$AU,MATCH($B$4,Database!$A$1:$AU$1,0),FALSE)</f>
        <v>97.383125643</v>
      </c>
      <c r="C310" s="22">
        <f>(Table13456789101112131415161734[[#This Row],[USA]]-B309)/B309</f>
        <v>-2.3040257434775481E-3</v>
      </c>
      <c r="D310" s="23">
        <f>(Table13456789101112131415161734[[#This Row],[USA]]-B298)/B298</f>
        <v>-2.524971812415849E-2</v>
      </c>
    </row>
    <row r="311" spans="1:4" s="80" customFormat="1" x14ac:dyDescent="0.35">
      <c r="A311" s="21">
        <v>42522</v>
      </c>
      <c r="B311" s="76">
        <f>VLOOKUP(A311,Database!$A:$AU,MATCH($B$4,Database!$A$1:$AU$1,0),FALSE)</f>
        <v>97.846195644999995</v>
      </c>
      <c r="C311" s="22">
        <f>(Table13456789101112131415161734[[#This Row],[USA]]-B310)/B310</f>
        <v>4.7551359534050951E-3</v>
      </c>
      <c r="D311" s="23">
        <f>(Table13456789101112131415161734[[#This Row],[USA]]-B299)/B299</f>
        <v>-1.7682914085456074E-2</v>
      </c>
    </row>
    <row r="312" spans="1:4" s="80" customFormat="1" x14ac:dyDescent="0.35">
      <c r="A312" s="21">
        <v>42552</v>
      </c>
      <c r="B312" s="76">
        <f>VLOOKUP(A312,Database!$A:$AU,MATCH($B$4,Database!$A$1:$AU$1,0),FALSE)</f>
        <v>98.005344971</v>
      </c>
      <c r="C312" s="22">
        <f>(Table13456789101112131415161734[[#This Row],[USA]]-B311)/B311</f>
        <v>1.6265254356686643E-3</v>
      </c>
      <c r="D312" s="23">
        <f>(Table13456789101112131415161734[[#This Row],[USA]]-B300)/B300</f>
        <v>-2.2479477801349356E-2</v>
      </c>
    </row>
    <row r="313" spans="1:4" s="80" customFormat="1" x14ac:dyDescent="0.35">
      <c r="A313" s="21">
        <v>42583</v>
      </c>
      <c r="B313" s="76">
        <f>VLOOKUP(A313,Database!$A:$AU,MATCH($B$4,Database!$A$1:$AU$1,0),FALSE)</f>
        <v>97.899344579000001</v>
      </c>
      <c r="C313" s="22">
        <f>(Table13456789101112131415161734[[#This Row],[USA]]-B312)/B312</f>
        <v>-1.0815776632525941E-3</v>
      </c>
      <c r="D313" s="23">
        <f>(Table13456789101112131415161734[[#This Row],[USA]]-B301)/B301</f>
        <v>-2.1312408185330221E-2</v>
      </c>
    </row>
    <row r="314" spans="1:4" s="80" customFormat="1" x14ac:dyDescent="0.35">
      <c r="A314" s="21">
        <v>42614</v>
      </c>
      <c r="B314" s="76">
        <f>VLOOKUP(A314,Database!$A:$AU,MATCH($B$4,Database!$A$1:$AU$1,0),FALSE)</f>
        <v>97.798698744000006</v>
      </c>
      <c r="C314" s="22">
        <f>(Table13456789101112131415161734[[#This Row],[USA]]-B313)/B313</f>
        <v>-1.0280542268470275E-3</v>
      </c>
      <c r="D314" s="23">
        <f>(Table13456789101112131415161734[[#This Row],[USA]]-B302)/B302</f>
        <v>-1.9673385806276297E-2</v>
      </c>
    </row>
    <row r="315" spans="1:4" s="80" customFormat="1" x14ac:dyDescent="0.35">
      <c r="A315" s="21">
        <v>42644</v>
      </c>
      <c r="B315" s="76">
        <f>VLOOKUP(A315,Database!$A:$AU,MATCH($B$4,Database!$A$1:$AU$1,0),FALSE)</f>
        <v>97.881892690000001</v>
      </c>
      <c r="C315" s="22">
        <f>(Table13456789101112131415161734[[#This Row],[USA]]-B314)/B314</f>
        <v>8.5066516291555866E-4</v>
      </c>
      <c r="D315" s="23">
        <f>(Table13456789101112131415161734[[#This Row],[USA]]-B303)/B303</f>
        <v>-1.4362312909933365E-2</v>
      </c>
    </row>
    <row r="316" spans="1:4" s="80" customFormat="1" x14ac:dyDescent="0.35">
      <c r="A316" s="21">
        <v>42675</v>
      </c>
      <c r="B316" s="76">
        <f>VLOOKUP(A316,Database!$A:$AU,MATCH($B$4,Database!$A$1:$AU$1,0),FALSE)</f>
        <v>97.473161524000005</v>
      </c>
      <c r="C316" s="22">
        <f>(Table13456789101112131415161734[[#This Row],[USA]]-B315)/B315</f>
        <v>-4.1757587104949093E-3</v>
      </c>
      <c r="D316" s="23">
        <f>(Table13456789101112131415161734[[#This Row],[USA]]-B304)/B304</f>
        <v>-1.0880272718318772E-2</v>
      </c>
    </row>
    <row r="317" spans="1:4" s="80" customFormat="1" x14ac:dyDescent="0.35">
      <c r="A317" s="21">
        <v>42705</v>
      </c>
      <c r="B317" s="76">
        <f>VLOOKUP(A317,Database!$A:$AU,MATCH($B$4,Database!$A$1:$AU$1,0),FALSE)</f>
        <v>98.073962624999993</v>
      </c>
      <c r="C317" s="22">
        <f>(Table13456789101112131415161734[[#This Row],[USA]]-B316)/B316</f>
        <v>6.1637592503045813E-3</v>
      </c>
      <c r="D317" s="23">
        <f>(Table13456789101112131415161734[[#This Row],[USA]]-B305)/B305</f>
        <v>4.9667601128104677E-4</v>
      </c>
    </row>
    <row r="318" spans="1:4" s="80" customFormat="1" x14ac:dyDescent="0.35">
      <c r="A318" s="21">
        <v>42736</v>
      </c>
      <c r="B318" s="76">
        <f>VLOOKUP(A318,Database!$A:$AU,MATCH($B$4,Database!$A$1:$AU$1,0),FALSE)</f>
        <v>97.904005026999997</v>
      </c>
      <c r="C318" s="22">
        <f>(Table13456789101112131415161734[[#This Row],[USA]]-B317)/B317</f>
        <v>-1.7329533084112633E-3</v>
      </c>
      <c r="D318" s="23">
        <f>(Table13456789101112131415161734[[#This Row],[USA]]-B306)/B306</f>
        <v>-6.777079647229638E-3</v>
      </c>
    </row>
    <row r="319" spans="1:4" s="80" customFormat="1" x14ac:dyDescent="0.35">
      <c r="A319" s="21">
        <v>42767</v>
      </c>
      <c r="B319" s="76">
        <f>VLOOKUP(A319,Database!$A:$AU,MATCH($B$4,Database!$A$1:$AU$1,0),FALSE)</f>
        <v>97.589573553999998</v>
      </c>
      <c r="C319" s="22">
        <f>(Table13456789101112131415161734[[#This Row],[USA]]-B318)/B318</f>
        <v>-3.2116303404879612E-3</v>
      </c>
      <c r="D319" s="23">
        <f>(Table13456789101112131415161734[[#This Row],[USA]]-B307)/B307</f>
        <v>-4.8212945901863263E-3</v>
      </c>
    </row>
    <row r="320" spans="1:4" s="80" customFormat="1" x14ac:dyDescent="0.35">
      <c r="A320" s="21">
        <v>42795</v>
      </c>
      <c r="B320" s="76">
        <f>VLOOKUP(A320,Database!$A:$AU,MATCH($B$4,Database!$A$1:$AU$1,0),FALSE)</f>
        <v>98.238863142</v>
      </c>
      <c r="C320" s="22">
        <f>(Table13456789101112131415161734[[#This Row],[USA]]-B319)/B319</f>
        <v>6.6532680116767346E-3</v>
      </c>
      <c r="D320" s="23">
        <f>(Table13456789101112131415161734[[#This Row],[USA]]-B308)/B308</f>
        <v>9.5181809422782305E-3</v>
      </c>
    </row>
    <row r="321" spans="1:4" s="80" customFormat="1" x14ac:dyDescent="0.35">
      <c r="A321" s="21">
        <v>42826</v>
      </c>
      <c r="B321" s="76">
        <f>VLOOKUP(A321,Database!$A:$AU,MATCH($B$4,Database!$A$1:$AU$1,0),FALSE)</f>
        <v>99.212500047999995</v>
      </c>
      <c r="C321" s="22">
        <f>(Table13456789101112131415161734[[#This Row],[USA]]-B320)/B320</f>
        <v>9.9109138161813434E-3</v>
      </c>
      <c r="D321" s="23">
        <f>(Table13456789101112131415161734[[#This Row],[USA]]-B309)/B309</f>
        <v>1.6438024968340112E-2</v>
      </c>
    </row>
    <row r="322" spans="1:4" s="80" customFormat="1" x14ac:dyDescent="0.35">
      <c r="A322" s="21">
        <v>42856</v>
      </c>
      <c r="B322" s="76">
        <f>VLOOKUP(A322,Database!$A:$AU,MATCH($B$4,Database!$A$1:$AU$1,0),FALSE)</f>
        <v>99.296288945000001</v>
      </c>
      <c r="C322" s="22">
        <f>(Table13456789101112131415161734[[#This Row],[USA]]-B321)/B321</f>
        <v>8.4453971988879663E-4</v>
      </c>
      <c r="D322" s="23">
        <f>(Table13456789101112131415161734[[#This Row],[USA]]-B310)/B310</f>
        <v>1.9645737281154121E-2</v>
      </c>
    </row>
    <row r="323" spans="1:4" s="80" customFormat="1" x14ac:dyDescent="0.35">
      <c r="A323" s="21">
        <v>42887</v>
      </c>
      <c r="B323" s="76">
        <f>VLOOKUP(A323,Database!$A:$AU,MATCH($B$4,Database!$A$1:$AU$1,0),FALSE)</f>
        <v>99.470609515000007</v>
      </c>
      <c r="C323" s="22">
        <f>(Table13456789101112131415161734[[#This Row],[USA]]-B322)/B322</f>
        <v>1.7555597681657761E-3</v>
      </c>
      <c r="D323" s="23">
        <f>(Table13456789101112131415161734[[#This Row],[USA]]-B311)/B311</f>
        <v>1.660170698811447E-2</v>
      </c>
    </row>
    <row r="324" spans="1:4" s="80" customFormat="1" x14ac:dyDescent="0.35">
      <c r="A324" s="21">
        <v>42917</v>
      </c>
      <c r="B324" s="76">
        <f>VLOOKUP(A324,Database!$A:$AU,MATCH($B$4,Database!$A$1:$AU$1,0),FALSE)</f>
        <v>99.299065381999995</v>
      </c>
      <c r="C324" s="22">
        <f>(Table13456789101112131415161734[[#This Row],[USA]]-B323)/B323</f>
        <v>-1.7245710450195164E-3</v>
      </c>
      <c r="D324" s="23">
        <f>(Table13456789101112131415161734[[#This Row],[USA]]-B312)/B312</f>
        <v>1.3200508721058123E-2</v>
      </c>
    </row>
    <row r="325" spans="1:4" s="80" customFormat="1" x14ac:dyDescent="0.35">
      <c r="A325" s="21">
        <v>42948</v>
      </c>
      <c r="B325" s="76">
        <f>VLOOKUP(A325,Database!$A:$AU,MATCH($B$4,Database!$A$1:$AU$1,0),FALSE)</f>
        <v>98.848885980000006</v>
      </c>
      <c r="C325" s="22">
        <f>(Table13456789101112131415161734[[#This Row],[USA]]-B324)/B324</f>
        <v>-4.5335713913133516E-3</v>
      </c>
      <c r="D325" s="23">
        <f>(Table13456789101112131415161734[[#This Row],[USA]]-B313)/B313</f>
        <v>9.6991599390511864E-3</v>
      </c>
    </row>
    <row r="326" spans="1:4" s="80" customFormat="1" x14ac:dyDescent="0.35">
      <c r="A326" s="21">
        <v>42979</v>
      </c>
      <c r="B326" s="76">
        <f>VLOOKUP(A326,Database!$A:$AU,MATCH($B$4,Database!$A$1:$AU$1,0),FALSE)</f>
        <v>98.943185674000006</v>
      </c>
      <c r="C326" s="22">
        <f>(Table13456789101112131415161734[[#This Row],[USA]]-B325)/B325</f>
        <v>9.5397831816819466E-4</v>
      </c>
      <c r="D326" s="23">
        <f>(Table13456789101112131415161734[[#This Row],[USA]]-B314)/B314</f>
        <v>1.1702476052322875E-2</v>
      </c>
    </row>
    <row r="327" spans="1:4" s="80" customFormat="1" x14ac:dyDescent="0.35">
      <c r="A327" s="21">
        <v>43009</v>
      </c>
      <c r="B327" s="76">
        <f>VLOOKUP(A327,Database!$A:$AU,MATCH($B$4,Database!$A$1:$AU$1,0),FALSE)</f>
        <v>100.189805816</v>
      </c>
      <c r="C327" s="22">
        <f>(Table13456789101112131415161734[[#This Row],[USA]]-B326)/B326</f>
        <v>1.2599353189489841E-2</v>
      </c>
      <c r="D327" s="23">
        <f>(Table13456789101112131415161734[[#This Row],[USA]]-B315)/B315</f>
        <v>2.3578550256576597E-2</v>
      </c>
    </row>
    <row r="328" spans="1:4" s="80" customFormat="1" x14ac:dyDescent="0.35">
      <c r="A328" s="21">
        <v>43040</v>
      </c>
      <c r="B328" s="76">
        <f>VLOOKUP(A328,Database!$A:$AU,MATCH($B$4,Database!$A$1:$AU$1,0),FALSE)</f>
        <v>100.37414139099999</v>
      </c>
      <c r="C328" s="22">
        <f>(Table13456789101112131415161734[[#This Row],[USA]]-B327)/B327</f>
        <v>1.8398635819149747E-3</v>
      </c>
      <c r="D328" s="23">
        <f>(Table13456789101112131415161734[[#This Row],[USA]]-B316)/B316</f>
        <v>2.9761832094526916E-2</v>
      </c>
    </row>
    <row r="329" spans="1:4" s="80" customFormat="1" x14ac:dyDescent="0.35">
      <c r="A329" s="21">
        <v>43070</v>
      </c>
      <c r="B329" s="76">
        <f>VLOOKUP(A329,Database!$A:$AU,MATCH($B$4,Database!$A$1:$AU$1,0),FALSE)</f>
        <v>100.534579777</v>
      </c>
      <c r="C329" s="22">
        <f>(Table13456789101112131415161734[[#This Row],[USA]]-B328)/B328</f>
        <v>1.5984035706470856E-3</v>
      </c>
      <c r="D329" s="23">
        <f>(Table13456789101112131415161734[[#This Row],[USA]]-B317)/B317</f>
        <v>2.5089402794996038E-2</v>
      </c>
    </row>
    <row r="330" spans="1:4" s="80" customFormat="1" x14ac:dyDescent="0.35">
      <c r="A330" s="21">
        <v>43101</v>
      </c>
      <c r="B330" s="76">
        <f>VLOOKUP(A330,Database!$A:$AU,MATCH($B$4,Database!$A$1:$AU$1,0),FALSE)</f>
        <v>100.49213995700001</v>
      </c>
      <c r="C330" s="22">
        <f>(Table13456789101112131415161734[[#This Row],[USA]]-B329)/B329</f>
        <v>-4.2214151682073986E-4</v>
      </c>
      <c r="D330" s="23">
        <f>(Table13456789101112131415161734[[#This Row],[USA]]-B318)/B318</f>
        <v>2.6435434682026061E-2</v>
      </c>
    </row>
    <row r="331" spans="1:4" s="80" customFormat="1" x14ac:dyDescent="0.35">
      <c r="A331" s="21">
        <v>43132</v>
      </c>
      <c r="B331" s="76">
        <f>VLOOKUP(A331,Database!$A:$AU,MATCH($B$4,Database!$A$1:$AU$1,0),FALSE)</f>
        <v>100.85089526</v>
      </c>
      <c r="C331" s="22">
        <f>(Table13456789101112131415161734[[#This Row],[USA]]-B330)/B330</f>
        <v>3.5699837136865084E-3</v>
      </c>
      <c r="D331" s="23">
        <f>(Table13456789101112131415161734[[#This Row],[USA]]-B319)/B319</f>
        <v>3.3418751483685817E-2</v>
      </c>
    </row>
    <row r="332" spans="1:4" s="80" customFormat="1" x14ac:dyDescent="0.35">
      <c r="A332" s="21">
        <v>43160</v>
      </c>
      <c r="B332" s="76">
        <f>VLOOKUP(A332,Database!$A:$AU,MATCH($B$4,Database!$A$1:$AU$1,0),FALSE)</f>
        <v>101.417784169</v>
      </c>
      <c r="C332" s="22">
        <f>(Table13456789101112131415161734[[#This Row],[USA]]-B331)/B331</f>
        <v>5.6210597589493256E-3</v>
      </c>
      <c r="D332" s="23">
        <f>(Table13456789101112131415161734[[#This Row],[USA]]-B320)/B320</f>
        <v>3.2359098276666838E-2</v>
      </c>
    </row>
    <row r="333" spans="1:4" s="80" customFormat="1" x14ac:dyDescent="0.35">
      <c r="A333" s="21">
        <v>43191</v>
      </c>
      <c r="B333" s="76">
        <f>VLOOKUP(A333,Database!$A:$AU,MATCH($B$4,Database!$A$1:$AU$1,0),FALSE)</f>
        <v>102.56356015900001</v>
      </c>
      <c r="C333" s="22">
        <f>(Table13456789101112131415161734[[#This Row],[USA]]-B332)/B332</f>
        <v>1.1297584534983651E-2</v>
      </c>
      <c r="D333" s="23">
        <f>(Table13456789101112131415161734[[#This Row],[USA]]-B321)/B321</f>
        <v>3.3776591753848895E-2</v>
      </c>
    </row>
    <row r="334" spans="1:4" s="80" customFormat="1" x14ac:dyDescent="0.35">
      <c r="A334" s="21">
        <v>43221</v>
      </c>
      <c r="B334" s="76">
        <f>VLOOKUP(A334,Database!$A:$AU,MATCH($B$4,Database!$A$1:$AU$1,0),FALSE)</f>
        <v>101.61114316299999</v>
      </c>
      <c r="C334" s="22">
        <f>(Table13456789101112131415161734[[#This Row],[USA]]-B333)/B333</f>
        <v>-9.2861148201517051E-3</v>
      </c>
      <c r="D334" s="23">
        <f>(Table13456789101112131415161734[[#This Row],[USA]]-B322)/B322</f>
        <v>2.3312595491682336E-2</v>
      </c>
    </row>
    <row r="335" spans="1:4" s="80" customFormat="1" x14ac:dyDescent="0.35">
      <c r="A335" s="21">
        <v>43252</v>
      </c>
      <c r="B335" s="76">
        <f>VLOOKUP(A335,Database!$A:$AU,MATCH($B$4,Database!$A$1:$AU$1,0),FALSE)</f>
        <v>102.381901863</v>
      </c>
      <c r="C335" s="22">
        <f>(Table13456789101112131415161734[[#This Row],[USA]]-B334)/B334</f>
        <v>7.5853757374187356E-3</v>
      </c>
      <c r="D335" s="23">
        <f>(Table13456789101112131415161734[[#This Row],[USA]]-B323)/B323</f>
        <v>2.9267864771261618E-2</v>
      </c>
    </row>
    <row r="336" spans="1:4" s="80" customFormat="1" x14ac:dyDescent="0.35">
      <c r="A336" s="21">
        <v>43282</v>
      </c>
      <c r="B336" s="76">
        <f>VLOOKUP(A336,Database!$A:$AU,MATCH($B$4,Database!$A$1:$AU$1,0),FALSE)</f>
        <v>102.588151457</v>
      </c>
      <c r="C336" s="22">
        <f>(Table13456789101112131415161734[[#This Row],[USA]]-B335)/B335</f>
        <v>2.0145122355315031E-3</v>
      </c>
      <c r="D336" s="23">
        <f>(Table13456789101112131415161734[[#This Row],[USA]]-B324)/B324</f>
        <v>3.3123031544627354E-2</v>
      </c>
    </row>
    <row r="337" spans="1:4" s="80" customFormat="1" x14ac:dyDescent="0.35">
      <c r="A337" s="21">
        <v>43313</v>
      </c>
      <c r="B337" s="76">
        <f>VLOOKUP(A337,Database!$A:$AU,MATCH($B$4,Database!$A$1:$AU$1,0),FALSE)</f>
        <v>103.30348057800001</v>
      </c>
      <c r="C337" s="22">
        <f>(Table13456789101112131415161734[[#This Row],[USA]]-B336)/B336</f>
        <v>6.9728239649570253E-3</v>
      </c>
      <c r="D337" s="23">
        <f>(Table13456789101112131415161734[[#This Row],[USA]]-B325)/B325</f>
        <v>4.5064691967305462E-2</v>
      </c>
    </row>
    <row r="338" spans="1:4" s="80" customFormat="1" x14ac:dyDescent="0.35">
      <c r="A338" s="21">
        <v>43344</v>
      </c>
      <c r="B338" s="76">
        <f>VLOOKUP(A338,Database!$A:$AU,MATCH($B$4,Database!$A$1:$AU$1,0),FALSE)</f>
        <v>103.28989586900001</v>
      </c>
      <c r="C338" s="22">
        <f>(Table13456789101112131415161734[[#This Row],[USA]]-B337)/B337</f>
        <v>-1.3150291668771638E-4</v>
      </c>
      <c r="D338" s="23">
        <f>(Table13456789101112131415161734[[#This Row],[USA]]-B326)/B326</f>
        <v>4.3931375014764816E-2</v>
      </c>
    </row>
    <row r="339" spans="1:4" s="80" customFormat="1" x14ac:dyDescent="0.35">
      <c r="A339" s="21">
        <v>43374</v>
      </c>
      <c r="B339" s="76">
        <f>VLOOKUP(A339,Database!$A:$AU,MATCH($B$4,Database!$A$1:$AU$1,0),FALSE)</f>
        <v>103.17199646100001</v>
      </c>
      <c r="C339" s="22">
        <f>(Table13456789101112131415161734[[#This Row],[USA]]-B338)/B338</f>
        <v>-1.1414418323117336E-3</v>
      </c>
      <c r="D339" s="23">
        <f>(Table13456789101112131415161734[[#This Row],[USA]]-B327)/B327</f>
        <v>2.9765409970719359E-2</v>
      </c>
    </row>
    <row r="340" spans="1:4" s="80" customFormat="1" x14ac:dyDescent="0.35">
      <c r="A340" s="21">
        <v>43405</v>
      </c>
      <c r="B340" s="76">
        <f>VLOOKUP(A340,Database!$A:$AU,MATCH($B$4,Database!$A$1:$AU$1,0),FALSE)</f>
        <v>103.08543112700001</v>
      </c>
      <c r="C340" s="22">
        <f>(Table13456789101112131415161734[[#This Row],[USA]]-B339)/B339</f>
        <v>-8.3903905099599343E-4</v>
      </c>
      <c r="D340" s="23">
        <f>(Table13456789101112131415161734[[#This Row],[USA]]-B328)/B328</f>
        <v>2.7011834905151362E-2</v>
      </c>
    </row>
    <row r="341" spans="1:4" s="80" customFormat="1" x14ac:dyDescent="0.35">
      <c r="A341" s="21">
        <v>43435</v>
      </c>
      <c r="B341" s="76">
        <f>VLOOKUP(A341,Database!$A:$AU,MATCH($B$4,Database!$A$1:$AU$1,0),FALSE)</f>
        <v>102.99489945400001</v>
      </c>
      <c r="C341" s="22">
        <f>(Table13456789101112131415161734[[#This Row],[USA]]-B340)/B340</f>
        <v>-8.7821986104386616E-4</v>
      </c>
      <c r="D341" s="23">
        <f>(Table13456789101112131415161734[[#This Row],[USA]]-B329)/B329</f>
        <v>2.4472372416111353E-2</v>
      </c>
    </row>
    <row r="342" spans="1:4" s="80" customFormat="1" x14ac:dyDescent="0.35">
      <c r="A342" s="21">
        <v>43466</v>
      </c>
      <c r="B342" s="76">
        <f>VLOOKUP(A342,Database!$A:$AU,MATCH($B$4,Database!$A$1:$AU$1,0),FALSE)</f>
        <v>102.39935375100001</v>
      </c>
      <c r="C342" s="22">
        <f>(Table13456789101112131415161734[[#This Row],[USA]]-B341)/B341</f>
        <v>-5.7822834543955655E-3</v>
      </c>
      <c r="D342" s="23">
        <f>(Table13456789101112131415161734[[#This Row],[USA]]-B330)/B330</f>
        <v>1.897873599682608E-2</v>
      </c>
    </row>
    <row r="343" spans="1:4" s="80" customFormat="1" x14ac:dyDescent="0.35">
      <c r="A343" s="21">
        <v>43497</v>
      </c>
      <c r="B343" s="76">
        <f>VLOOKUP(A343,Database!$A:$AU,MATCH($B$4,Database!$A$1:$AU$1,0),FALSE)</f>
        <v>101.95046340899999</v>
      </c>
      <c r="C343" s="22">
        <f>(Table13456789101112131415161734[[#This Row],[USA]]-B342)/B342</f>
        <v>-4.3837224118773209E-3</v>
      </c>
      <c r="D343" s="23">
        <f>(Table13456789101112131415161734[[#This Row],[USA]]-B331)/B331</f>
        <v>1.0902909152816503E-2</v>
      </c>
    </row>
    <row r="344" spans="1:4" s="80" customFormat="1" x14ac:dyDescent="0.35">
      <c r="A344" s="21">
        <v>43525</v>
      </c>
      <c r="B344" s="76">
        <f>VLOOKUP(A344,Database!$A:$AU,MATCH($B$4,Database!$A$1:$AU$1,0),FALSE)</f>
        <v>102.034053989</v>
      </c>
      <c r="C344" s="22">
        <f>(Table13456789101112131415161734[[#This Row],[USA]]-B343)/B343</f>
        <v>8.1991368361575376E-4</v>
      </c>
      <c r="D344" s="23">
        <f>(Table13456789101112131415161734[[#This Row],[USA]]-B332)/B332</f>
        <v>6.076545894288749E-3</v>
      </c>
    </row>
    <row r="345" spans="1:4" s="80" customFormat="1" x14ac:dyDescent="0.35">
      <c r="A345" s="21">
        <v>43556</v>
      </c>
      <c r="B345" s="76">
        <f>VLOOKUP(A345,Database!$A:$AU,MATCH($B$4,Database!$A$1:$AU$1,0),FALSE)</f>
        <v>101.52100812400001</v>
      </c>
      <c r="C345" s="22">
        <f>(Table13456789101112131415161734[[#This Row],[USA]]-B344)/B344</f>
        <v>-5.0281826992320151E-3</v>
      </c>
      <c r="D345" s="23">
        <f>(Table13456789101112131415161734[[#This Row],[USA]]-B333)/B333</f>
        <v>-1.0164936098003764E-2</v>
      </c>
    </row>
    <row r="346" spans="1:4" s="80" customFormat="1" x14ac:dyDescent="0.35">
      <c r="A346" s="21">
        <v>43586</v>
      </c>
      <c r="B346" s="76">
        <f>VLOOKUP(A346,Database!$A:$AU,MATCH($B$4,Database!$A$1:$AU$1,0),FALSE)</f>
        <v>101.712383949</v>
      </c>
      <c r="C346" s="22">
        <f>(Table13456789101112131415161734[[#This Row],[USA]]-B345)/B345</f>
        <v>1.8850859397125345E-3</v>
      </c>
      <c r="D346" s="23">
        <f>(Table13456789101112131415161734[[#This Row],[USA]]-B334)/B334</f>
        <v>9.963551520879891E-4</v>
      </c>
    </row>
    <row r="347" spans="1:4" s="80" customFormat="1" x14ac:dyDescent="0.35">
      <c r="A347" s="21">
        <v>43617</v>
      </c>
      <c r="B347" s="76">
        <f>VLOOKUP(A347,Database!$A:$AU,MATCH($B$4,Database!$A$1:$AU$1,0),FALSE)</f>
        <v>101.729439204</v>
      </c>
      <c r="C347" s="22">
        <f>(Table13456789101112131415161734[[#This Row],[USA]]-B346)/B346</f>
        <v>1.6768120397762216E-4</v>
      </c>
      <c r="D347" s="23">
        <f>(Table13456789101112131415161734[[#This Row],[USA]]-B335)/B335</f>
        <v>-6.3728319861949042E-3</v>
      </c>
    </row>
    <row r="348" spans="1:4" s="80" customFormat="1" x14ac:dyDescent="0.35">
      <c r="A348" s="21">
        <v>43647</v>
      </c>
      <c r="B348" s="76">
        <f>VLOOKUP(A348,Database!$A:$AU,MATCH($B$4,Database!$A$1:$AU$1,0),FALSE)</f>
        <v>101.34113468</v>
      </c>
      <c r="C348" s="22">
        <f>(Table13456789101112131415161734[[#This Row],[USA]]-B347)/B347</f>
        <v>-3.8170319922960676E-3</v>
      </c>
      <c r="D348" s="23">
        <f>(Table13456789101112131415161734[[#This Row],[USA]]-B336)/B336</f>
        <v>-1.2155563379292278E-2</v>
      </c>
    </row>
    <row r="349" spans="1:4" s="80" customFormat="1" x14ac:dyDescent="0.35">
      <c r="A349" s="21">
        <v>43678</v>
      </c>
      <c r="B349" s="76">
        <f>VLOOKUP(A349,Database!$A:$AU,MATCH($B$4,Database!$A$1:$AU$1,0),FALSE)</f>
        <v>102.042581617</v>
      </c>
      <c r="C349" s="22">
        <f>(Table13456789101112131415161734[[#This Row],[USA]]-B348)/B348</f>
        <v>6.921640844213213E-3</v>
      </c>
      <c r="D349" s="23">
        <f>(Table13456789101112131415161734[[#This Row],[USA]]-B337)/B337</f>
        <v>-1.2205774228952131E-2</v>
      </c>
    </row>
    <row r="350" spans="1:4" s="80" customFormat="1" x14ac:dyDescent="0.35">
      <c r="A350" s="21">
        <v>43709</v>
      </c>
      <c r="B350" s="76">
        <f>VLOOKUP(A350,Database!$A:$AU,MATCH($B$4,Database!$A$1:$AU$1,0),FALSE)</f>
        <v>101.715755337</v>
      </c>
      <c r="C350" s="22">
        <f>(Table13456789101112131415161734[[#This Row],[USA]]-B349)/B349</f>
        <v>-3.2028421353222938E-3</v>
      </c>
      <c r="D350" s="23">
        <f>(Table13456789101112131415161734[[#This Row],[USA]]-B338)/B338</f>
        <v>-1.5240024387249305E-2</v>
      </c>
    </row>
    <row r="351" spans="1:4" s="80" customFormat="1" x14ac:dyDescent="0.35">
      <c r="A351" s="21">
        <v>43739</v>
      </c>
      <c r="B351" s="76">
        <f>VLOOKUP(A351,Database!$A:$AU,MATCH($B$4,Database!$A$1:$AU$1,0),FALSE)</f>
        <v>100.921000291</v>
      </c>
      <c r="C351" s="22">
        <f>(Table13456789101112131415161734[[#This Row],[USA]]-B350)/B350</f>
        <v>-7.8134900868293191E-3</v>
      </c>
      <c r="D351" s="23">
        <f>(Table13456789101112131415161734[[#This Row],[USA]]-B339)/B339</f>
        <v>-2.1817898724591469E-2</v>
      </c>
    </row>
    <row r="352" spans="1:4" s="80" customFormat="1" x14ac:dyDescent="0.35">
      <c r="A352" s="21">
        <v>43770</v>
      </c>
      <c r="B352" s="76">
        <f>VLOOKUP(A352,Database!$A:$AU,MATCH($B$4,Database!$A$1:$AU$1,0),FALSE)</f>
        <v>101.238703992</v>
      </c>
      <c r="C352" s="22">
        <f>(Table13456789101112131415161734[[#This Row],[USA]]-B351)/B351</f>
        <v>3.1480435200198034E-3</v>
      </c>
      <c r="D352" s="23">
        <f>(Table13456789101112131415161734[[#This Row],[USA]]-B340)/B340</f>
        <v>-1.7914530839230457E-2</v>
      </c>
    </row>
    <row r="353" spans="1:4" s="80" customFormat="1" x14ac:dyDescent="0.35">
      <c r="A353" s="21">
        <v>43800</v>
      </c>
      <c r="B353" s="76">
        <f>VLOOKUP(A353,Database!$A:$AU,MATCH($B$4,Database!$A$1:$AU$1,0),FALSE)</f>
        <v>100.906820631</v>
      </c>
      <c r="C353" s="22">
        <f>(Table13456789101112131415161734[[#This Row],[USA]]-B352)/B352</f>
        <v>-3.2782260925250627E-3</v>
      </c>
      <c r="D353" s="23">
        <f>(Table13456789101112131415161734[[#This Row],[USA]]-B341)/B341</f>
        <v>-2.0273613878642502E-2</v>
      </c>
    </row>
    <row r="354" spans="1:4" s="80" customFormat="1" x14ac:dyDescent="0.35">
      <c r="A354" s="21">
        <v>43831</v>
      </c>
      <c r="B354" s="76">
        <f>VLOOKUP(A354,Database!$A:$AU,MATCH($B$4,Database!$A$1:$AU$1,0),FALSE)</f>
        <v>100.450493404</v>
      </c>
      <c r="C354" s="22">
        <f>(Table13456789101112131415161734[[#This Row],[USA]]-B353)/B353</f>
        <v>-4.5222634520288565E-3</v>
      </c>
      <c r="D354" s="23">
        <f>(Table13456789101112131415161734[[#This Row],[USA]]-B342)/B342</f>
        <v>-1.9031959437351188E-2</v>
      </c>
    </row>
    <row r="355" spans="1:4" s="80" customFormat="1" x14ac:dyDescent="0.35">
      <c r="A355" s="21">
        <v>43862</v>
      </c>
      <c r="B355" s="76">
        <f>VLOOKUP(A355,Database!$A:$AU,MATCH($B$4,Database!$A$1:$AU$1,0),FALSE)</f>
        <v>100.847920507</v>
      </c>
      <c r="C355" s="22">
        <f>(Table13456789101112131415161734[[#This Row],[USA]]-B354)/B354</f>
        <v>3.9564474950022745E-3</v>
      </c>
      <c r="D355" s="23">
        <f>(Table13456789101112131415161734[[#This Row],[USA]]-B343)/B343</f>
        <v>-1.0814496228201213E-2</v>
      </c>
    </row>
    <row r="356" spans="1:4" s="80" customFormat="1" x14ac:dyDescent="0.35">
      <c r="A356" s="21">
        <v>43891</v>
      </c>
      <c r="B356" s="76">
        <f>VLOOKUP(A356,Database!$A:$AU,MATCH($B$4,Database!$A$1:$AU$1,0),FALSE)</f>
        <v>97.050944806999993</v>
      </c>
      <c r="C356" s="22">
        <f>(Table13456789101112131415161734[[#This Row],[USA]]-B355)/B355</f>
        <v>-3.7650510599635527E-2</v>
      </c>
      <c r="D356" s="23">
        <f>(Table13456789101112131415161734[[#This Row],[USA]]-B344)/B344</f>
        <v>-4.8837706502744875E-2</v>
      </c>
    </row>
    <row r="357" spans="1:4" s="80" customFormat="1" x14ac:dyDescent="0.35">
      <c r="A357" s="21">
        <v>43922</v>
      </c>
      <c r="B357" s="76">
        <f>VLOOKUP(A357,Database!$A:$AU,MATCH($B$4,Database!$A$1:$AU$1,0),FALSE)</f>
        <v>84.244034916000004</v>
      </c>
      <c r="C357" s="22">
        <f>(Table13456789101112131415161734[[#This Row],[USA]]-B356)/B356</f>
        <v>-0.13196069256686171</v>
      </c>
      <c r="D357" s="23">
        <f>(Table13456789101112131415161734[[#This Row],[USA]]-B345)/B345</f>
        <v>-0.17018126127054928</v>
      </c>
    </row>
    <row r="358" spans="1:4" s="80" customFormat="1" x14ac:dyDescent="0.35">
      <c r="A358" s="21">
        <v>43952</v>
      </c>
      <c r="B358" s="76">
        <f>VLOOKUP(A358,Database!$A:$AU,MATCH($B$4,Database!$A$1:$AU$1,0),FALSE)</f>
        <v>85.607959515999994</v>
      </c>
      <c r="C358" s="22">
        <f>(Table13456789101112131415161734[[#This Row],[USA]]-B357)/B357</f>
        <v>1.6190162322590122E-2</v>
      </c>
      <c r="D358" s="23">
        <f>(Table13456789101112131415161734[[#This Row],[USA]]-B346)/B346</f>
        <v>-0.15833297586530848</v>
      </c>
    </row>
    <row r="359" spans="1:4" s="80" customFormat="1" x14ac:dyDescent="0.35">
      <c r="A359" s="21">
        <v>43983</v>
      </c>
      <c r="B359" s="76">
        <f>VLOOKUP(A359,Database!$A:$AU,MATCH($B$4,Database!$A$1:$AU$1,0),FALSE)</f>
        <v>90.980166490000002</v>
      </c>
      <c r="C359" s="22">
        <f>(Table13456789101112131415161734[[#This Row],[USA]]-B358)/B358</f>
        <v>6.275359212359162E-2</v>
      </c>
      <c r="D359" s="23">
        <f>(Table13456789101112131415161734[[#This Row],[USA]]-B347)/B347</f>
        <v>-0.10566530984648678</v>
      </c>
    </row>
    <row r="360" spans="1:4" s="80" customFormat="1" x14ac:dyDescent="0.35">
      <c r="A360" s="21">
        <v>44013</v>
      </c>
      <c r="B360" s="76">
        <f>VLOOKUP(A360,Database!$A:$AU,MATCH($B$4,Database!$A$1:$AU$1,0),FALSE)</f>
        <v>94.442383234000005</v>
      </c>
      <c r="C360" s="22">
        <f>(Table13456789101112131415161734[[#This Row],[USA]]-B359)/B359</f>
        <v>3.8054631878262711E-2</v>
      </c>
      <c r="D360" s="23">
        <f>(Table13456789101112131415161734[[#This Row],[USA]]-B348)/B348</f>
        <v>-6.8074543153516548E-2</v>
      </c>
    </row>
    <row r="361" spans="1:4" s="80" customFormat="1" x14ac:dyDescent="0.35">
      <c r="A361" s="21">
        <v>44044</v>
      </c>
      <c r="B361" s="76">
        <f>VLOOKUP(A361,Database!$A:$AU,MATCH($B$4,Database!$A$1:$AU$1,0),FALSE)</f>
        <v>95.308433211999997</v>
      </c>
      <c r="C361" s="22">
        <f>(Table13456789101112131415161734[[#This Row],[USA]]-B360)/B360</f>
        <v>9.1701410780176875E-3</v>
      </c>
      <c r="D361" s="23">
        <f>(Table13456789101112131415161734[[#This Row],[USA]]-B349)/B349</f>
        <v>-6.5993512691353839E-2</v>
      </c>
    </row>
    <row r="362" spans="1:4" s="80" customFormat="1" x14ac:dyDescent="0.35">
      <c r="A362" s="21">
        <v>44075</v>
      </c>
      <c r="B362" s="76">
        <f>VLOOKUP(A362,Database!$A:$AU,MATCH($B$4,Database!$A$1:$AU$1,0),FALSE)</f>
        <v>95.262622003999994</v>
      </c>
      <c r="C362" s="22">
        <f>(Table13456789101112131415161734[[#This Row],[USA]]-B361)/B361</f>
        <v>-4.806626911818286E-4</v>
      </c>
      <c r="D362" s="23">
        <f>(Table13456789101112131415161734[[#This Row],[USA]]-B350)/B350</f>
        <v>-6.3442809932638108E-2</v>
      </c>
    </row>
    <row r="363" spans="1:4" s="80" customFormat="1" x14ac:dyDescent="0.35">
      <c r="A363" s="21">
        <v>44105</v>
      </c>
      <c r="B363" s="76">
        <f>VLOOKUP(A363,Database!$A:$AU,MATCH($B$4,Database!$A$1:$AU$1,0),FALSE)</f>
        <v>96.010177623999994</v>
      </c>
      <c r="C363" s="22">
        <f>(Table13456789101112131415161734[[#This Row],[USA]]-B362)/B362</f>
        <v>7.8473130832847609E-3</v>
      </c>
      <c r="D363" s="23">
        <f>(Table13456789101112131415161734[[#This Row],[USA]]-B351)/B351</f>
        <v>-4.8660067308488077E-2</v>
      </c>
    </row>
    <row r="364" spans="1:4" s="80" customFormat="1" x14ac:dyDescent="0.35">
      <c r="A364" s="21">
        <v>44136</v>
      </c>
      <c r="B364" s="76">
        <f>VLOOKUP(A364,Database!$A:$AU,MATCH($B$4,Database!$A$1:$AU$1,0),FALSE)</f>
        <v>96.301009383999997</v>
      </c>
      <c r="C364" s="22">
        <f>(Table13456789101112131415161734[[#This Row],[USA]]-B363)/B363</f>
        <v>3.0291763560627242E-3</v>
      </c>
      <c r="D364" s="23">
        <f>(Table13456789101112131415161734[[#This Row],[USA]]-B352)/B352</f>
        <v>-4.8772795514946371E-2</v>
      </c>
    </row>
    <row r="365" spans="1:4" s="80" customFormat="1" x14ac:dyDescent="0.35">
      <c r="A365" s="21">
        <v>44166</v>
      </c>
      <c r="B365" s="76">
        <f>VLOOKUP(A365,Database!$A:$AU,MATCH($B$4,Database!$A$1:$AU$1,0),FALSE)</f>
        <v>97.312128186999999</v>
      </c>
      <c r="C365" s="22">
        <f>(Table13456789101112131415161734[[#This Row],[USA]]-B364)/B364</f>
        <v>1.0499565990717385E-2</v>
      </c>
      <c r="D365" s="23">
        <f>(Table13456789101112131415161734[[#This Row],[USA]]-B353)/B353</f>
        <v>-3.5623879748874605E-2</v>
      </c>
    </row>
    <row r="366" spans="1:4" s="80" customFormat="1" x14ac:dyDescent="0.35">
      <c r="A366" s="21">
        <v>44197</v>
      </c>
      <c r="B366" s="76">
        <f>VLOOKUP(A366,Database!$A:$AU,MATCH($B$4,Database!$A$1:$AU$1,0),FALSE)</f>
        <v>98.429148224000002</v>
      </c>
      <c r="C366" s="22">
        <f>(Table13456789101112131415161734[[#This Row],[USA]]-B365)/B365</f>
        <v>1.147873402638446E-2</v>
      </c>
      <c r="D366" s="23">
        <f>(Table13456789101112131415161734[[#This Row],[USA]]-B354)/B354</f>
        <v>-2.0122799913688687E-2</v>
      </c>
    </row>
    <row r="367" spans="1:4" s="80" customFormat="1" x14ac:dyDescent="0.35">
      <c r="A367" s="21">
        <v>44228</v>
      </c>
      <c r="B367" s="76">
        <f>VLOOKUP(A367,Database!$A:$AU,MATCH($B$4,Database!$A$1:$AU$1,0),FALSE)</f>
        <v>95.413342861000004</v>
      </c>
      <c r="C367" s="22">
        <f>(Table13456789101112131415161734[[#This Row],[USA]]-B366)/B366</f>
        <v>-3.063935244198988E-2</v>
      </c>
      <c r="D367" s="23">
        <f>(Table13456789101112131415161734[[#This Row],[USA]]-B355)/B355</f>
        <v>-5.3888841918389108E-2</v>
      </c>
    </row>
    <row r="368" spans="1:4" s="80" customFormat="1" x14ac:dyDescent="0.35">
      <c r="A368" s="21">
        <v>44256</v>
      </c>
      <c r="B368" s="76">
        <f>VLOOKUP(A368,Database!$A:$AU,MATCH($B$4,Database!$A$1:$AU$1,0),FALSE)</f>
        <v>98.030134586000003</v>
      </c>
      <c r="C368" s="22">
        <f>(Table13456789101112131415161734[[#This Row],[USA]]-B367)/B367</f>
        <v>2.7425846810672921E-2</v>
      </c>
      <c r="D368" s="23">
        <f>(Table13456789101112131415161734[[#This Row],[USA]]-B356)/B356</f>
        <v>1.0089440972957775E-2</v>
      </c>
    </row>
    <row r="369" spans="1:4" s="80" customFormat="1" x14ac:dyDescent="0.35">
      <c r="A369" s="21">
        <v>44287</v>
      </c>
      <c r="B369" s="76">
        <f>VLOOKUP(A369,Database!$A:$AU,MATCH($B$4,Database!$A$1:$AU$1,0),FALSE)</f>
        <v>98.191267081000007</v>
      </c>
      <c r="C369" s="22">
        <f>(Table13456789101112131415161734[[#This Row],[USA]]-B368)/B368</f>
        <v>1.6437037007089427E-3</v>
      </c>
      <c r="D369" s="23">
        <f>(Table13456789101112131415161734[[#This Row],[USA]]-B357)/B357</f>
        <v>0.16555750420675877</v>
      </c>
    </row>
    <row r="370" spans="1:4" s="80" customFormat="1" x14ac:dyDescent="0.35">
      <c r="A370" s="21">
        <v>44317</v>
      </c>
      <c r="B370" s="76">
        <f>VLOOKUP(A370,Database!$A:$AU,MATCH($B$4,Database!$A$1:$AU$1,0),FALSE)</f>
        <v>98.938822701999996</v>
      </c>
      <c r="C370" s="22">
        <f>(Table13456789101112131415161734[[#This Row],[USA]]-B369)/B369</f>
        <v>7.6132597452206758E-3</v>
      </c>
      <c r="D370" s="23">
        <f>(Table13456789101112131415161734[[#This Row],[USA]]-B358)/B358</f>
        <v>0.15571990339880118</v>
      </c>
    </row>
    <row r="371" spans="1:4" s="80" customFormat="1" x14ac:dyDescent="0.35">
      <c r="A371" s="21">
        <v>44348</v>
      </c>
      <c r="B371" s="76">
        <f>VLOOKUP(A371,Database!$A:$AU,MATCH($B$4,Database!$A$1:$AU$1,0),FALSE)</f>
        <v>99.349140403999996</v>
      </c>
      <c r="C371" s="22">
        <f>(Table13456789101112131415161734[[#This Row],[USA]]-B370)/B370</f>
        <v>4.147186016513071E-3</v>
      </c>
      <c r="D371" s="23">
        <f>(Table13456789101112131415161734[[#This Row],[USA]]-B359)/B359</f>
        <v>9.1986794890289214E-2</v>
      </c>
    </row>
    <row r="372" spans="1:4" s="80" customFormat="1" x14ac:dyDescent="0.35">
      <c r="A372" s="21">
        <v>44378</v>
      </c>
      <c r="B372" s="76">
        <f>VLOOKUP(A372,Database!$A:$AU,MATCH($B$4,Database!$A$1:$AU$1,0),FALSE)</f>
        <v>100.02351708099999</v>
      </c>
      <c r="C372" s="22">
        <f>(Table13456789101112131415161734[[#This Row],[USA]]-B371)/B371</f>
        <v>6.787946772943052E-3</v>
      </c>
      <c r="D372" s="23">
        <f>(Table13456789101112131415161734[[#This Row],[USA]]-B360)/B360</f>
        <v>5.9095648117769406E-2</v>
      </c>
    </row>
    <row r="373" spans="1:4" s="80" customFormat="1" x14ac:dyDescent="0.35">
      <c r="A373" s="21">
        <v>44409</v>
      </c>
      <c r="B373" s="76">
        <f>VLOOKUP(A373,Database!$A:$AU,MATCH($B$4,Database!$A$1:$AU$1,0),FALSE)</f>
        <v>99.988414986999999</v>
      </c>
      <c r="C373" s="22">
        <f>(Table13456789101112131415161734[[#This Row],[USA]]-B372)/B372</f>
        <v>-3.5093840952992605E-4</v>
      </c>
      <c r="D373" s="23">
        <f>(Table13456789101112131415161734[[#This Row],[USA]]-B361)/B361</f>
        <v>4.9103543278169841E-2</v>
      </c>
    </row>
    <row r="374" spans="1:4" s="80" customFormat="1" x14ac:dyDescent="0.35">
      <c r="A374" s="21">
        <v>44440</v>
      </c>
      <c r="B374" s="76">
        <f>VLOOKUP(A374,Database!$A:$AU,MATCH($B$4,Database!$A$1:$AU$1,0),FALSE)</f>
        <v>99.009522683</v>
      </c>
      <c r="C374" s="22">
        <f>(Table13456789101112131415161734[[#This Row],[USA]]-B373)/B373</f>
        <v>-9.7900572194015607E-3</v>
      </c>
      <c r="D374" s="23">
        <f>(Table13456789101112131415161734[[#This Row],[USA]]-B362)/B362</f>
        <v>3.9332327834128662E-2</v>
      </c>
    </row>
    <row r="375" spans="1:4" s="80" customFormat="1" x14ac:dyDescent="0.35">
      <c r="A375" s="21">
        <v>44470</v>
      </c>
      <c r="B375" s="76">
        <f>VLOOKUP(A375,Database!$A:$AU,MATCH($B$4,Database!$A$1:$AU$1,0),FALSE)</f>
        <v>100.507212043</v>
      </c>
      <c r="C375" s="22">
        <f>(Table13456789101112131415161734[[#This Row],[USA]]-B374)/B374</f>
        <v>1.5126720333711392E-2</v>
      </c>
      <c r="D375" s="23">
        <f>(Table13456789101112131415161734[[#This Row],[USA]]-B363)/B363</f>
        <v>4.6839142789752146E-2</v>
      </c>
    </row>
    <row r="376" spans="1:4" s="80" customFormat="1" x14ac:dyDescent="0.35">
      <c r="A376" s="21">
        <v>44501</v>
      </c>
      <c r="B376" s="76">
        <f>VLOOKUP(A376,Database!$A:$AU,MATCH($B$4,Database!$A$1:$AU$1,0),FALSE)</f>
        <v>101.102956062</v>
      </c>
      <c r="C376" s="22">
        <f>(Table13456789101112131415161734[[#This Row],[USA]]-B375)/B375</f>
        <v>5.9273758259768602E-3</v>
      </c>
      <c r="D376" s="23">
        <f>(Table13456789101112131415161734[[#This Row],[USA]]-B364)/B364</f>
        <v>4.9863928828121198E-2</v>
      </c>
    </row>
    <row r="377" spans="1:4" s="80" customFormat="1" x14ac:dyDescent="0.35">
      <c r="A377" s="21">
        <v>44531</v>
      </c>
      <c r="B377" s="76">
        <f>VLOOKUP(A377,Database!$A:$AU,MATCH($B$4,Database!$A$1:$AU$1,0),FALSE)</f>
        <v>100.90235850000001</v>
      </c>
      <c r="C377" s="22">
        <f>(Table13456789101112131415161734[[#This Row],[USA]]-B376)/B376</f>
        <v>-1.984091957479314E-3</v>
      </c>
      <c r="D377" s="23">
        <f>(Table13456789101112131415161734[[#This Row],[USA]]-B365)/B365</f>
        <v>3.6893965632945926E-2</v>
      </c>
    </row>
    <row r="378" spans="1:4" s="80" customFormat="1" x14ac:dyDescent="0.35">
      <c r="A378" s="21">
        <v>44562</v>
      </c>
      <c r="B378" s="76">
        <f>VLOOKUP(A378,Database!$A:$AU,MATCH($B$4,Database!$A$1:$AU$1,0),FALSE)</f>
        <v>101.286399211</v>
      </c>
      <c r="C378" s="22">
        <f>(Table13456789101112131415161734[[#This Row],[USA]]-B377)/B377</f>
        <v>3.8060627789983448E-3</v>
      </c>
      <c r="D378" s="23">
        <f>(Table13456789101112131415161734[[#This Row],[USA]]-B366)/B366</f>
        <v>2.902850465085419E-2</v>
      </c>
    </row>
    <row r="379" spans="1:4" s="80" customFormat="1" x14ac:dyDescent="0.35">
      <c r="A379" s="21">
        <v>44593</v>
      </c>
      <c r="B379" s="76">
        <f>VLOOKUP(A379,Database!$A:$AU,MATCH($B$4,Database!$A$1:$AU$1,0),FALSE)</f>
        <v>102.03276493</v>
      </c>
      <c r="C379" s="22">
        <f>(Table13456789101112131415161734[[#This Row],[USA]]-B378)/B378</f>
        <v>7.3688641793373064E-3</v>
      </c>
      <c r="D379" s="23">
        <f>(Table13456789101112131415161734[[#This Row],[USA]]-B367)/B367</f>
        <v>6.9376272442768269E-2</v>
      </c>
    </row>
    <row r="380" spans="1:4" s="80" customFormat="1" x14ac:dyDescent="0.35">
      <c r="A380" s="21">
        <v>44621</v>
      </c>
      <c r="B380" s="76">
        <f>VLOOKUP(A380,Database!$A:$AU,MATCH($B$4,Database!$A$1:$AU$1,0),FALSE)</f>
        <v>102.700101356</v>
      </c>
      <c r="C380" s="22">
        <f>(Table13456789101112131415161734[[#This Row],[USA]]-B379)/B379</f>
        <v>6.540413037496676E-3</v>
      </c>
      <c r="D380" s="23">
        <f>(Table13456789101112131415161734[[#This Row],[USA]]-B368)/B368</f>
        <v>4.7638073636460505E-2</v>
      </c>
    </row>
    <row r="381" spans="1:4" s="80" customFormat="1" x14ac:dyDescent="0.35">
      <c r="A381" s="21">
        <v>44652</v>
      </c>
      <c r="B381" s="76">
        <f>VLOOKUP(A381,Database!$A:$AU,MATCH($B$4,Database!$A$1:$AU$1,0),FALSE)</f>
        <v>103.3934173</v>
      </c>
      <c r="C381" s="22">
        <f>(Table13456789101112131415161734[[#This Row],[USA]]-B380)/B380</f>
        <v>6.7508788681393634E-3</v>
      </c>
      <c r="D381" s="23">
        <f>(Table13456789101112131415161734[[#This Row],[USA]]-B369)/B369</f>
        <v>5.2979764633331677E-2</v>
      </c>
    </row>
    <row r="382" spans="1:4" s="80" customFormat="1" x14ac:dyDescent="0.35">
      <c r="A382" s="21">
        <v>44682</v>
      </c>
      <c r="B382" s="76">
        <f>VLOOKUP(A382,Database!$A:$AU,MATCH($B$4,Database!$A$1:$AU$1,0),FALSE)</f>
        <v>103.288011858</v>
      </c>
      <c r="C382" s="22">
        <f>(Table13456789101112131415161734[[#This Row],[USA]]-B381)/B381</f>
        <v>-1.0194598916694426E-3</v>
      </c>
      <c r="D382" s="23">
        <f>(Table13456789101112131415161734[[#This Row],[USA]]-B370)/B370</f>
        <v>4.3958367779446922E-2</v>
      </c>
    </row>
    <row r="383" spans="1:4" s="80" customFormat="1" x14ac:dyDescent="0.35">
      <c r="A383" s="21">
        <v>44713</v>
      </c>
      <c r="B383" s="76">
        <f>VLOOKUP(A383,Database!$A:$AU,MATCH($B$4,Database!$A$1:$AU$1,0),FALSE)</f>
        <v>103.07164810099999</v>
      </c>
      <c r="C383" s="22">
        <f>(Table13456789101112131415161734[[#This Row],[USA]]-B382)/B382</f>
        <v>-2.0947615614623958E-3</v>
      </c>
      <c r="D383" s="23">
        <f>(Table13456789101112131415161734[[#This Row],[USA]]-B371)/B371</f>
        <v>3.7468947208426195E-2</v>
      </c>
    </row>
    <row r="384" spans="1:4" s="80" customFormat="1" x14ac:dyDescent="0.35">
      <c r="A384" s="21">
        <v>44743</v>
      </c>
      <c r="B384" s="76">
        <f>VLOOKUP(A384,Database!$A:$AU,MATCH($B$4,Database!$A$1:$AU$1,0),FALSE)</f>
        <v>103.60591387700001</v>
      </c>
      <c r="C384" s="22">
        <f>(Table13456789101112131415161734[[#This Row],[USA]]-B383)/B383</f>
        <v>5.1834407021073801E-3</v>
      </c>
      <c r="D384" s="23">
        <f>(Table13456789101112131415161734[[#This Row],[USA]]-B372)/B372</f>
        <v>3.5815545189227381E-2</v>
      </c>
    </row>
    <row r="385" spans="1:4" s="80" customFormat="1" x14ac:dyDescent="0.35">
      <c r="A385" s="21">
        <v>44774</v>
      </c>
      <c r="B385" s="76">
        <f>VLOOKUP(A385,Database!$A:$AU,MATCH($B$4,Database!$A$1:$AU$1,0),FALSE)</f>
        <v>103.534817262</v>
      </c>
      <c r="C385" s="22">
        <f>(Table13456789101112131415161734[[#This Row],[USA]]-B384)/B384</f>
        <v>-6.8622159044325515E-4</v>
      </c>
      <c r="D385" s="23">
        <f>(Table13456789101112131415161734[[#This Row],[USA]]-B373)/B373</f>
        <v>3.5468131737672721E-2</v>
      </c>
    </row>
    <row r="386" spans="1:4" s="80" customFormat="1" x14ac:dyDescent="0.35">
      <c r="A386" s="21">
        <v>44805</v>
      </c>
      <c r="B386" s="76">
        <f>VLOOKUP(A386,Database!$A:$AU,MATCH($B$4,Database!$A$1:$AU$1,0),FALSE)</f>
        <v>103.930856146</v>
      </c>
      <c r="C386" s="22">
        <f>(Table13456789101112131415161734[[#This Row],[USA]]-B385)/B385</f>
        <v>3.8251758632827457E-3</v>
      </c>
      <c r="D386" s="23">
        <f>(Table13456789101112131415161734[[#This Row],[USA]]-B374)/B374</f>
        <v>4.9705657896732723E-2</v>
      </c>
    </row>
    <row r="387" spans="1:4" s="80" customFormat="1" x14ac:dyDescent="0.35">
      <c r="A387" s="21">
        <v>44835</v>
      </c>
      <c r="B387" s="76">
        <f>VLOOKUP(A387,Database!$A:$AU,MATCH($B$4,Database!$A$1:$AU$1,0),FALSE)</f>
        <v>103.865907355</v>
      </c>
      <c r="C387" s="22">
        <f>(Table13456789101112131415161734[[#This Row],[USA]]-B386)/B386</f>
        <v>-6.2492308259977369E-4</v>
      </c>
      <c r="D387" s="23">
        <f>(Table13456789101112131415161734[[#This Row],[USA]]-B375)/B375</f>
        <v>3.3417455759921569E-2</v>
      </c>
    </row>
    <row r="388" spans="1:4" s="80" customFormat="1" x14ac:dyDescent="0.35">
      <c r="A388" s="21">
        <v>44866</v>
      </c>
      <c r="B388" s="76">
        <f>VLOOKUP(A388,Database!$A:$AU,MATCH($B$4,Database!$A$1:$AU$1,0),FALSE)</f>
        <v>103.637942059</v>
      </c>
      <c r="C388" s="22">
        <f>(Table13456789101112131415161734[[#This Row],[USA]]-B387)/B387</f>
        <v>-2.1948038755474635E-3</v>
      </c>
      <c r="D388" s="23">
        <f>(Table13456789101112131415161734[[#This Row],[USA]]-B376)/B376</f>
        <v>2.5073312351475134E-2</v>
      </c>
    </row>
    <row r="389" spans="1:4" s="80" customFormat="1" x14ac:dyDescent="0.35">
      <c r="A389" s="16"/>
      <c r="C389" s="19"/>
      <c r="D389" s="19"/>
    </row>
    <row r="390" spans="1:4" s="80" customFormat="1" x14ac:dyDescent="0.35">
      <c r="A390" s="16"/>
      <c r="C390" s="19"/>
      <c r="D390" s="19"/>
    </row>
    <row r="391" spans="1:4" s="80" customFormat="1" x14ac:dyDescent="0.35">
      <c r="A391" s="16"/>
      <c r="C391" s="19"/>
      <c r="D391" s="19"/>
    </row>
    <row r="392" spans="1:4" s="80" customFormat="1" x14ac:dyDescent="0.35">
      <c r="A392" s="16"/>
      <c r="C392" s="19"/>
      <c r="D392" s="19"/>
    </row>
    <row r="393" spans="1:4" s="80" customFormat="1" x14ac:dyDescent="0.35">
      <c r="A393" s="16"/>
      <c r="C393" s="19"/>
      <c r="D393" s="19"/>
    </row>
    <row r="394" spans="1:4" s="80" customFormat="1" x14ac:dyDescent="0.35">
      <c r="A394" s="16"/>
      <c r="C394" s="19"/>
      <c r="D394" s="19"/>
    </row>
    <row r="395" spans="1:4" s="80" customFormat="1" x14ac:dyDescent="0.35">
      <c r="A395" s="16"/>
      <c r="C395" s="19"/>
      <c r="D395" s="19"/>
    </row>
    <row r="396" spans="1:4" s="80" customFormat="1" x14ac:dyDescent="0.35">
      <c r="A396" s="16"/>
      <c r="C396" s="19"/>
      <c r="D396" s="19"/>
    </row>
    <row r="397" spans="1:4" s="80" customFormat="1" x14ac:dyDescent="0.35">
      <c r="A397" s="16"/>
      <c r="C397" s="19"/>
      <c r="D397" s="19"/>
    </row>
    <row r="398" spans="1:4" s="80" customFormat="1" x14ac:dyDescent="0.35">
      <c r="A398" s="16"/>
      <c r="C398" s="19"/>
      <c r="D398" s="19"/>
    </row>
    <row r="399" spans="1:4" s="80" customFormat="1" x14ac:dyDescent="0.35">
      <c r="A399" s="16"/>
      <c r="C399" s="19"/>
      <c r="D399" s="19"/>
    </row>
    <row r="400" spans="1:4" s="80" customFormat="1" x14ac:dyDescent="0.35">
      <c r="A400" s="16"/>
      <c r="C400" s="19"/>
      <c r="D400" s="19"/>
    </row>
    <row r="401" spans="1:4" s="80" customFormat="1" x14ac:dyDescent="0.35">
      <c r="A401" s="16"/>
      <c r="C401" s="19"/>
      <c r="D401" s="19"/>
    </row>
    <row r="402" spans="1:4" s="80" customFormat="1" x14ac:dyDescent="0.35">
      <c r="A402" s="16"/>
      <c r="C402" s="19"/>
      <c r="D402" s="19"/>
    </row>
    <row r="403" spans="1:4" s="80" customFormat="1" x14ac:dyDescent="0.35">
      <c r="A403" s="16"/>
      <c r="C403" s="19"/>
      <c r="D403" s="19"/>
    </row>
    <row r="404" spans="1:4" s="80" customFormat="1" x14ac:dyDescent="0.35">
      <c r="A404" s="16"/>
      <c r="C404" s="19"/>
      <c r="D404" s="19"/>
    </row>
    <row r="405" spans="1:4" s="80" customFormat="1" x14ac:dyDescent="0.35">
      <c r="A405" s="16"/>
      <c r="C405" s="19"/>
      <c r="D405" s="19"/>
    </row>
    <row r="406" spans="1:4" s="80" customFormat="1" x14ac:dyDescent="0.35">
      <c r="A406" s="16"/>
      <c r="C406" s="19"/>
      <c r="D406" s="19"/>
    </row>
    <row r="407" spans="1:4" s="80" customFormat="1" x14ac:dyDescent="0.35">
      <c r="A407" s="16"/>
      <c r="C407" s="19"/>
      <c r="D407" s="19"/>
    </row>
    <row r="408" spans="1:4" s="80" customFormat="1" x14ac:dyDescent="0.35">
      <c r="A408" s="16"/>
      <c r="C408" s="19"/>
      <c r="D408" s="19"/>
    </row>
    <row r="409" spans="1:4" s="80" customFormat="1" x14ac:dyDescent="0.35">
      <c r="A409" s="16"/>
      <c r="C409" s="19"/>
      <c r="D409" s="19"/>
    </row>
    <row r="410" spans="1:4" s="80" customFormat="1" x14ac:dyDescent="0.35">
      <c r="A410" s="16"/>
      <c r="C410" s="19"/>
      <c r="D410" s="19"/>
    </row>
    <row r="411" spans="1:4" s="80" customFormat="1" x14ac:dyDescent="0.35">
      <c r="A411" s="16"/>
      <c r="C411" s="19"/>
      <c r="D411" s="19"/>
    </row>
    <row r="412" spans="1:4" s="80" customFormat="1" x14ac:dyDescent="0.35">
      <c r="A412" s="16"/>
      <c r="C412" s="19"/>
      <c r="D412" s="19"/>
    </row>
    <row r="413" spans="1:4" s="80" customFormat="1" x14ac:dyDescent="0.35">
      <c r="A413" s="16"/>
      <c r="C413" s="19"/>
      <c r="D413" s="19"/>
    </row>
    <row r="414" spans="1:4" s="80" customFormat="1" x14ac:dyDescent="0.35">
      <c r="A414" s="16"/>
      <c r="C414" s="19"/>
      <c r="D414" s="19"/>
    </row>
    <row r="415" spans="1:4" s="80" customFormat="1" x14ac:dyDescent="0.35">
      <c r="A415" s="16"/>
      <c r="C415" s="19"/>
      <c r="D415" s="19"/>
    </row>
    <row r="416" spans="1:4" s="80" customFormat="1" x14ac:dyDescent="0.35">
      <c r="A416" s="16"/>
      <c r="C416" s="19"/>
      <c r="D416" s="19"/>
    </row>
    <row r="417" spans="1:4" s="80" customFormat="1" x14ac:dyDescent="0.35">
      <c r="A417" s="16"/>
      <c r="C417" s="19"/>
      <c r="D417" s="19"/>
    </row>
    <row r="418" spans="1:4" s="80" customFormat="1" x14ac:dyDescent="0.35">
      <c r="A418" s="16"/>
      <c r="C418" s="19"/>
      <c r="D418" s="19"/>
    </row>
    <row r="419" spans="1:4" s="80" customFormat="1" x14ac:dyDescent="0.35">
      <c r="A419" s="16"/>
      <c r="C419" s="19"/>
      <c r="D419" s="19"/>
    </row>
    <row r="420" spans="1:4" s="80" customFormat="1" x14ac:dyDescent="0.35">
      <c r="A420" s="16"/>
      <c r="C420" s="19"/>
      <c r="D420" s="19"/>
    </row>
    <row r="421" spans="1:4" s="80" customFormat="1" x14ac:dyDescent="0.35">
      <c r="A421" s="16"/>
      <c r="C421" s="19"/>
      <c r="D421" s="19"/>
    </row>
    <row r="422" spans="1:4" s="80" customFormat="1" x14ac:dyDescent="0.35">
      <c r="A422" s="16"/>
      <c r="C422" s="19"/>
      <c r="D422" s="19"/>
    </row>
    <row r="423" spans="1:4" s="80" customFormat="1" x14ac:dyDescent="0.35">
      <c r="A423" s="16"/>
      <c r="C423" s="19"/>
      <c r="D423" s="19"/>
    </row>
    <row r="424" spans="1:4" s="80" customFormat="1" x14ac:dyDescent="0.35">
      <c r="A424" s="16"/>
      <c r="C424" s="19"/>
      <c r="D424" s="19"/>
    </row>
    <row r="425" spans="1:4" s="80" customFormat="1" x14ac:dyDescent="0.35">
      <c r="A425" s="16"/>
      <c r="C425" s="19"/>
      <c r="D425" s="19"/>
    </row>
    <row r="426" spans="1:4" s="80" customFormat="1" x14ac:dyDescent="0.35">
      <c r="A426" s="16"/>
      <c r="C426" s="19"/>
      <c r="D426" s="19"/>
    </row>
    <row r="427" spans="1:4" s="80" customFormat="1" x14ac:dyDescent="0.35">
      <c r="A427" s="16"/>
      <c r="C427" s="19"/>
      <c r="D427" s="19"/>
    </row>
    <row r="428" spans="1:4" s="80" customFormat="1" x14ac:dyDescent="0.35">
      <c r="A428" s="16"/>
      <c r="C428" s="19"/>
      <c r="D428" s="19"/>
    </row>
    <row r="429" spans="1:4" s="80" customFormat="1" x14ac:dyDescent="0.35">
      <c r="A429" s="16"/>
      <c r="C429" s="19"/>
      <c r="D429" s="19"/>
    </row>
    <row r="430" spans="1:4" s="80" customFormat="1" x14ac:dyDescent="0.35">
      <c r="A430" s="16"/>
      <c r="C430" s="19"/>
      <c r="D430" s="19"/>
    </row>
    <row r="431" spans="1:4" s="80" customFormat="1" x14ac:dyDescent="0.35">
      <c r="A431" s="16"/>
      <c r="C431" s="19"/>
      <c r="D431" s="19"/>
    </row>
    <row r="432" spans="1:4" s="80" customFormat="1" x14ac:dyDescent="0.35">
      <c r="A432" s="16"/>
      <c r="C432" s="19"/>
      <c r="D432" s="19"/>
    </row>
    <row r="433" spans="1:4" s="80" customFormat="1" x14ac:dyDescent="0.35">
      <c r="A433" s="16"/>
      <c r="C433" s="19"/>
      <c r="D433" s="19"/>
    </row>
    <row r="434" spans="1:4" s="80" customFormat="1" x14ac:dyDescent="0.35">
      <c r="A434" s="16"/>
      <c r="C434" s="19"/>
      <c r="D434" s="19"/>
    </row>
    <row r="435" spans="1:4" s="80" customFormat="1" x14ac:dyDescent="0.35">
      <c r="A435" s="16"/>
      <c r="C435" s="19"/>
      <c r="D435" s="19"/>
    </row>
    <row r="436" spans="1:4" s="80" customFormat="1" x14ac:dyDescent="0.35">
      <c r="A436" s="16"/>
      <c r="C436" s="19"/>
      <c r="D436" s="19"/>
    </row>
    <row r="437" spans="1:4" s="80" customFormat="1" x14ac:dyDescent="0.35">
      <c r="A437" s="16"/>
      <c r="C437" s="19"/>
      <c r="D437" s="19"/>
    </row>
    <row r="438" spans="1:4" s="80" customFormat="1" x14ac:dyDescent="0.35">
      <c r="A438" s="16"/>
      <c r="C438" s="19"/>
      <c r="D438" s="19"/>
    </row>
    <row r="439" spans="1:4" s="80" customFormat="1" x14ac:dyDescent="0.35">
      <c r="A439" s="16"/>
      <c r="C439" s="19"/>
      <c r="D439" s="19"/>
    </row>
    <row r="440" spans="1:4" s="80" customFormat="1" x14ac:dyDescent="0.35">
      <c r="A440" s="16"/>
      <c r="C440" s="19"/>
      <c r="D440" s="19"/>
    </row>
    <row r="441" spans="1:4" s="80" customFormat="1" x14ac:dyDescent="0.35">
      <c r="A441" s="16"/>
      <c r="C441" s="19"/>
      <c r="D441" s="19"/>
    </row>
    <row r="442" spans="1:4" s="80" customFormat="1" x14ac:dyDescent="0.35">
      <c r="A442" s="16"/>
      <c r="C442" s="19"/>
      <c r="D442" s="19"/>
    </row>
    <row r="443" spans="1:4" s="80" customFormat="1" x14ac:dyDescent="0.35">
      <c r="A443" s="16"/>
      <c r="C443" s="19"/>
      <c r="D443" s="19"/>
    </row>
    <row r="444" spans="1:4" s="80" customFormat="1" x14ac:dyDescent="0.35">
      <c r="A444" s="16"/>
      <c r="C444" s="19"/>
      <c r="D444" s="19"/>
    </row>
    <row r="445" spans="1:4" s="80" customFormat="1" x14ac:dyDescent="0.35">
      <c r="A445" s="16"/>
      <c r="C445" s="19"/>
      <c r="D445" s="19"/>
    </row>
    <row r="446" spans="1:4" s="80" customFormat="1" x14ac:dyDescent="0.35">
      <c r="A446" s="16"/>
      <c r="C446" s="19"/>
      <c r="D446" s="19"/>
    </row>
    <row r="447" spans="1:4" s="80" customFormat="1" x14ac:dyDescent="0.35">
      <c r="A447" s="16"/>
      <c r="C447" s="19"/>
      <c r="D447" s="19"/>
    </row>
    <row r="448" spans="1:4" s="80" customFormat="1" x14ac:dyDescent="0.35">
      <c r="A448" s="16"/>
      <c r="C448" s="19"/>
      <c r="D448" s="19"/>
    </row>
    <row r="449" spans="1:4" s="80" customFormat="1" x14ac:dyDescent="0.35">
      <c r="A449" s="16"/>
      <c r="C449" s="19"/>
      <c r="D449" s="19"/>
    </row>
    <row r="450" spans="1:4" s="80" customFormat="1" x14ac:dyDescent="0.35">
      <c r="A450" s="16"/>
      <c r="C450" s="19"/>
      <c r="D450" s="19"/>
    </row>
    <row r="451" spans="1:4" s="80" customFormat="1" x14ac:dyDescent="0.35">
      <c r="A451" s="16"/>
      <c r="C451" s="19"/>
      <c r="D451" s="19"/>
    </row>
    <row r="452" spans="1:4" s="80" customFormat="1" x14ac:dyDescent="0.35">
      <c r="A452" s="16"/>
      <c r="C452" s="19"/>
      <c r="D452" s="19"/>
    </row>
    <row r="453" spans="1:4" s="80" customFormat="1" x14ac:dyDescent="0.35">
      <c r="A453" s="16"/>
      <c r="C453" s="19"/>
      <c r="D453" s="19"/>
    </row>
    <row r="454" spans="1:4" s="80" customFormat="1" x14ac:dyDescent="0.35">
      <c r="A454" s="16"/>
      <c r="C454" s="19"/>
      <c r="D454" s="19"/>
    </row>
    <row r="455" spans="1:4" s="80" customFormat="1" x14ac:dyDescent="0.35">
      <c r="A455" s="16"/>
      <c r="C455" s="19"/>
      <c r="D455" s="19"/>
    </row>
    <row r="456" spans="1:4" s="80" customFormat="1" x14ac:dyDescent="0.35">
      <c r="A456" s="16"/>
      <c r="C456" s="19"/>
      <c r="D456" s="19"/>
    </row>
    <row r="457" spans="1:4" s="80" customFormat="1" x14ac:dyDescent="0.35">
      <c r="A457" s="16"/>
      <c r="C457" s="19"/>
      <c r="D457" s="19"/>
    </row>
    <row r="458" spans="1:4" s="80" customFormat="1" x14ac:dyDescent="0.35">
      <c r="A458" s="16"/>
      <c r="C458" s="19"/>
      <c r="D458" s="19"/>
    </row>
    <row r="459" spans="1:4" s="80" customFormat="1" x14ac:dyDescent="0.35">
      <c r="A459" s="16"/>
      <c r="C459" s="19"/>
      <c r="D459" s="19"/>
    </row>
    <row r="460" spans="1:4" s="80" customFormat="1" x14ac:dyDescent="0.35">
      <c r="A460" s="16"/>
      <c r="C460" s="19"/>
      <c r="D460" s="19"/>
    </row>
    <row r="461" spans="1:4" s="80" customFormat="1" x14ac:dyDescent="0.35">
      <c r="A461" s="16"/>
      <c r="C461" s="19"/>
      <c r="D461" s="19"/>
    </row>
    <row r="462" spans="1:4" s="80" customFormat="1" x14ac:dyDescent="0.35">
      <c r="A462" s="16"/>
      <c r="C462" s="19"/>
      <c r="D462" s="19"/>
    </row>
    <row r="463" spans="1:4" s="80" customFormat="1" x14ac:dyDescent="0.35">
      <c r="A463" s="16"/>
      <c r="C463" s="19"/>
      <c r="D463" s="19"/>
    </row>
    <row r="464" spans="1:4" s="80" customFormat="1" x14ac:dyDescent="0.35">
      <c r="A464" s="16"/>
      <c r="C464" s="19"/>
      <c r="D464" s="19"/>
    </row>
    <row r="465" spans="1:4" s="80" customFormat="1" x14ac:dyDescent="0.35">
      <c r="A465" s="16"/>
      <c r="C465" s="19"/>
      <c r="D465" s="19"/>
    </row>
    <row r="466" spans="1:4" s="80" customFormat="1" x14ac:dyDescent="0.35">
      <c r="A466" s="16"/>
      <c r="C466" s="19"/>
      <c r="D466" s="19"/>
    </row>
    <row r="467" spans="1:4" s="80" customFormat="1" x14ac:dyDescent="0.35">
      <c r="A467" s="16"/>
      <c r="C467" s="19"/>
      <c r="D467" s="19"/>
    </row>
    <row r="468" spans="1:4" s="80" customFormat="1" x14ac:dyDescent="0.35">
      <c r="A468" s="16"/>
      <c r="C468" s="19"/>
      <c r="D468" s="19"/>
    </row>
    <row r="469" spans="1:4" s="80" customFormat="1" x14ac:dyDescent="0.35">
      <c r="A469" s="16"/>
      <c r="C469" s="19"/>
      <c r="D469" s="19"/>
    </row>
    <row r="470" spans="1:4" s="80" customFormat="1" x14ac:dyDescent="0.35">
      <c r="A470" s="16"/>
      <c r="C470" s="19"/>
      <c r="D470" s="19"/>
    </row>
    <row r="471" spans="1:4" s="80" customFormat="1" x14ac:dyDescent="0.35">
      <c r="A471" s="16"/>
      <c r="C471" s="19"/>
      <c r="D471" s="19"/>
    </row>
    <row r="472" spans="1:4" s="80" customFormat="1" x14ac:dyDescent="0.35">
      <c r="A472" s="16"/>
      <c r="C472" s="19"/>
      <c r="D472" s="19"/>
    </row>
    <row r="473" spans="1:4" s="80" customFormat="1" x14ac:dyDescent="0.35">
      <c r="A473" s="16"/>
      <c r="C473" s="19"/>
      <c r="D473" s="19"/>
    </row>
    <row r="474" spans="1:4" s="80" customFormat="1" x14ac:dyDescent="0.35">
      <c r="A474" s="16"/>
      <c r="C474" s="19"/>
      <c r="D474" s="19"/>
    </row>
    <row r="475" spans="1:4" s="80" customFormat="1" x14ac:dyDescent="0.35">
      <c r="A475" s="16"/>
      <c r="C475" s="19"/>
      <c r="D475" s="19"/>
    </row>
    <row r="476" spans="1:4" s="80" customFormat="1" x14ac:dyDescent="0.35">
      <c r="A476" s="16"/>
      <c r="C476" s="19"/>
      <c r="D476" s="19"/>
    </row>
    <row r="477" spans="1:4" s="80" customFormat="1" x14ac:dyDescent="0.35">
      <c r="A477" s="16"/>
      <c r="C477" s="19"/>
      <c r="D477" s="19"/>
    </row>
    <row r="478" spans="1:4" s="80" customFormat="1" x14ac:dyDescent="0.35">
      <c r="A478" s="16"/>
      <c r="C478" s="19"/>
      <c r="D478" s="19"/>
    </row>
    <row r="479" spans="1:4" s="80" customFormat="1" x14ac:dyDescent="0.35">
      <c r="A479" s="16"/>
      <c r="C479" s="19"/>
      <c r="D479" s="19"/>
    </row>
    <row r="480" spans="1:4" s="80" customFormat="1" x14ac:dyDescent="0.35">
      <c r="A480" s="16"/>
      <c r="C480" s="19"/>
      <c r="D480" s="19"/>
    </row>
    <row r="481" spans="1:4" s="80" customFormat="1" x14ac:dyDescent="0.35">
      <c r="A481" s="16"/>
      <c r="C481" s="19"/>
      <c r="D481" s="19"/>
    </row>
    <row r="482" spans="1:4" s="80" customFormat="1" x14ac:dyDescent="0.35">
      <c r="A482" s="16"/>
      <c r="C482" s="19"/>
      <c r="D482" s="19"/>
    </row>
    <row r="483" spans="1:4" s="80" customFormat="1" x14ac:dyDescent="0.35">
      <c r="A483" s="16"/>
      <c r="C483" s="19"/>
      <c r="D483" s="19"/>
    </row>
    <row r="484" spans="1:4" s="80" customFormat="1" x14ac:dyDescent="0.35">
      <c r="A484" s="16"/>
      <c r="C484" s="19"/>
      <c r="D484" s="19"/>
    </row>
    <row r="485" spans="1:4" s="80" customFormat="1" x14ac:dyDescent="0.35">
      <c r="A485" s="16"/>
      <c r="C485" s="19"/>
      <c r="D485" s="19"/>
    </row>
    <row r="486" spans="1:4" s="80" customFormat="1" x14ac:dyDescent="0.35">
      <c r="A486" s="16"/>
      <c r="C486" s="19"/>
      <c r="D486" s="19"/>
    </row>
    <row r="487" spans="1:4" s="80" customFormat="1" x14ac:dyDescent="0.35">
      <c r="A487" s="16"/>
      <c r="C487" s="19"/>
      <c r="D487" s="19"/>
    </row>
    <row r="488" spans="1:4" s="80" customFormat="1" x14ac:dyDescent="0.35">
      <c r="A488" s="16"/>
      <c r="C488" s="19"/>
      <c r="D488" s="19"/>
    </row>
    <row r="489" spans="1:4" s="80" customFormat="1" x14ac:dyDescent="0.35">
      <c r="A489" s="16"/>
      <c r="C489" s="19"/>
      <c r="D489" s="19"/>
    </row>
    <row r="490" spans="1:4" s="80" customFormat="1" x14ac:dyDescent="0.35">
      <c r="A490" s="16"/>
      <c r="C490" s="19"/>
      <c r="D490" s="19"/>
    </row>
    <row r="491" spans="1:4" s="80" customFormat="1" x14ac:dyDescent="0.35">
      <c r="A491" s="16"/>
      <c r="C491" s="19"/>
      <c r="D491" s="19"/>
    </row>
    <row r="492" spans="1:4" s="80" customFormat="1" x14ac:dyDescent="0.35">
      <c r="A492" s="16"/>
      <c r="C492" s="19"/>
      <c r="D492" s="19"/>
    </row>
    <row r="493" spans="1:4" s="80" customFormat="1" x14ac:dyDescent="0.35">
      <c r="A493" s="16"/>
      <c r="C493" s="19"/>
      <c r="D493" s="19"/>
    </row>
    <row r="494" spans="1:4" s="80" customFormat="1" x14ac:dyDescent="0.35">
      <c r="A494" s="16"/>
      <c r="C494" s="19"/>
      <c r="D494" s="19"/>
    </row>
    <row r="495" spans="1:4" s="80" customFormat="1" x14ac:dyDescent="0.35">
      <c r="A495" s="16"/>
      <c r="C495" s="19"/>
      <c r="D495" s="19"/>
    </row>
    <row r="496" spans="1:4" s="80" customFormat="1" x14ac:dyDescent="0.35">
      <c r="A496" s="16"/>
      <c r="C496" s="19"/>
      <c r="D496" s="19"/>
    </row>
    <row r="497" spans="1:4" s="80" customFormat="1" x14ac:dyDescent="0.35">
      <c r="A497" s="16"/>
      <c r="C497" s="19"/>
      <c r="D497" s="19"/>
    </row>
    <row r="498" spans="1:4" s="80" customFormat="1" x14ac:dyDescent="0.35">
      <c r="A498" s="16"/>
      <c r="C498" s="19"/>
      <c r="D498" s="19"/>
    </row>
    <row r="499" spans="1:4" s="80" customFormat="1" x14ac:dyDescent="0.35">
      <c r="A499" s="16"/>
      <c r="C499" s="19"/>
      <c r="D499" s="19"/>
    </row>
    <row r="500" spans="1:4" s="80" customFormat="1" x14ac:dyDescent="0.35">
      <c r="A500" s="16"/>
      <c r="C500" s="19"/>
      <c r="D500" s="19"/>
    </row>
    <row r="501" spans="1:4" s="80" customFormat="1" x14ac:dyDescent="0.35">
      <c r="A501" s="16"/>
      <c r="C501" s="19"/>
      <c r="D501" s="19"/>
    </row>
    <row r="502" spans="1:4" s="80" customFormat="1" x14ac:dyDescent="0.35">
      <c r="A502" s="16"/>
      <c r="C502" s="19"/>
      <c r="D502" s="19"/>
    </row>
    <row r="503" spans="1:4" s="80" customFormat="1" x14ac:dyDescent="0.35">
      <c r="A503" s="16"/>
      <c r="C503" s="19"/>
      <c r="D503" s="19"/>
    </row>
    <row r="504" spans="1:4" s="80" customFormat="1" x14ac:dyDescent="0.35">
      <c r="A504" s="16"/>
      <c r="C504" s="19"/>
      <c r="D504" s="19"/>
    </row>
    <row r="505" spans="1:4" s="80" customFormat="1" x14ac:dyDescent="0.35">
      <c r="A505" s="16"/>
      <c r="C505" s="19"/>
      <c r="D505" s="19"/>
    </row>
    <row r="506" spans="1:4" s="80" customFormat="1" x14ac:dyDescent="0.35">
      <c r="A506" s="16"/>
      <c r="C506" s="19"/>
      <c r="D506" s="19"/>
    </row>
    <row r="507" spans="1:4" s="80" customFormat="1" x14ac:dyDescent="0.35">
      <c r="A507" s="16"/>
      <c r="C507" s="19"/>
      <c r="D507" s="19"/>
    </row>
    <row r="508" spans="1:4" s="80" customFormat="1" x14ac:dyDescent="0.35">
      <c r="A508" s="16"/>
      <c r="C508" s="19"/>
      <c r="D508" s="19"/>
    </row>
    <row r="509" spans="1:4" s="80" customFormat="1" x14ac:dyDescent="0.35">
      <c r="A509" s="16"/>
      <c r="C509" s="19"/>
      <c r="D509" s="19"/>
    </row>
    <row r="510" spans="1:4" s="80" customFormat="1" x14ac:dyDescent="0.35">
      <c r="A510" s="16"/>
      <c r="C510" s="19"/>
      <c r="D510" s="19"/>
    </row>
    <row r="511" spans="1:4" s="80" customFormat="1" x14ac:dyDescent="0.35">
      <c r="A511" s="16"/>
      <c r="C511" s="19"/>
      <c r="D511" s="19"/>
    </row>
    <row r="512" spans="1:4" s="80" customFormat="1" x14ac:dyDescent="0.35">
      <c r="A512" s="16"/>
      <c r="C512" s="19"/>
      <c r="D512" s="19"/>
    </row>
    <row r="513" spans="1:4" s="80" customFormat="1" x14ac:dyDescent="0.35">
      <c r="A513" s="16"/>
      <c r="C513" s="19"/>
      <c r="D513" s="19"/>
    </row>
    <row r="514" spans="1:4" s="80" customFormat="1" x14ac:dyDescent="0.35">
      <c r="A514" s="16"/>
      <c r="C514" s="19"/>
      <c r="D514" s="19"/>
    </row>
    <row r="515" spans="1:4" s="80" customFormat="1" x14ac:dyDescent="0.35">
      <c r="A515" s="16"/>
      <c r="C515" s="19"/>
      <c r="D515" s="19"/>
    </row>
    <row r="516" spans="1:4" s="80" customFormat="1" x14ac:dyDescent="0.35">
      <c r="A516" s="16"/>
      <c r="C516" s="19"/>
      <c r="D516" s="19"/>
    </row>
    <row r="517" spans="1:4" s="80" customFormat="1" x14ac:dyDescent="0.35">
      <c r="A517" s="16"/>
      <c r="C517" s="19"/>
      <c r="D517" s="19"/>
    </row>
    <row r="518" spans="1:4" s="80" customFormat="1" x14ac:dyDescent="0.35">
      <c r="A518" s="16"/>
      <c r="C518" s="19"/>
      <c r="D518" s="19"/>
    </row>
    <row r="519" spans="1:4" s="80" customFormat="1" x14ac:dyDescent="0.35">
      <c r="A519" s="16"/>
      <c r="C519" s="19"/>
      <c r="D519" s="19"/>
    </row>
    <row r="520" spans="1:4" s="80" customFormat="1" x14ac:dyDescent="0.35">
      <c r="A520" s="16"/>
      <c r="C520" s="19"/>
      <c r="D520" s="19"/>
    </row>
    <row r="521" spans="1:4" s="80" customFormat="1" x14ac:dyDescent="0.35">
      <c r="A521" s="16"/>
      <c r="C521" s="19"/>
      <c r="D521" s="19"/>
    </row>
    <row r="522" spans="1:4" s="80" customFormat="1" x14ac:dyDescent="0.35">
      <c r="A522" s="16"/>
      <c r="C522" s="19"/>
      <c r="D522" s="19"/>
    </row>
    <row r="523" spans="1:4" s="80" customFormat="1" x14ac:dyDescent="0.35">
      <c r="A523" s="16"/>
      <c r="C523" s="19"/>
      <c r="D523" s="19"/>
    </row>
    <row r="524" spans="1:4" s="80" customFormat="1" x14ac:dyDescent="0.35">
      <c r="A524" s="16"/>
      <c r="C524" s="19"/>
      <c r="D524" s="19"/>
    </row>
    <row r="525" spans="1:4" s="80" customFormat="1" x14ac:dyDescent="0.35">
      <c r="A525" s="16"/>
      <c r="C525" s="19"/>
      <c r="D525" s="19"/>
    </row>
    <row r="526" spans="1:4" s="80" customFormat="1" x14ac:dyDescent="0.35">
      <c r="A526" s="16"/>
      <c r="C526" s="19"/>
      <c r="D526" s="19"/>
    </row>
    <row r="527" spans="1:4" s="80" customFormat="1" x14ac:dyDescent="0.35">
      <c r="A527" s="16"/>
      <c r="C527" s="19"/>
      <c r="D527" s="19"/>
    </row>
    <row r="528" spans="1:4" s="80" customFormat="1" x14ac:dyDescent="0.35">
      <c r="A528" s="16"/>
      <c r="C528" s="19"/>
      <c r="D528" s="19"/>
    </row>
    <row r="529" spans="1:4" s="80" customFormat="1" x14ac:dyDescent="0.35">
      <c r="A529" s="16"/>
      <c r="C529" s="19"/>
      <c r="D529" s="19"/>
    </row>
    <row r="530" spans="1:4" s="80" customFormat="1" x14ac:dyDescent="0.35">
      <c r="A530" s="16"/>
      <c r="C530" s="19"/>
      <c r="D530" s="19"/>
    </row>
    <row r="531" spans="1:4" s="80" customFormat="1" x14ac:dyDescent="0.35">
      <c r="A531" s="16"/>
      <c r="C531" s="19"/>
      <c r="D531" s="19"/>
    </row>
    <row r="532" spans="1:4" s="80" customFormat="1" x14ac:dyDescent="0.35">
      <c r="A532" s="16"/>
      <c r="C532" s="19"/>
      <c r="D532" s="19"/>
    </row>
    <row r="533" spans="1:4" s="80" customFormat="1" x14ac:dyDescent="0.35">
      <c r="A533" s="16"/>
      <c r="C533" s="19"/>
      <c r="D533" s="19"/>
    </row>
    <row r="534" spans="1:4" s="80" customFormat="1" x14ac:dyDescent="0.35">
      <c r="A534" s="16"/>
      <c r="C534" s="19"/>
      <c r="D534" s="19"/>
    </row>
    <row r="535" spans="1:4" s="80" customFormat="1" x14ac:dyDescent="0.35">
      <c r="A535" s="16"/>
      <c r="C535" s="19"/>
      <c r="D535" s="19"/>
    </row>
    <row r="536" spans="1:4" s="80" customFormat="1" x14ac:dyDescent="0.35">
      <c r="A536" s="16"/>
      <c r="C536" s="19"/>
      <c r="D536" s="19"/>
    </row>
    <row r="537" spans="1:4" s="80" customFormat="1" x14ac:dyDescent="0.35">
      <c r="A537" s="16"/>
      <c r="C537" s="19"/>
      <c r="D537" s="19"/>
    </row>
    <row r="538" spans="1:4" s="80" customFormat="1" x14ac:dyDescent="0.35">
      <c r="A538" s="16"/>
      <c r="C538" s="19"/>
      <c r="D538" s="19"/>
    </row>
    <row r="539" spans="1:4" s="80" customFormat="1" x14ac:dyDescent="0.35">
      <c r="A539" s="16"/>
      <c r="C539" s="19"/>
      <c r="D539" s="19"/>
    </row>
    <row r="540" spans="1:4" s="80" customFormat="1" x14ac:dyDescent="0.35">
      <c r="A540" s="16"/>
      <c r="C540" s="19"/>
      <c r="D540" s="19"/>
    </row>
    <row r="541" spans="1:4" s="80" customFormat="1" x14ac:dyDescent="0.35">
      <c r="A541" s="16"/>
      <c r="C541" s="19"/>
      <c r="D541" s="19"/>
    </row>
    <row r="542" spans="1:4" s="80" customFormat="1" x14ac:dyDescent="0.35">
      <c r="A542" s="16"/>
      <c r="C542" s="19"/>
      <c r="D542" s="19"/>
    </row>
    <row r="543" spans="1:4" s="80" customFormat="1" x14ac:dyDescent="0.35">
      <c r="A543" s="16"/>
      <c r="C543" s="19"/>
      <c r="D543" s="19"/>
    </row>
    <row r="544" spans="1:4" s="80" customFormat="1" x14ac:dyDescent="0.35">
      <c r="A544" s="16"/>
      <c r="C544" s="19"/>
      <c r="D544" s="19"/>
    </row>
    <row r="545" spans="1:4" s="80" customFormat="1" x14ac:dyDescent="0.35">
      <c r="A545" s="16"/>
      <c r="C545" s="19"/>
      <c r="D545" s="19"/>
    </row>
    <row r="546" spans="1:4" s="80" customFormat="1" x14ac:dyDescent="0.35">
      <c r="A546" s="16"/>
      <c r="C546" s="19"/>
      <c r="D546" s="19"/>
    </row>
    <row r="547" spans="1:4" s="80" customFormat="1" x14ac:dyDescent="0.35">
      <c r="A547" s="16"/>
      <c r="C547" s="19"/>
      <c r="D547" s="19"/>
    </row>
    <row r="548" spans="1:4" s="80" customFormat="1" x14ac:dyDescent="0.35">
      <c r="A548" s="16"/>
      <c r="C548" s="19"/>
      <c r="D548" s="19"/>
    </row>
    <row r="549" spans="1:4" s="80" customFormat="1" x14ac:dyDescent="0.35">
      <c r="A549" s="16"/>
      <c r="C549" s="19"/>
      <c r="D549" s="19"/>
    </row>
    <row r="550" spans="1:4" s="80" customFormat="1" x14ac:dyDescent="0.35">
      <c r="A550" s="16"/>
      <c r="C550" s="19"/>
      <c r="D550" s="19"/>
    </row>
    <row r="551" spans="1:4" s="80" customFormat="1" x14ac:dyDescent="0.35">
      <c r="A551" s="16"/>
      <c r="C551" s="19"/>
      <c r="D551" s="19"/>
    </row>
    <row r="552" spans="1:4" s="80" customFormat="1" x14ac:dyDescent="0.35">
      <c r="A552" s="16"/>
      <c r="C552" s="19"/>
      <c r="D552" s="19"/>
    </row>
    <row r="553" spans="1:4" s="80" customFormat="1" x14ac:dyDescent="0.35">
      <c r="A553" s="16"/>
      <c r="C553" s="19"/>
      <c r="D553" s="19"/>
    </row>
    <row r="554" spans="1:4" s="80" customFormat="1" x14ac:dyDescent="0.35">
      <c r="A554" s="16"/>
      <c r="C554" s="19"/>
      <c r="D554" s="19"/>
    </row>
    <row r="555" spans="1:4" s="80" customFormat="1" x14ac:dyDescent="0.35">
      <c r="A555" s="16"/>
      <c r="C555" s="19"/>
      <c r="D555" s="19"/>
    </row>
    <row r="556" spans="1:4" s="80" customFormat="1" x14ac:dyDescent="0.35">
      <c r="A556" s="16"/>
      <c r="C556" s="19"/>
      <c r="D556" s="19"/>
    </row>
    <row r="557" spans="1:4" s="80" customFormat="1" x14ac:dyDescent="0.35">
      <c r="A557" s="16"/>
      <c r="C557" s="19"/>
      <c r="D557" s="19"/>
    </row>
    <row r="558" spans="1:4" s="80" customFormat="1" x14ac:dyDescent="0.35">
      <c r="A558" s="16"/>
      <c r="C558" s="19"/>
      <c r="D558" s="19"/>
    </row>
    <row r="559" spans="1:4" s="80" customFormat="1" x14ac:dyDescent="0.35">
      <c r="A559" s="16"/>
      <c r="C559" s="19"/>
      <c r="D559" s="19"/>
    </row>
    <row r="560" spans="1:4" s="80" customFormat="1" x14ac:dyDescent="0.35">
      <c r="A560" s="16"/>
      <c r="C560" s="19"/>
      <c r="D560" s="19"/>
    </row>
    <row r="561" spans="1:4" s="80" customFormat="1" x14ac:dyDescent="0.35">
      <c r="A561" s="16"/>
      <c r="C561" s="19"/>
      <c r="D561" s="19"/>
    </row>
    <row r="562" spans="1:4" s="80" customFormat="1" x14ac:dyDescent="0.35">
      <c r="A562" s="16"/>
      <c r="C562" s="19"/>
      <c r="D562" s="19"/>
    </row>
    <row r="563" spans="1:4" s="80" customFormat="1" x14ac:dyDescent="0.35">
      <c r="A563" s="16"/>
      <c r="C563" s="19"/>
      <c r="D563" s="19"/>
    </row>
    <row r="564" spans="1:4" s="80" customFormat="1" x14ac:dyDescent="0.35">
      <c r="A564" s="16"/>
      <c r="C564" s="19"/>
      <c r="D564" s="19"/>
    </row>
    <row r="565" spans="1:4" s="80" customFormat="1" x14ac:dyDescent="0.35">
      <c r="A565" s="16"/>
      <c r="C565" s="19"/>
      <c r="D565" s="19"/>
    </row>
    <row r="566" spans="1:4" s="80" customFormat="1" x14ac:dyDescent="0.35">
      <c r="A566" s="16"/>
      <c r="C566" s="19"/>
      <c r="D566" s="19"/>
    </row>
    <row r="567" spans="1:4" s="80" customFormat="1" x14ac:dyDescent="0.35">
      <c r="A567" s="16"/>
      <c r="C567" s="19"/>
      <c r="D567" s="19"/>
    </row>
    <row r="568" spans="1:4" s="80" customFormat="1" x14ac:dyDescent="0.35">
      <c r="A568" s="16"/>
      <c r="C568" s="19"/>
      <c r="D568" s="19"/>
    </row>
    <row r="569" spans="1:4" s="80" customFormat="1" x14ac:dyDescent="0.35">
      <c r="A569" s="16"/>
      <c r="C569" s="19"/>
      <c r="D569" s="19"/>
    </row>
    <row r="570" spans="1:4" s="80" customFormat="1" x14ac:dyDescent="0.35">
      <c r="A570" s="16"/>
      <c r="C570" s="19"/>
      <c r="D570" s="19"/>
    </row>
    <row r="571" spans="1:4" s="80" customFormat="1" x14ac:dyDescent="0.35">
      <c r="A571" s="16"/>
      <c r="C571" s="19"/>
      <c r="D571" s="19"/>
    </row>
    <row r="572" spans="1:4" s="80" customFormat="1" x14ac:dyDescent="0.35">
      <c r="A572" s="16"/>
      <c r="C572" s="19"/>
      <c r="D572" s="19"/>
    </row>
    <row r="573" spans="1:4" s="80" customFormat="1" x14ac:dyDescent="0.35">
      <c r="A573" s="16"/>
      <c r="C573" s="19"/>
      <c r="D573" s="19"/>
    </row>
    <row r="574" spans="1:4" s="80" customFormat="1" x14ac:dyDescent="0.35">
      <c r="A574" s="16"/>
      <c r="C574" s="19"/>
      <c r="D574" s="19"/>
    </row>
    <row r="575" spans="1:4" s="80" customFormat="1" x14ac:dyDescent="0.35">
      <c r="A575" s="16"/>
      <c r="C575" s="19"/>
      <c r="D575" s="19"/>
    </row>
    <row r="576" spans="1:4" s="80" customFormat="1" x14ac:dyDescent="0.35">
      <c r="A576" s="16"/>
      <c r="C576" s="19"/>
      <c r="D576" s="19"/>
    </row>
    <row r="577" spans="1:4" s="80" customFormat="1" x14ac:dyDescent="0.35">
      <c r="A577" s="16"/>
      <c r="C577" s="19"/>
      <c r="D577" s="19"/>
    </row>
    <row r="578" spans="1:4" s="80" customFormat="1" x14ac:dyDescent="0.35">
      <c r="A578" s="16"/>
      <c r="C578" s="19"/>
      <c r="D578" s="19"/>
    </row>
    <row r="579" spans="1:4" s="80" customFormat="1" x14ac:dyDescent="0.35">
      <c r="A579" s="16"/>
      <c r="C579" s="19"/>
      <c r="D579" s="19"/>
    </row>
    <row r="580" spans="1:4" s="80" customFormat="1" x14ac:dyDescent="0.35">
      <c r="A580" s="16"/>
      <c r="C580" s="19"/>
      <c r="D580" s="19"/>
    </row>
    <row r="581" spans="1:4" s="80" customFormat="1" x14ac:dyDescent="0.35">
      <c r="A581" s="16"/>
      <c r="C581" s="19"/>
      <c r="D581" s="19"/>
    </row>
    <row r="582" spans="1:4" s="80" customFormat="1" x14ac:dyDescent="0.35">
      <c r="A582" s="16"/>
      <c r="C582" s="19"/>
      <c r="D582" s="19"/>
    </row>
    <row r="583" spans="1:4" s="80" customFormat="1" x14ac:dyDescent="0.35">
      <c r="A583" s="16"/>
      <c r="C583" s="19"/>
      <c r="D583" s="19"/>
    </row>
    <row r="584" spans="1:4" s="80" customFormat="1" x14ac:dyDescent="0.35">
      <c r="A584" s="16"/>
      <c r="C584" s="19"/>
      <c r="D584" s="19"/>
    </row>
    <row r="585" spans="1:4" s="80" customFormat="1" x14ac:dyDescent="0.35">
      <c r="A585" s="16"/>
      <c r="C585" s="19"/>
      <c r="D585" s="19"/>
    </row>
    <row r="586" spans="1:4" s="80" customFormat="1" x14ac:dyDescent="0.35">
      <c r="A586" s="16"/>
      <c r="C586" s="19"/>
      <c r="D586" s="19"/>
    </row>
    <row r="587" spans="1:4" s="80" customFormat="1" x14ac:dyDescent="0.35">
      <c r="A587" s="16"/>
      <c r="C587" s="19"/>
      <c r="D587" s="19"/>
    </row>
    <row r="588" spans="1:4" s="80" customFormat="1" x14ac:dyDescent="0.35">
      <c r="A588" s="16"/>
      <c r="C588" s="19"/>
      <c r="D588" s="19"/>
    </row>
    <row r="589" spans="1:4" s="80" customFormat="1" x14ac:dyDescent="0.35">
      <c r="A589" s="16"/>
      <c r="C589" s="19"/>
      <c r="D589" s="19"/>
    </row>
    <row r="590" spans="1:4" s="80" customFormat="1" x14ac:dyDescent="0.35">
      <c r="A590" s="16"/>
      <c r="C590" s="19"/>
      <c r="D590" s="19"/>
    </row>
    <row r="591" spans="1:4" s="80" customFormat="1" x14ac:dyDescent="0.35">
      <c r="A591" s="16"/>
      <c r="C591" s="19"/>
      <c r="D591" s="19"/>
    </row>
    <row r="592" spans="1:4" s="80" customFormat="1" x14ac:dyDescent="0.35">
      <c r="A592" s="16"/>
      <c r="C592" s="19"/>
      <c r="D592" s="19"/>
    </row>
    <row r="593" spans="1:4" s="80" customFormat="1" x14ac:dyDescent="0.35">
      <c r="A593" s="16"/>
      <c r="C593" s="19"/>
      <c r="D593" s="19"/>
    </row>
    <row r="594" spans="1:4" s="80" customFormat="1" x14ac:dyDescent="0.35">
      <c r="A594" s="16"/>
      <c r="C594" s="19"/>
      <c r="D594" s="19"/>
    </row>
    <row r="595" spans="1:4" s="80" customFormat="1" x14ac:dyDescent="0.35">
      <c r="A595" s="16"/>
      <c r="C595" s="19"/>
      <c r="D595" s="19"/>
    </row>
    <row r="596" spans="1:4" s="80" customFormat="1" x14ac:dyDescent="0.35">
      <c r="A596" s="16"/>
      <c r="C596" s="19"/>
      <c r="D596" s="19"/>
    </row>
    <row r="597" spans="1:4" s="80" customFormat="1" x14ac:dyDescent="0.35">
      <c r="A597" s="16"/>
      <c r="C597" s="19"/>
      <c r="D597" s="19"/>
    </row>
    <row r="598" spans="1:4" s="80" customFormat="1" x14ac:dyDescent="0.35">
      <c r="A598" s="16"/>
      <c r="C598" s="19"/>
      <c r="D598" s="19"/>
    </row>
    <row r="599" spans="1:4" s="80" customFormat="1" x14ac:dyDescent="0.35">
      <c r="A599" s="16"/>
      <c r="C599" s="19"/>
      <c r="D599" s="19"/>
    </row>
    <row r="600" spans="1:4" s="80" customFormat="1" x14ac:dyDescent="0.35">
      <c r="A600" s="16"/>
      <c r="C600" s="19"/>
      <c r="D600" s="19"/>
    </row>
    <row r="601" spans="1:4" s="80" customFormat="1" x14ac:dyDescent="0.35">
      <c r="A601" s="16"/>
      <c r="C601" s="19"/>
      <c r="D601" s="19"/>
    </row>
    <row r="602" spans="1:4" s="80" customFormat="1" x14ac:dyDescent="0.35">
      <c r="A602" s="16"/>
      <c r="C602" s="19"/>
      <c r="D602" s="19"/>
    </row>
    <row r="603" spans="1:4" s="80" customFormat="1" x14ac:dyDescent="0.35">
      <c r="A603" s="16"/>
      <c r="C603" s="19"/>
      <c r="D603" s="19"/>
    </row>
    <row r="604" spans="1:4" s="80" customFormat="1" x14ac:dyDescent="0.35">
      <c r="A604" s="16"/>
      <c r="C604" s="19"/>
      <c r="D604" s="19"/>
    </row>
    <row r="605" spans="1:4" s="80" customFormat="1" x14ac:dyDescent="0.35">
      <c r="A605" s="16"/>
      <c r="C605" s="19"/>
      <c r="D605" s="19"/>
    </row>
    <row r="606" spans="1:4" s="80" customFormat="1" x14ac:dyDescent="0.35">
      <c r="A606" s="16"/>
      <c r="C606" s="19"/>
      <c r="D606" s="19"/>
    </row>
    <row r="607" spans="1:4" s="80" customFormat="1" x14ac:dyDescent="0.35">
      <c r="A607" s="16"/>
      <c r="C607" s="19"/>
      <c r="D607" s="19"/>
    </row>
    <row r="608" spans="1:4" s="80" customFormat="1" x14ac:dyDescent="0.35">
      <c r="A608" s="16"/>
      <c r="C608" s="19"/>
      <c r="D608" s="19"/>
    </row>
    <row r="609" spans="1:4" s="80" customFormat="1" x14ac:dyDescent="0.35">
      <c r="A609" s="16"/>
      <c r="C609" s="19"/>
      <c r="D609" s="19"/>
    </row>
    <row r="610" spans="1:4" s="80" customFormat="1" x14ac:dyDescent="0.35">
      <c r="A610" s="16"/>
      <c r="C610" s="19"/>
      <c r="D610" s="19"/>
    </row>
    <row r="611" spans="1:4" s="80" customFormat="1" x14ac:dyDescent="0.35">
      <c r="A611" s="16"/>
      <c r="C611" s="19"/>
      <c r="D611" s="19"/>
    </row>
    <row r="612" spans="1:4" s="80" customFormat="1" x14ac:dyDescent="0.35">
      <c r="A612" s="16"/>
      <c r="C612" s="19"/>
      <c r="D612" s="19"/>
    </row>
    <row r="613" spans="1:4" s="80" customFormat="1" x14ac:dyDescent="0.35">
      <c r="A613" s="16"/>
      <c r="C613" s="19"/>
      <c r="D613" s="19"/>
    </row>
    <row r="614" spans="1:4" s="80" customFormat="1" x14ac:dyDescent="0.35">
      <c r="A614" s="16"/>
      <c r="C614" s="19"/>
      <c r="D614" s="19"/>
    </row>
    <row r="615" spans="1:4" s="80" customFormat="1" x14ac:dyDescent="0.35">
      <c r="A615" s="16"/>
      <c r="C615" s="19"/>
      <c r="D615" s="19"/>
    </row>
    <row r="616" spans="1:4" s="80" customFormat="1" x14ac:dyDescent="0.35">
      <c r="A616" s="16"/>
      <c r="C616" s="19"/>
      <c r="D616" s="19"/>
    </row>
    <row r="617" spans="1:4" s="80" customFormat="1" x14ac:dyDescent="0.35">
      <c r="A617" s="16"/>
      <c r="C617" s="19"/>
      <c r="D617" s="19"/>
    </row>
    <row r="618" spans="1:4" s="80" customFormat="1" x14ac:dyDescent="0.35">
      <c r="A618" s="16"/>
      <c r="C618" s="19"/>
      <c r="D618" s="19"/>
    </row>
    <row r="619" spans="1:4" s="80" customFormat="1" x14ac:dyDescent="0.35">
      <c r="A619" s="16"/>
      <c r="C619" s="19"/>
      <c r="D619" s="19"/>
    </row>
    <row r="620" spans="1:4" s="80" customFormat="1" x14ac:dyDescent="0.35">
      <c r="A620" s="16"/>
      <c r="C620" s="19"/>
      <c r="D620" s="19"/>
    </row>
    <row r="621" spans="1:4" s="80" customFormat="1" x14ac:dyDescent="0.35">
      <c r="A621" s="16"/>
      <c r="C621" s="19"/>
      <c r="D621" s="19"/>
    </row>
    <row r="622" spans="1:4" s="80" customFormat="1" x14ac:dyDescent="0.35">
      <c r="A622" s="16"/>
      <c r="C622" s="19"/>
      <c r="D622" s="19"/>
    </row>
    <row r="623" spans="1:4" s="80" customFormat="1" x14ac:dyDescent="0.35">
      <c r="A623" s="16"/>
      <c r="C623" s="19"/>
      <c r="D623" s="19"/>
    </row>
    <row r="624" spans="1:4" s="80" customFormat="1" x14ac:dyDescent="0.35">
      <c r="A624" s="16"/>
      <c r="C624" s="19"/>
      <c r="D624" s="19"/>
    </row>
    <row r="625" spans="1:4" s="80" customFormat="1" x14ac:dyDescent="0.35">
      <c r="A625" s="16"/>
      <c r="C625" s="19"/>
      <c r="D625" s="19"/>
    </row>
    <row r="626" spans="1:4" s="80" customFormat="1" x14ac:dyDescent="0.35">
      <c r="A626" s="16"/>
      <c r="C626" s="19"/>
      <c r="D626" s="19"/>
    </row>
    <row r="627" spans="1:4" s="80" customFormat="1" x14ac:dyDescent="0.35">
      <c r="A627" s="16"/>
      <c r="C627" s="19"/>
      <c r="D627" s="19"/>
    </row>
    <row r="628" spans="1:4" s="80" customFormat="1" x14ac:dyDescent="0.35">
      <c r="A628" s="16"/>
      <c r="C628" s="19"/>
      <c r="D628" s="19"/>
    </row>
    <row r="629" spans="1:4" s="80" customFormat="1" x14ac:dyDescent="0.35">
      <c r="A629" s="16"/>
      <c r="C629" s="19"/>
      <c r="D629" s="19"/>
    </row>
    <row r="630" spans="1:4" s="80" customFormat="1" x14ac:dyDescent="0.35">
      <c r="A630" s="16"/>
      <c r="C630" s="19"/>
      <c r="D630" s="19"/>
    </row>
    <row r="631" spans="1:4" s="80" customFormat="1" x14ac:dyDescent="0.35">
      <c r="A631" s="16"/>
      <c r="C631" s="19"/>
      <c r="D631" s="19"/>
    </row>
    <row r="632" spans="1:4" s="80" customFormat="1" x14ac:dyDescent="0.35">
      <c r="A632" s="16"/>
      <c r="C632" s="19"/>
      <c r="D632" s="19"/>
    </row>
    <row r="633" spans="1:4" s="80" customFormat="1" x14ac:dyDescent="0.35">
      <c r="A633" s="16"/>
      <c r="C633" s="19"/>
      <c r="D633" s="19"/>
    </row>
    <row r="634" spans="1:4" s="80" customFormat="1" x14ac:dyDescent="0.35">
      <c r="A634" s="16"/>
      <c r="C634" s="19"/>
      <c r="D634" s="19"/>
    </row>
    <row r="635" spans="1:4" s="80" customFormat="1" x14ac:dyDescent="0.35">
      <c r="A635" s="16"/>
      <c r="C635" s="19"/>
      <c r="D635" s="19"/>
    </row>
    <row r="636" spans="1:4" s="80" customFormat="1" x14ac:dyDescent="0.35">
      <c r="A636" s="16"/>
      <c r="C636" s="19"/>
      <c r="D636" s="19"/>
    </row>
    <row r="637" spans="1:4" s="80" customFormat="1" x14ac:dyDescent="0.35">
      <c r="A637" s="16"/>
      <c r="C637" s="19"/>
      <c r="D637" s="19"/>
    </row>
    <row r="638" spans="1:4" s="80" customFormat="1" x14ac:dyDescent="0.35">
      <c r="A638" s="16"/>
      <c r="C638" s="19"/>
      <c r="D638" s="19"/>
    </row>
    <row r="639" spans="1:4" s="80" customFormat="1" x14ac:dyDescent="0.35">
      <c r="A639" s="16"/>
      <c r="C639" s="19"/>
      <c r="D639" s="19"/>
    </row>
    <row r="640" spans="1:4" s="80" customFormat="1" x14ac:dyDescent="0.35">
      <c r="A640" s="16"/>
      <c r="C640" s="19"/>
      <c r="D640" s="19"/>
    </row>
    <row r="641" spans="1:4" s="80" customFormat="1" x14ac:dyDescent="0.35">
      <c r="A641" s="16"/>
      <c r="C641" s="19"/>
      <c r="D641" s="19"/>
    </row>
    <row r="642" spans="1:4" s="80" customFormat="1" x14ac:dyDescent="0.35">
      <c r="A642" s="16"/>
      <c r="C642" s="19"/>
      <c r="D642" s="19"/>
    </row>
    <row r="643" spans="1:4" s="80" customFormat="1" x14ac:dyDescent="0.35">
      <c r="A643" s="16"/>
      <c r="C643" s="19"/>
      <c r="D643" s="19"/>
    </row>
    <row r="644" spans="1:4" s="80" customFormat="1" x14ac:dyDescent="0.35">
      <c r="A644" s="16"/>
      <c r="C644" s="19"/>
      <c r="D644" s="19"/>
    </row>
    <row r="645" spans="1:4" s="80" customFormat="1" x14ac:dyDescent="0.35">
      <c r="A645" s="16"/>
      <c r="C645" s="19"/>
      <c r="D645" s="19"/>
    </row>
    <row r="646" spans="1:4" s="80" customFormat="1" x14ac:dyDescent="0.35">
      <c r="A646" s="16"/>
      <c r="C646" s="19"/>
      <c r="D646" s="19"/>
    </row>
    <row r="647" spans="1:4" s="80" customFormat="1" x14ac:dyDescent="0.35">
      <c r="A647" s="16"/>
      <c r="C647" s="19"/>
      <c r="D647" s="19"/>
    </row>
    <row r="648" spans="1:4" s="80" customFormat="1" x14ac:dyDescent="0.35">
      <c r="A648" s="16"/>
      <c r="C648" s="19"/>
      <c r="D648" s="19"/>
    </row>
    <row r="649" spans="1:4" s="80" customFormat="1" x14ac:dyDescent="0.35">
      <c r="A649" s="16"/>
      <c r="C649" s="19"/>
      <c r="D649" s="19"/>
    </row>
    <row r="650" spans="1:4" s="80" customFormat="1" x14ac:dyDescent="0.35">
      <c r="A650" s="16"/>
      <c r="C650" s="19"/>
      <c r="D650" s="19"/>
    </row>
    <row r="651" spans="1:4" s="80" customFormat="1" x14ac:dyDescent="0.35">
      <c r="A651" s="16"/>
      <c r="C651" s="19"/>
      <c r="D651" s="19"/>
    </row>
    <row r="652" spans="1:4" s="80" customFormat="1" x14ac:dyDescent="0.35">
      <c r="A652" s="16"/>
      <c r="C652" s="19"/>
      <c r="D652" s="19"/>
    </row>
    <row r="653" spans="1:4" s="80" customFormat="1" x14ac:dyDescent="0.35">
      <c r="A653" s="16"/>
      <c r="C653" s="19"/>
      <c r="D653" s="19"/>
    </row>
    <row r="654" spans="1:4" s="80" customFormat="1" x14ac:dyDescent="0.35">
      <c r="A654" s="16"/>
      <c r="C654" s="19"/>
      <c r="D654" s="19"/>
    </row>
    <row r="655" spans="1:4" s="80" customFormat="1" x14ac:dyDescent="0.35">
      <c r="A655" s="16"/>
      <c r="C655" s="19"/>
      <c r="D655" s="19"/>
    </row>
    <row r="656" spans="1:4" s="80" customFormat="1" x14ac:dyDescent="0.35">
      <c r="A656" s="16"/>
      <c r="C656" s="19"/>
      <c r="D656" s="19"/>
    </row>
    <row r="657" spans="1:4" s="80" customFormat="1" x14ac:dyDescent="0.35">
      <c r="A657" s="16"/>
      <c r="C657" s="19"/>
      <c r="D657" s="19"/>
    </row>
    <row r="658" spans="1:4" s="80" customFormat="1" x14ac:dyDescent="0.35">
      <c r="A658" s="16"/>
      <c r="C658" s="19"/>
      <c r="D658" s="19"/>
    </row>
    <row r="659" spans="1:4" s="80" customFormat="1" x14ac:dyDescent="0.35">
      <c r="A659" s="16"/>
      <c r="C659" s="19"/>
      <c r="D659" s="19"/>
    </row>
    <row r="660" spans="1:4" s="80" customFormat="1" x14ac:dyDescent="0.35">
      <c r="A660" s="16"/>
      <c r="C660" s="19"/>
      <c r="D660" s="19"/>
    </row>
    <row r="661" spans="1:4" s="80" customFormat="1" x14ac:dyDescent="0.35">
      <c r="A661" s="16"/>
      <c r="C661" s="19"/>
      <c r="D661" s="19"/>
    </row>
    <row r="662" spans="1:4" s="80" customFormat="1" x14ac:dyDescent="0.35">
      <c r="A662" s="16"/>
      <c r="C662" s="19"/>
      <c r="D662" s="19"/>
    </row>
    <row r="663" spans="1:4" s="80" customFormat="1" x14ac:dyDescent="0.35">
      <c r="A663" s="16"/>
      <c r="C663" s="19"/>
      <c r="D663" s="19"/>
    </row>
    <row r="664" spans="1:4" s="80" customFormat="1" x14ac:dyDescent="0.35">
      <c r="A664" s="16"/>
      <c r="C664" s="19"/>
      <c r="D664" s="19"/>
    </row>
    <row r="665" spans="1:4" s="80" customFormat="1" x14ac:dyDescent="0.35">
      <c r="A665" s="16"/>
      <c r="C665" s="19"/>
      <c r="D665" s="19"/>
    </row>
    <row r="666" spans="1:4" s="80" customFormat="1" x14ac:dyDescent="0.35">
      <c r="A666" s="16"/>
      <c r="C666" s="19"/>
      <c r="D666" s="19"/>
    </row>
    <row r="667" spans="1:4" s="80" customFormat="1" x14ac:dyDescent="0.35">
      <c r="A667" s="16"/>
      <c r="C667" s="19"/>
      <c r="D667" s="19"/>
    </row>
    <row r="668" spans="1:4" s="80" customFormat="1" x14ac:dyDescent="0.35">
      <c r="A668" s="16"/>
      <c r="C668" s="19"/>
      <c r="D668" s="19"/>
    </row>
    <row r="669" spans="1:4" s="80" customFormat="1" x14ac:dyDescent="0.35">
      <c r="A669" s="16"/>
      <c r="C669" s="19"/>
      <c r="D669" s="19"/>
    </row>
    <row r="670" spans="1:4" s="80" customFormat="1" x14ac:dyDescent="0.35">
      <c r="A670" s="16"/>
      <c r="C670" s="19"/>
      <c r="D670" s="19"/>
    </row>
    <row r="671" spans="1:4" s="80" customFormat="1" x14ac:dyDescent="0.35">
      <c r="A671" s="16"/>
      <c r="C671" s="19"/>
      <c r="D671" s="19"/>
    </row>
    <row r="672" spans="1:4" s="80" customFormat="1" x14ac:dyDescent="0.35">
      <c r="A672" s="16"/>
      <c r="C672" s="19"/>
      <c r="D672" s="19"/>
    </row>
    <row r="673" spans="1:4" s="80" customFormat="1" x14ac:dyDescent="0.35">
      <c r="A673" s="16"/>
      <c r="C673" s="19"/>
      <c r="D673" s="19"/>
    </row>
    <row r="674" spans="1:4" s="80" customFormat="1" x14ac:dyDescent="0.35">
      <c r="A674" s="16"/>
      <c r="C674" s="19"/>
      <c r="D674" s="19"/>
    </row>
    <row r="675" spans="1:4" s="80" customFormat="1" x14ac:dyDescent="0.35">
      <c r="A675" s="16"/>
      <c r="C675" s="19"/>
      <c r="D675" s="19"/>
    </row>
    <row r="676" spans="1:4" s="80" customFormat="1" x14ac:dyDescent="0.35">
      <c r="A676" s="16"/>
      <c r="C676" s="19"/>
      <c r="D676" s="19"/>
    </row>
    <row r="677" spans="1:4" s="80" customFormat="1" x14ac:dyDescent="0.35">
      <c r="A677" s="16"/>
      <c r="C677" s="19"/>
      <c r="D677" s="19"/>
    </row>
    <row r="678" spans="1:4" s="80" customFormat="1" x14ac:dyDescent="0.35">
      <c r="A678" s="16"/>
      <c r="C678" s="19"/>
      <c r="D678" s="19"/>
    </row>
    <row r="679" spans="1:4" s="80" customFormat="1" x14ac:dyDescent="0.35">
      <c r="A679" s="16"/>
      <c r="C679" s="19"/>
      <c r="D679" s="19"/>
    </row>
    <row r="680" spans="1:4" s="80" customFormat="1" x14ac:dyDescent="0.35">
      <c r="A680" s="16"/>
      <c r="C680" s="19"/>
      <c r="D680" s="19"/>
    </row>
    <row r="681" spans="1:4" s="80" customFormat="1" x14ac:dyDescent="0.35">
      <c r="A681" s="16"/>
      <c r="C681" s="19"/>
      <c r="D681" s="19"/>
    </row>
    <row r="682" spans="1:4" s="80" customFormat="1" x14ac:dyDescent="0.35">
      <c r="A682" s="16"/>
      <c r="C682" s="19"/>
      <c r="D682" s="19"/>
    </row>
    <row r="683" spans="1:4" s="80" customFormat="1" x14ac:dyDescent="0.35">
      <c r="A683" s="16"/>
      <c r="C683" s="19"/>
      <c r="D683" s="19"/>
    </row>
    <row r="684" spans="1:4" s="80" customFormat="1" x14ac:dyDescent="0.35">
      <c r="A684" s="16"/>
      <c r="C684" s="19"/>
      <c r="D684" s="19"/>
    </row>
    <row r="685" spans="1:4" s="80" customFormat="1" x14ac:dyDescent="0.35">
      <c r="A685" s="16"/>
      <c r="C685" s="19"/>
      <c r="D685" s="19"/>
    </row>
    <row r="686" spans="1:4" s="80" customFormat="1" x14ac:dyDescent="0.35">
      <c r="A686" s="16"/>
      <c r="C686" s="19"/>
      <c r="D686" s="19"/>
    </row>
    <row r="687" spans="1:4" s="80" customFormat="1" x14ac:dyDescent="0.35">
      <c r="A687" s="16"/>
      <c r="C687" s="19"/>
      <c r="D687" s="19"/>
    </row>
    <row r="688" spans="1:4" s="80" customFormat="1" x14ac:dyDescent="0.35">
      <c r="A688" s="16"/>
      <c r="C688" s="19"/>
      <c r="D688" s="19"/>
    </row>
    <row r="689" spans="1:4" s="80" customFormat="1" x14ac:dyDescent="0.35">
      <c r="A689" s="16"/>
      <c r="C689" s="19"/>
      <c r="D689" s="19"/>
    </row>
    <row r="690" spans="1:4" s="80" customFormat="1" x14ac:dyDescent="0.35">
      <c r="A690" s="16"/>
      <c r="C690" s="19"/>
      <c r="D690" s="19"/>
    </row>
    <row r="691" spans="1:4" s="80" customFormat="1" x14ac:dyDescent="0.35">
      <c r="A691" s="16"/>
      <c r="C691" s="19"/>
      <c r="D691" s="19"/>
    </row>
    <row r="692" spans="1:4" s="80" customFormat="1" x14ac:dyDescent="0.35">
      <c r="A692" s="16"/>
      <c r="C692" s="19"/>
      <c r="D692" s="19"/>
    </row>
    <row r="693" spans="1:4" s="80" customFormat="1" x14ac:dyDescent="0.35">
      <c r="A693" s="16"/>
      <c r="C693" s="19"/>
      <c r="D693" s="19"/>
    </row>
    <row r="694" spans="1:4" s="80" customFormat="1" x14ac:dyDescent="0.35">
      <c r="A694" s="16"/>
      <c r="C694" s="19"/>
      <c r="D694" s="19"/>
    </row>
    <row r="695" spans="1:4" s="80" customFormat="1" x14ac:dyDescent="0.35">
      <c r="A695" s="16"/>
      <c r="C695" s="19"/>
      <c r="D695" s="19"/>
    </row>
    <row r="696" spans="1:4" s="80" customFormat="1" x14ac:dyDescent="0.35">
      <c r="A696" s="16"/>
      <c r="C696" s="19"/>
      <c r="D696" s="19"/>
    </row>
    <row r="697" spans="1:4" s="80" customFormat="1" x14ac:dyDescent="0.35">
      <c r="A697" s="16"/>
      <c r="C697" s="19"/>
      <c r="D697" s="19"/>
    </row>
    <row r="698" spans="1:4" s="80" customFormat="1" x14ac:dyDescent="0.35">
      <c r="A698" s="16"/>
      <c r="C698" s="19"/>
      <c r="D698" s="19"/>
    </row>
    <row r="699" spans="1:4" s="80" customFormat="1" x14ac:dyDescent="0.35">
      <c r="A699" s="16"/>
      <c r="C699" s="19"/>
      <c r="D699" s="19"/>
    </row>
    <row r="700" spans="1:4" s="80" customFormat="1" x14ac:dyDescent="0.35">
      <c r="A700" s="16"/>
      <c r="C700" s="19"/>
      <c r="D700" s="19"/>
    </row>
    <row r="701" spans="1:4" s="80" customFormat="1" x14ac:dyDescent="0.35">
      <c r="A701" s="16"/>
      <c r="C701" s="19"/>
      <c r="D701" s="19"/>
    </row>
    <row r="702" spans="1:4" s="80" customFormat="1" x14ac:dyDescent="0.35">
      <c r="A702" s="16"/>
      <c r="C702" s="19"/>
      <c r="D702" s="19"/>
    </row>
    <row r="703" spans="1:4" s="80" customFormat="1" x14ac:dyDescent="0.35">
      <c r="A703" s="16"/>
      <c r="C703" s="19"/>
      <c r="D703" s="19"/>
    </row>
    <row r="704" spans="1:4" s="80" customFormat="1" x14ac:dyDescent="0.35">
      <c r="A704" s="16"/>
      <c r="C704" s="19"/>
      <c r="D704" s="19"/>
    </row>
    <row r="705" spans="1:4" s="80" customFormat="1" x14ac:dyDescent="0.35">
      <c r="A705" s="16"/>
      <c r="C705" s="19"/>
      <c r="D705" s="19"/>
    </row>
    <row r="706" spans="1:4" s="80" customFormat="1" x14ac:dyDescent="0.35">
      <c r="A706" s="16"/>
      <c r="C706" s="19"/>
      <c r="D706" s="19"/>
    </row>
    <row r="707" spans="1:4" s="80" customFormat="1" x14ac:dyDescent="0.35">
      <c r="A707" s="16"/>
      <c r="C707" s="19"/>
      <c r="D707" s="19"/>
    </row>
    <row r="708" spans="1:4" s="80" customFormat="1" x14ac:dyDescent="0.35">
      <c r="A708" s="16"/>
      <c r="C708" s="19"/>
      <c r="D708" s="19"/>
    </row>
    <row r="709" spans="1:4" s="80" customFormat="1" x14ac:dyDescent="0.35">
      <c r="A709" s="16"/>
      <c r="C709" s="19"/>
      <c r="D709" s="19"/>
    </row>
    <row r="710" spans="1:4" s="80" customFormat="1" x14ac:dyDescent="0.35">
      <c r="A710" s="16"/>
      <c r="C710" s="19"/>
      <c r="D710" s="19"/>
    </row>
    <row r="711" spans="1:4" s="80" customFormat="1" x14ac:dyDescent="0.35">
      <c r="A711" s="16"/>
      <c r="C711" s="19"/>
      <c r="D711" s="19"/>
    </row>
    <row r="712" spans="1:4" s="80" customFormat="1" x14ac:dyDescent="0.35">
      <c r="A712" s="16"/>
      <c r="C712" s="19"/>
      <c r="D712" s="19"/>
    </row>
    <row r="713" spans="1:4" s="80" customFormat="1" x14ac:dyDescent="0.35">
      <c r="A713" s="16"/>
      <c r="C713" s="19"/>
      <c r="D713" s="19"/>
    </row>
    <row r="714" spans="1:4" s="80" customFormat="1" x14ac:dyDescent="0.35">
      <c r="A714" s="16"/>
      <c r="C714" s="19"/>
      <c r="D714" s="19"/>
    </row>
    <row r="715" spans="1:4" s="80" customFormat="1" x14ac:dyDescent="0.35">
      <c r="A715" s="16"/>
      <c r="C715" s="19"/>
      <c r="D715" s="19"/>
    </row>
    <row r="716" spans="1:4" s="80" customFormat="1" x14ac:dyDescent="0.35">
      <c r="A716" s="16"/>
      <c r="C716" s="19"/>
      <c r="D716" s="19"/>
    </row>
    <row r="717" spans="1:4" s="80" customFormat="1" x14ac:dyDescent="0.35">
      <c r="A717" s="16"/>
      <c r="C717" s="19"/>
      <c r="D717" s="19"/>
    </row>
    <row r="718" spans="1:4" s="80" customFormat="1" x14ac:dyDescent="0.35">
      <c r="A718" s="16"/>
      <c r="C718" s="19"/>
      <c r="D718" s="19"/>
    </row>
    <row r="719" spans="1:4" s="80" customFormat="1" x14ac:dyDescent="0.35">
      <c r="A719" s="16"/>
      <c r="C719" s="19"/>
      <c r="D719" s="19"/>
    </row>
    <row r="720" spans="1:4" s="80" customFormat="1" x14ac:dyDescent="0.35">
      <c r="A720" s="16"/>
      <c r="C720" s="19"/>
      <c r="D720" s="19"/>
    </row>
    <row r="721" spans="1:4" s="80" customFormat="1" x14ac:dyDescent="0.35">
      <c r="A721" s="16"/>
      <c r="C721" s="19"/>
      <c r="D721" s="19"/>
    </row>
    <row r="722" spans="1:4" s="80" customFormat="1" x14ac:dyDescent="0.35">
      <c r="A722" s="16"/>
      <c r="C722" s="19"/>
      <c r="D722" s="19"/>
    </row>
    <row r="723" spans="1:4" s="80" customFormat="1" x14ac:dyDescent="0.35">
      <c r="A723" s="16"/>
      <c r="C723" s="19"/>
      <c r="D723" s="19"/>
    </row>
    <row r="724" spans="1:4" s="80" customFormat="1" x14ac:dyDescent="0.35">
      <c r="A724" s="16"/>
      <c r="C724" s="19"/>
      <c r="D724" s="19"/>
    </row>
    <row r="725" spans="1:4" s="80" customFormat="1" x14ac:dyDescent="0.35">
      <c r="A725" s="16"/>
      <c r="C725" s="19"/>
      <c r="D725" s="19"/>
    </row>
    <row r="726" spans="1:4" s="80" customFormat="1" x14ac:dyDescent="0.35">
      <c r="A726" s="16"/>
      <c r="C726" s="19"/>
      <c r="D726" s="19"/>
    </row>
    <row r="727" spans="1:4" s="80" customFormat="1" x14ac:dyDescent="0.35">
      <c r="A727" s="16"/>
      <c r="C727" s="19"/>
      <c r="D727" s="19"/>
    </row>
    <row r="728" spans="1:4" s="80" customFormat="1" x14ac:dyDescent="0.35">
      <c r="A728" s="16"/>
      <c r="C728" s="19"/>
      <c r="D728" s="19"/>
    </row>
    <row r="729" spans="1:4" s="80" customFormat="1" x14ac:dyDescent="0.35">
      <c r="A729" s="16"/>
      <c r="C729" s="19"/>
      <c r="D729" s="19"/>
    </row>
    <row r="730" spans="1:4" s="80" customFormat="1" x14ac:dyDescent="0.35">
      <c r="A730" s="16"/>
      <c r="C730" s="19"/>
      <c r="D730" s="19"/>
    </row>
    <row r="731" spans="1:4" s="80" customFormat="1" x14ac:dyDescent="0.35">
      <c r="A731" s="16"/>
      <c r="C731" s="19"/>
      <c r="D731" s="19"/>
    </row>
    <row r="732" spans="1:4" s="80" customFormat="1" x14ac:dyDescent="0.35">
      <c r="A732" s="16"/>
      <c r="C732" s="19"/>
      <c r="D732" s="19"/>
    </row>
    <row r="733" spans="1:4" s="80" customFormat="1" x14ac:dyDescent="0.35">
      <c r="A733" s="16"/>
      <c r="C733" s="19"/>
      <c r="D733" s="19"/>
    </row>
    <row r="734" spans="1:4" s="80" customFormat="1" x14ac:dyDescent="0.35">
      <c r="A734" s="16"/>
      <c r="C734" s="19"/>
      <c r="D734" s="19"/>
    </row>
    <row r="735" spans="1:4" s="80" customFormat="1" x14ac:dyDescent="0.35">
      <c r="A735" s="16"/>
      <c r="C735" s="19"/>
      <c r="D735" s="19"/>
    </row>
    <row r="736" spans="1:4" s="80" customFormat="1" x14ac:dyDescent="0.35">
      <c r="A736" s="16"/>
      <c r="C736" s="19"/>
      <c r="D736" s="19"/>
    </row>
    <row r="737" spans="1:4" s="80" customFormat="1" x14ac:dyDescent="0.35">
      <c r="A737" s="16"/>
      <c r="C737" s="19"/>
      <c r="D737" s="19"/>
    </row>
    <row r="738" spans="1:4" s="80" customFormat="1" x14ac:dyDescent="0.35">
      <c r="A738" s="16"/>
      <c r="C738" s="19"/>
      <c r="D738" s="19"/>
    </row>
    <row r="739" spans="1:4" s="80" customFormat="1" x14ac:dyDescent="0.35">
      <c r="A739" s="16"/>
      <c r="C739" s="19"/>
      <c r="D739" s="19"/>
    </row>
    <row r="740" spans="1:4" s="80" customFormat="1" x14ac:dyDescent="0.35">
      <c r="A740" s="16"/>
      <c r="C740" s="19"/>
      <c r="D740" s="19"/>
    </row>
    <row r="741" spans="1:4" s="80" customFormat="1" x14ac:dyDescent="0.35">
      <c r="A741" s="16"/>
      <c r="C741" s="19"/>
      <c r="D741" s="19"/>
    </row>
    <row r="742" spans="1:4" s="80" customFormat="1" x14ac:dyDescent="0.35">
      <c r="A742" s="16"/>
      <c r="C742" s="19"/>
      <c r="D742" s="19"/>
    </row>
    <row r="743" spans="1:4" s="80" customFormat="1" x14ac:dyDescent="0.35">
      <c r="A743" s="16"/>
      <c r="C743" s="19"/>
      <c r="D743" s="19"/>
    </row>
    <row r="744" spans="1:4" s="80" customFormat="1" x14ac:dyDescent="0.35">
      <c r="A744" s="16"/>
      <c r="C744" s="19"/>
      <c r="D744" s="19"/>
    </row>
    <row r="745" spans="1:4" s="80" customFormat="1" x14ac:dyDescent="0.35">
      <c r="A745" s="16"/>
      <c r="C745" s="19"/>
      <c r="D745" s="19"/>
    </row>
    <row r="746" spans="1:4" s="80" customFormat="1" x14ac:dyDescent="0.35">
      <c r="A746" s="16"/>
      <c r="C746" s="19"/>
      <c r="D746" s="19"/>
    </row>
    <row r="747" spans="1:4" s="80" customFormat="1" x14ac:dyDescent="0.35">
      <c r="A747" s="16"/>
      <c r="C747" s="19"/>
      <c r="D747" s="19"/>
    </row>
    <row r="748" spans="1:4" s="80" customFormat="1" x14ac:dyDescent="0.35">
      <c r="A748" s="16"/>
      <c r="C748" s="19"/>
      <c r="D748" s="19"/>
    </row>
    <row r="749" spans="1:4" s="80" customFormat="1" x14ac:dyDescent="0.35">
      <c r="A749" s="16"/>
      <c r="C749" s="19"/>
      <c r="D749" s="19"/>
    </row>
    <row r="750" spans="1:4" s="80" customFormat="1" x14ac:dyDescent="0.35">
      <c r="A750" s="16"/>
      <c r="C750" s="19"/>
      <c r="D750" s="19"/>
    </row>
    <row r="751" spans="1:4" s="80" customFormat="1" x14ac:dyDescent="0.35">
      <c r="A751" s="16"/>
      <c r="C751" s="19"/>
      <c r="D751" s="19"/>
    </row>
    <row r="752" spans="1:4" s="80" customFormat="1" x14ac:dyDescent="0.35">
      <c r="A752" s="16"/>
      <c r="C752" s="19"/>
      <c r="D752" s="19"/>
    </row>
    <row r="753" spans="1:4" s="80" customFormat="1" x14ac:dyDescent="0.35">
      <c r="A753" s="16"/>
      <c r="C753" s="19"/>
      <c r="D753" s="19"/>
    </row>
    <row r="754" spans="1:4" s="80" customFormat="1" x14ac:dyDescent="0.35">
      <c r="A754" s="16"/>
      <c r="C754" s="19"/>
      <c r="D754" s="19"/>
    </row>
    <row r="755" spans="1:4" s="80" customFormat="1" x14ac:dyDescent="0.35">
      <c r="A755" s="16"/>
      <c r="C755" s="19"/>
      <c r="D755" s="19"/>
    </row>
    <row r="756" spans="1:4" s="80" customFormat="1" x14ac:dyDescent="0.35">
      <c r="A756" s="16"/>
      <c r="C756" s="19"/>
      <c r="D756" s="19"/>
    </row>
    <row r="757" spans="1:4" s="80" customFormat="1" x14ac:dyDescent="0.35">
      <c r="A757" s="16"/>
      <c r="C757" s="19"/>
      <c r="D757" s="19"/>
    </row>
    <row r="758" spans="1:4" s="80" customFormat="1" x14ac:dyDescent="0.35">
      <c r="A758" s="16"/>
      <c r="C758" s="19"/>
      <c r="D758" s="19"/>
    </row>
    <row r="759" spans="1:4" s="80" customFormat="1" x14ac:dyDescent="0.35">
      <c r="A759" s="16"/>
      <c r="C759" s="19"/>
      <c r="D759" s="19"/>
    </row>
    <row r="760" spans="1:4" s="80" customFormat="1" x14ac:dyDescent="0.35">
      <c r="A760" s="16"/>
      <c r="C760" s="19"/>
      <c r="D760" s="19"/>
    </row>
    <row r="761" spans="1:4" s="80" customFormat="1" x14ac:dyDescent="0.35">
      <c r="A761" s="16"/>
      <c r="C761" s="19"/>
      <c r="D761" s="19"/>
    </row>
    <row r="762" spans="1:4" s="80" customFormat="1" x14ac:dyDescent="0.35">
      <c r="A762" s="16"/>
      <c r="C762" s="19"/>
      <c r="D762" s="19"/>
    </row>
    <row r="763" spans="1:4" s="80" customFormat="1" x14ac:dyDescent="0.35">
      <c r="A763" s="16"/>
      <c r="C763" s="19"/>
      <c r="D763" s="19"/>
    </row>
    <row r="764" spans="1:4" s="80" customFormat="1" x14ac:dyDescent="0.35">
      <c r="A764" s="16"/>
      <c r="C764" s="19"/>
      <c r="D764" s="19"/>
    </row>
    <row r="765" spans="1:4" s="80" customFormat="1" x14ac:dyDescent="0.35">
      <c r="A765" s="16"/>
      <c r="C765" s="19"/>
      <c r="D765" s="19"/>
    </row>
    <row r="766" spans="1:4" s="80" customFormat="1" x14ac:dyDescent="0.35">
      <c r="A766" s="16"/>
      <c r="C766" s="19"/>
      <c r="D766" s="19"/>
    </row>
    <row r="767" spans="1:4" s="80" customFormat="1" x14ac:dyDescent="0.35">
      <c r="A767" s="16"/>
      <c r="C767" s="19"/>
      <c r="D767" s="19"/>
    </row>
    <row r="768" spans="1:4" s="80" customFormat="1" x14ac:dyDescent="0.35">
      <c r="A768" s="16"/>
      <c r="C768" s="19"/>
      <c r="D768" s="19"/>
    </row>
    <row r="769" spans="1:4" s="80" customFormat="1" x14ac:dyDescent="0.35">
      <c r="A769" s="16"/>
      <c r="C769" s="19"/>
      <c r="D769" s="19"/>
    </row>
    <row r="770" spans="1:4" s="80" customFormat="1" x14ac:dyDescent="0.35">
      <c r="A770" s="16"/>
      <c r="C770" s="19"/>
      <c r="D770" s="19"/>
    </row>
    <row r="771" spans="1:4" s="80" customFormat="1" x14ac:dyDescent="0.35">
      <c r="A771" s="16"/>
      <c r="C771" s="19"/>
      <c r="D771" s="19"/>
    </row>
    <row r="772" spans="1:4" s="80" customFormat="1" x14ac:dyDescent="0.35">
      <c r="A772" s="16"/>
      <c r="C772" s="19"/>
      <c r="D772" s="19"/>
    </row>
    <row r="773" spans="1:4" s="80" customFormat="1" x14ac:dyDescent="0.35">
      <c r="A773" s="16"/>
      <c r="C773" s="19"/>
      <c r="D773" s="19"/>
    </row>
    <row r="774" spans="1:4" s="80" customFormat="1" x14ac:dyDescent="0.35">
      <c r="A774" s="16"/>
      <c r="C774" s="19"/>
      <c r="D774" s="19"/>
    </row>
    <row r="775" spans="1:4" s="80" customFormat="1" x14ac:dyDescent="0.35">
      <c r="A775" s="16"/>
      <c r="C775" s="19"/>
      <c r="D775" s="19"/>
    </row>
    <row r="776" spans="1:4" s="80" customFormat="1" x14ac:dyDescent="0.35">
      <c r="A776" s="16"/>
      <c r="C776" s="19"/>
      <c r="D776" s="19"/>
    </row>
    <row r="777" spans="1:4" s="80" customFormat="1" x14ac:dyDescent="0.35">
      <c r="A777" s="16"/>
      <c r="C777" s="19"/>
      <c r="D777" s="19"/>
    </row>
    <row r="778" spans="1:4" s="80" customFormat="1" x14ac:dyDescent="0.35">
      <c r="A778" s="16"/>
      <c r="C778" s="19"/>
      <c r="D778" s="19"/>
    </row>
    <row r="779" spans="1:4" s="80" customFormat="1" x14ac:dyDescent="0.35">
      <c r="A779" s="16"/>
      <c r="C779" s="19"/>
      <c r="D779" s="19"/>
    </row>
    <row r="780" spans="1:4" s="80" customFormat="1" x14ac:dyDescent="0.35">
      <c r="A780" s="16"/>
      <c r="C780" s="19"/>
      <c r="D780" s="19"/>
    </row>
    <row r="781" spans="1:4" s="80" customFormat="1" x14ac:dyDescent="0.35">
      <c r="A781" s="16"/>
      <c r="C781" s="19"/>
      <c r="D781" s="19"/>
    </row>
    <row r="782" spans="1:4" s="80" customFormat="1" x14ac:dyDescent="0.35">
      <c r="A782" s="16"/>
      <c r="C782" s="19"/>
      <c r="D782" s="19"/>
    </row>
    <row r="783" spans="1:4" s="80" customFormat="1" x14ac:dyDescent="0.35">
      <c r="A783" s="16"/>
      <c r="C783" s="19"/>
      <c r="D783" s="19"/>
    </row>
    <row r="784" spans="1:4" s="80" customFormat="1" x14ac:dyDescent="0.35">
      <c r="A784" s="16"/>
      <c r="C784" s="19"/>
      <c r="D784" s="19"/>
    </row>
    <row r="785" spans="1:4" s="80" customFormat="1" x14ac:dyDescent="0.35">
      <c r="A785" s="16"/>
      <c r="C785" s="19"/>
      <c r="D785" s="19"/>
    </row>
    <row r="786" spans="1:4" s="80" customFormat="1" x14ac:dyDescent="0.35">
      <c r="A786" s="16"/>
      <c r="C786" s="19"/>
      <c r="D786" s="19"/>
    </row>
    <row r="787" spans="1:4" s="80" customFormat="1" x14ac:dyDescent="0.35">
      <c r="A787" s="16"/>
      <c r="C787" s="19"/>
      <c r="D787" s="19"/>
    </row>
    <row r="788" spans="1:4" s="80" customFormat="1" x14ac:dyDescent="0.35">
      <c r="A788" s="16"/>
      <c r="C788" s="19"/>
      <c r="D788" s="19"/>
    </row>
    <row r="789" spans="1:4" s="80" customFormat="1" x14ac:dyDescent="0.35">
      <c r="A789" s="16"/>
      <c r="C789" s="19"/>
      <c r="D789" s="19"/>
    </row>
    <row r="790" spans="1:4" s="80" customFormat="1" x14ac:dyDescent="0.35">
      <c r="A790" s="16"/>
      <c r="C790" s="19"/>
      <c r="D790" s="19"/>
    </row>
    <row r="791" spans="1:4" s="80" customFormat="1" x14ac:dyDescent="0.35">
      <c r="A791" s="16"/>
      <c r="C791" s="19"/>
      <c r="D791" s="19"/>
    </row>
    <row r="792" spans="1:4" s="80" customFormat="1" x14ac:dyDescent="0.35">
      <c r="A792" s="16"/>
      <c r="C792" s="19"/>
      <c r="D792" s="19"/>
    </row>
    <row r="793" spans="1:4" s="80" customFormat="1" x14ac:dyDescent="0.35">
      <c r="A793" s="16"/>
      <c r="C793" s="19"/>
      <c r="D793" s="19"/>
    </row>
    <row r="794" spans="1:4" s="80" customFormat="1" x14ac:dyDescent="0.35">
      <c r="A794" s="16"/>
      <c r="C794" s="19"/>
      <c r="D794" s="19"/>
    </row>
    <row r="795" spans="1:4" s="80" customFormat="1" x14ac:dyDescent="0.35">
      <c r="A795" s="16"/>
      <c r="C795" s="19"/>
      <c r="D795" s="19"/>
    </row>
    <row r="796" spans="1:4" s="80" customFormat="1" x14ac:dyDescent="0.35">
      <c r="A796" s="16"/>
      <c r="C796" s="19"/>
      <c r="D796" s="19"/>
    </row>
    <row r="797" spans="1:4" s="80" customFormat="1" x14ac:dyDescent="0.35">
      <c r="A797" s="16"/>
      <c r="C797" s="19"/>
      <c r="D797" s="19"/>
    </row>
    <row r="798" spans="1:4" s="80" customFormat="1" x14ac:dyDescent="0.35">
      <c r="A798" s="16"/>
      <c r="C798" s="19"/>
      <c r="D798" s="19"/>
    </row>
    <row r="799" spans="1:4" s="80" customFormat="1" x14ac:dyDescent="0.35">
      <c r="A799" s="16"/>
      <c r="C799" s="19"/>
      <c r="D799" s="19"/>
    </row>
    <row r="800" spans="1:4" s="80" customFormat="1" x14ac:dyDescent="0.35">
      <c r="A800" s="16"/>
      <c r="C800" s="19"/>
      <c r="D800" s="19"/>
    </row>
    <row r="801" spans="1:4" s="80" customFormat="1" x14ac:dyDescent="0.35">
      <c r="A801" s="16"/>
      <c r="C801" s="19"/>
      <c r="D801" s="19"/>
    </row>
    <row r="802" spans="1:4" s="80" customFormat="1" x14ac:dyDescent="0.35">
      <c r="A802" s="16"/>
      <c r="C802" s="19"/>
      <c r="D802" s="19"/>
    </row>
    <row r="803" spans="1:4" s="80" customFormat="1" x14ac:dyDescent="0.35">
      <c r="A803" s="16"/>
      <c r="C803" s="19"/>
      <c r="D803" s="19"/>
    </row>
    <row r="804" spans="1:4" s="80" customFormat="1" x14ac:dyDescent="0.35">
      <c r="A804" s="16"/>
      <c r="C804" s="19"/>
      <c r="D804" s="19"/>
    </row>
    <row r="805" spans="1:4" s="80" customFormat="1" x14ac:dyDescent="0.35">
      <c r="A805" s="16"/>
      <c r="C805" s="19"/>
      <c r="D805" s="19"/>
    </row>
    <row r="806" spans="1:4" s="80" customFormat="1" x14ac:dyDescent="0.35">
      <c r="A806" s="16"/>
      <c r="C806" s="19"/>
      <c r="D806" s="19"/>
    </row>
    <row r="807" spans="1:4" s="80" customFormat="1" x14ac:dyDescent="0.35">
      <c r="A807" s="16"/>
      <c r="C807" s="19"/>
      <c r="D807" s="19"/>
    </row>
    <row r="808" spans="1:4" s="80" customFormat="1" x14ac:dyDescent="0.35">
      <c r="A808" s="16"/>
      <c r="C808" s="19"/>
      <c r="D808" s="19"/>
    </row>
    <row r="809" spans="1:4" s="80" customFormat="1" x14ac:dyDescent="0.35">
      <c r="A809" s="16"/>
      <c r="C809" s="19"/>
      <c r="D809" s="19"/>
    </row>
    <row r="810" spans="1:4" s="80" customFormat="1" x14ac:dyDescent="0.35">
      <c r="A810" s="16"/>
      <c r="C810" s="19"/>
      <c r="D810" s="19"/>
    </row>
    <row r="811" spans="1:4" s="80" customFormat="1" x14ac:dyDescent="0.35">
      <c r="A811" s="16"/>
      <c r="C811" s="19"/>
      <c r="D811" s="19"/>
    </row>
    <row r="812" spans="1:4" s="80" customFormat="1" x14ac:dyDescent="0.35">
      <c r="A812" s="16"/>
      <c r="C812" s="19"/>
      <c r="D812" s="19"/>
    </row>
    <row r="813" spans="1:4" s="80" customFormat="1" x14ac:dyDescent="0.35">
      <c r="A813" s="16"/>
      <c r="C813" s="19"/>
      <c r="D813" s="19"/>
    </row>
    <row r="814" spans="1:4" s="80" customFormat="1" x14ac:dyDescent="0.35">
      <c r="A814" s="16"/>
      <c r="C814" s="19"/>
      <c r="D814" s="19"/>
    </row>
    <row r="815" spans="1:4" s="80" customFormat="1" x14ac:dyDescent="0.35">
      <c r="A815" s="16"/>
      <c r="C815" s="19"/>
      <c r="D815" s="19"/>
    </row>
    <row r="816" spans="1:4" s="80" customFormat="1" x14ac:dyDescent="0.35">
      <c r="A816" s="16"/>
      <c r="C816" s="19"/>
      <c r="D816" s="19"/>
    </row>
    <row r="817" spans="1:4" s="80" customFormat="1" x14ac:dyDescent="0.35">
      <c r="A817" s="16"/>
      <c r="C817" s="19"/>
      <c r="D817" s="19"/>
    </row>
    <row r="818" spans="1:4" s="80" customFormat="1" x14ac:dyDescent="0.35">
      <c r="A818" s="16"/>
      <c r="C818" s="19"/>
      <c r="D818" s="19"/>
    </row>
    <row r="819" spans="1:4" s="80" customFormat="1" x14ac:dyDescent="0.35">
      <c r="A819" s="16"/>
      <c r="C819" s="19"/>
      <c r="D819" s="19"/>
    </row>
    <row r="820" spans="1:4" s="80" customFormat="1" x14ac:dyDescent="0.35">
      <c r="A820" s="16"/>
      <c r="C820" s="19"/>
      <c r="D820" s="19"/>
    </row>
    <row r="821" spans="1:4" s="80" customFormat="1" x14ac:dyDescent="0.35">
      <c r="A821" s="16"/>
      <c r="C821" s="19"/>
      <c r="D821" s="19"/>
    </row>
    <row r="822" spans="1:4" s="80" customFormat="1" x14ac:dyDescent="0.35">
      <c r="A822" s="16"/>
      <c r="C822" s="19"/>
      <c r="D822" s="19"/>
    </row>
    <row r="823" spans="1:4" s="80" customFormat="1" x14ac:dyDescent="0.35">
      <c r="A823" s="16"/>
      <c r="C823" s="19"/>
      <c r="D823" s="19"/>
    </row>
    <row r="824" spans="1:4" s="80" customFormat="1" x14ac:dyDescent="0.35">
      <c r="A824" s="16"/>
      <c r="C824" s="19"/>
      <c r="D824" s="19"/>
    </row>
    <row r="825" spans="1:4" s="80" customFormat="1" x14ac:dyDescent="0.35">
      <c r="A825" s="16"/>
      <c r="C825" s="19"/>
      <c r="D825" s="19"/>
    </row>
    <row r="826" spans="1:4" s="80" customFormat="1" x14ac:dyDescent="0.35">
      <c r="A826" s="16"/>
      <c r="C826" s="19"/>
      <c r="D826" s="19"/>
    </row>
    <row r="827" spans="1:4" s="80" customFormat="1" x14ac:dyDescent="0.35">
      <c r="A827" s="16"/>
      <c r="C827" s="19"/>
      <c r="D827" s="19"/>
    </row>
    <row r="828" spans="1:4" s="80" customFormat="1" x14ac:dyDescent="0.35">
      <c r="A828" s="16"/>
      <c r="C828" s="19"/>
      <c r="D828" s="19"/>
    </row>
    <row r="829" spans="1:4" s="80" customFormat="1" x14ac:dyDescent="0.35">
      <c r="A829" s="16"/>
      <c r="C829" s="19"/>
      <c r="D829" s="19"/>
    </row>
    <row r="830" spans="1:4" s="80" customFormat="1" x14ac:dyDescent="0.35">
      <c r="A830" s="16"/>
      <c r="C830" s="19"/>
      <c r="D830" s="19"/>
    </row>
    <row r="831" spans="1:4" s="80" customFormat="1" x14ac:dyDescent="0.35">
      <c r="A831" s="16"/>
      <c r="C831" s="19"/>
      <c r="D831" s="19"/>
    </row>
    <row r="832" spans="1:4" s="80" customFormat="1" x14ac:dyDescent="0.35">
      <c r="A832" s="16"/>
      <c r="C832" s="19"/>
      <c r="D832" s="19"/>
    </row>
    <row r="833" spans="1:4" s="80" customFormat="1" x14ac:dyDescent="0.35">
      <c r="A833" s="16"/>
      <c r="C833" s="19"/>
      <c r="D833" s="19"/>
    </row>
    <row r="834" spans="1:4" s="80" customFormat="1" x14ac:dyDescent="0.35">
      <c r="A834" s="16"/>
      <c r="C834" s="19"/>
      <c r="D834" s="19"/>
    </row>
    <row r="835" spans="1:4" s="80" customFormat="1" x14ac:dyDescent="0.35">
      <c r="A835" s="16"/>
      <c r="C835" s="19"/>
      <c r="D835" s="19"/>
    </row>
    <row r="836" spans="1:4" s="80" customFormat="1" x14ac:dyDescent="0.35">
      <c r="A836" s="16"/>
      <c r="C836" s="19"/>
      <c r="D836" s="19"/>
    </row>
    <row r="837" spans="1:4" s="80" customFormat="1" x14ac:dyDescent="0.35">
      <c r="A837" s="16"/>
      <c r="C837" s="19"/>
      <c r="D837" s="19"/>
    </row>
    <row r="838" spans="1:4" s="80" customFormat="1" x14ac:dyDescent="0.35">
      <c r="A838" s="16"/>
      <c r="C838" s="19"/>
      <c r="D838" s="19"/>
    </row>
    <row r="839" spans="1:4" s="80" customFormat="1" x14ac:dyDescent="0.35">
      <c r="A839" s="16"/>
      <c r="C839" s="19"/>
      <c r="D839" s="19"/>
    </row>
    <row r="840" spans="1:4" s="80" customFormat="1" x14ac:dyDescent="0.35">
      <c r="A840" s="16"/>
      <c r="C840" s="19"/>
      <c r="D840" s="19"/>
    </row>
    <row r="841" spans="1:4" s="80" customFormat="1" x14ac:dyDescent="0.35">
      <c r="A841" s="16"/>
      <c r="C841" s="19"/>
      <c r="D841" s="19"/>
    </row>
    <row r="842" spans="1:4" s="80" customFormat="1" x14ac:dyDescent="0.35">
      <c r="A842" s="16"/>
      <c r="C842" s="19"/>
      <c r="D842" s="19"/>
    </row>
    <row r="843" spans="1:4" s="80" customFormat="1" x14ac:dyDescent="0.35">
      <c r="A843" s="16"/>
      <c r="C843" s="19"/>
      <c r="D843" s="19"/>
    </row>
    <row r="844" spans="1:4" s="80" customFormat="1" x14ac:dyDescent="0.35">
      <c r="A844" s="16"/>
      <c r="C844" s="19"/>
      <c r="D844" s="19"/>
    </row>
    <row r="845" spans="1:4" s="80" customFormat="1" x14ac:dyDescent="0.35">
      <c r="A845" s="16"/>
      <c r="C845" s="19"/>
      <c r="D845" s="19"/>
    </row>
    <row r="846" spans="1:4" s="80" customFormat="1" x14ac:dyDescent="0.35">
      <c r="A846" s="16"/>
      <c r="C846" s="19"/>
      <c r="D846" s="19"/>
    </row>
    <row r="847" spans="1:4" s="80" customFormat="1" x14ac:dyDescent="0.35">
      <c r="A847" s="16"/>
      <c r="C847" s="19"/>
      <c r="D847" s="19"/>
    </row>
    <row r="848" spans="1:4" s="80" customFormat="1" x14ac:dyDescent="0.35">
      <c r="A848" s="16"/>
      <c r="C848" s="19"/>
      <c r="D848" s="19"/>
    </row>
    <row r="849" spans="1:4" s="80" customFormat="1" x14ac:dyDescent="0.35">
      <c r="A849" s="16"/>
      <c r="C849" s="19"/>
      <c r="D849" s="19"/>
    </row>
    <row r="850" spans="1:4" s="80" customFormat="1" x14ac:dyDescent="0.35">
      <c r="A850" s="16"/>
      <c r="C850" s="19"/>
      <c r="D850" s="19"/>
    </row>
    <row r="851" spans="1:4" s="80" customFormat="1" x14ac:dyDescent="0.35">
      <c r="A851" s="16"/>
      <c r="C851" s="19"/>
      <c r="D851" s="19"/>
    </row>
    <row r="852" spans="1:4" s="80" customFormat="1" x14ac:dyDescent="0.35">
      <c r="A852" s="16"/>
      <c r="C852" s="19"/>
      <c r="D852" s="19"/>
    </row>
    <row r="853" spans="1:4" s="80" customFormat="1" x14ac:dyDescent="0.35">
      <c r="A853" s="16"/>
      <c r="C853" s="19"/>
      <c r="D853" s="19"/>
    </row>
    <row r="854" spans="1:4" s="80" customFormat="1" x14ac:dyDescent="0.35">
      <c r="A854" s="16"/>
      <c r="C854" s="19"/>
      <c r="D854" s="19"/>
    </row>
    <row r="855" spans="1:4" s="80" customFormat="1" x14ac:dyDescent="0.35">
      <c r="A855" s="16"/>
      <c r="C855" s="19"/>
      <c r="D855" s="19"/>
    </row>
    <row r="856" spans="1:4" s="80" customFormat="1" x14ac:dyDescent="0.35">
      <c r="A856" s="16"/>
      <c r="C856" s="19"/>
      <c r="D856" s="19"/>
    </row>
    <row r="857" spans="1:4" s="80" customFormat="1" x14ac:dyDescent="0.35">
      <c r="A857" s="16"/>
      <c r="C857" s="19"/>
      <c r="D857" s="19"/>
    </row>
    <row r="858" spans="1:4" s="80" customFormat="1" x14ac:dyDescent="0.35">
      <c r="A858" s="16"/>
      <c r="C858" s="19"/>
      <c r="D858" s="19"/>
    </row>
    <row r="859" spans="1:4" s="80" customFormat="1" x14ac:dyDescent="0.35">
      <c r="A859" s="16"/>
      <c r="C859" s="19"/>
      <c r="D859" s="19"/>
    </row>
    <row r="860" spans="1:4" s="80" customFormat="1" x14ac:dyDescent="0.35">
      <c r="A860" s="16"/>
      <c r="C860" s="19"/>
      <c r="D860" s="19"/>
    </row>
    <row r="861" spans="1:4" s="80" customFormat="1" x14ac:dyDescent="0.35">
      <c r="A861" s="16"/>
      <c r="C861" s="19"/>
      <c r="D861" s="19"/>
    </row>
    <row r="862" spans="1:4" s="80" customFormat="1" x14ac:dyDescent="0.35">
      <c r="A862" s="16"/>
      <c r="C862" s="19"/>
      <c r="D862" s="19"/>
    </row>
    <row r="863" spans="1:4" s="80" customFormat="1" x14ac:dyDescent="0.35">
      <c r="A863" s="16"/>
      <c r="C863" s="19"/>
      <c r="D863" s="19"/>
    </row>
    <row r="864" spans="1:4" s="80" customFormat="1" x14ac:dyDescent="0.35">
      <c r="A864" s="16"/>
      <c r="C864" s="19"/>
      <c r="D864" s="19"/>
    </row>
    <row r="865" spans="1:4" s="80" customFormat="1" x14ac:dyDescent="0.35">
      <c r="A865" s="16"/>
      <c r="C865" s="19"/>
      <c r="D865" s="19"/>
    </row>
    <row r="866" spans="1:4" s="80" customFormat="1" x14ac:dyDescent="0.35">
      <c r="A866" s="16"/>
      <c r="C866" s="19"/>
      <c r="D866" s="19"/>
    </row>
    <row r="867" spans="1:4" s="80" customFormat="1" x14ac:dyDescent="0.35">
      <c r="A867" s="16"/>
      <c r="C867" s="19"/>
      <c r="D867" s="19"/>
    </row>
    <row r="868" spans="1:4" s="80" customFormat="1" x14ac:dyDescent="0.35">
      <c r="A868" s="16"/>
      <c r="C868" s="19"/>
      <c r="D868" s="19"/>
    </row>
    <row r="869" spans="1:4" s="80" customFormat="1" x14ac:dyDescent="0.35">
      <c r="A869" s="16"/>
      <c r="C869" s="19"/>
      <c r="D869" s="19"/>
    </row>
    <row r="870" spans="1:4" s="80" customFormat="1" x14ac:dyDescent="0.35">
      <c r="A870" s="16"/>
      <c r="C870" s="19"/>
      <c r="D870" s="19"/>
    </row>
    <row r="871" spans="1:4" s="80" customFormat="1" x14ac:dyDescent="0.35">
      <c r="A871" s="16"/>
      <c r="C871" s="19"/>
      <c r="D871" s="19"/>
    </row>
    <row r="872" spans="1:4" s="80" customFormat="1" x14ac:dyDescent="0.35">
      <c r="A872" s="16"/>
      <c r="C872" s="19"/>
      <c r="D872" s="19"/>
    </row>
    <row r="873" spans="1:4" s="80" customFormat="1" x14ac:dyDescent="0.35">
      <c r="A873" s="16"/>
      <c r="C873" s="19"/>
      <c r="D873" s="19"/>
    </row>
    <row r="874" spans="1:4" s="80" customFormat="1" x14ac:dyDescent="0.35">
      <c r="A874" s="16"/>
      <c r="C874" s="19"/>
      <c r="D874" s="19"/>
    </row>
    <row r="875" spans="1:4" s="80" customFormat="1" x14ac:dyDescent="0.35">
      <c r="A875" s="16"/>
      <c r="C875" s="19"/>
      <c r="D875" s="19"/>
    </row>
    <row r="876" spans="1:4" s="80" customFormat="1" x14ac:dyDescent="0.35">
      <c r="A876" s="16"/>
      <c r="C876" s="19"/>
      <c r="D876" s="19"/>
    </row>
    <row r="877" spans="1:4" s="80" customFormat="1" x14ac:dyDescent="0.35">
      <c r="A877" s="16"/>
      <c r="C877" s="19"/>
      <c r="D877" s="19"/>
    </row>
    <row r="878" spans="1:4" s="80" customFormat="1" x14ac:dyDescent="0.35">
      <c r="A878" s="16"/>
      <c r="C878" s="19"/>
      <c r="D878" s="19"/>
    </row>
    <row r="879" spans="1:4" s="80" customFormat="1" x14ac:dyDescent="0.35">
      <c r="A879" s="16"/>
      <c r="C879" s="19"/>
      <c r="D879" s="19"/>
    </row>
    <row r="880" spans="1:4" s="80" customFormat="1" x14ac:dyDescent="0.35">
      <c r="A880" s="16"/>
      <c r="C880" s="19"/>
      <c r="D880" s="19"/>
    </row>
    <row r="881" spans="1:4" s="80" customFormat="1" x14ac:dyDescent="0.35">
      <c r="A881" s="16"/>
      <c r="C881" s="19"/>
      <c r="D881" s="19"/>
    </row>
    <row r="882" spans="1:4" s="80" customFormat="1" x14ac:dyDescent="0.35">
      <c r="A882" s="16"/>
      <c r="C882" s="19"/>
      <c r="D882" s="19"/>
    </row>
    <row r="883" spans="1:4" s="80" customFormat="1" x14ac:dyDescent="0.35">
      <c r="A883" s="16"/>
      <c r="C883" s="19"/>
      <c r="D883" s="19"/>
    </row>
    <row r="884" spans="1:4" s="80" customFormat="1" x14ac:dyDescent="0.35">
      <c r="A884" s="16"/>
      <c r="C884" s="19"/>
      <c r="D884" s="19"/>
    </row>
    <row r="885" spans="1:4" s="80" customFormat="1" x14ac:dyDescent="0.35">
      <c r="A885" s="16"/>
      <c r="C885" s="19"/>
      <c r="D885" s="19"/>
    </row>
    <row r="886" spans="1:4" s="80" customFormat="1" x14ac:dyDescent="0.35">
      <c r="A886" s="16"/>
      <c r="C886" s="19"/>
      <c r="D886" s="19"/>
    </row>
    <row r="887" spans="1:4" s="80" customFormat="1" x14ac:dyDescent="0.35">
      <c r="A887" s="16"/>
      <c r="C887" s="19"/>
      <c r="D887" s="19"/>
    </row>
    <row r="888" spans="1:4" s="80" customFormat="1" x14ac:dyDescent="0.35">
      <c r="A888" s="16"/>
      <c r="C888" s="19"/>
      <c r="D888" s="19"/>
    </row>
    <row r="889" spans="1:4" s="80" customFormat="1" x14ac:dyDescent="0.35">
      <c r="A889" s="16"/>
      <c r="C889" s="19"/>
      <c r="D889" s="19"/>
    </row>
    <row r="890" spans="1:4" s="80" customFormat="1" x14ac:dyDescent="0.35">
      <c r="A890" s="16"/>
      <c r="C890" s="19"/>
      <c r="D890" s="19"/>
    </row>
    <row r="891" spans="1:4" s="80" customFormat="1" x14ac:dyDescent="0.35">
      <c r="A891" s="16"/>
      <c r="C891" s="19"/>
      <c r="D891" s="19"/>
    </row>
    <row r="892" spans="1:4" s="80" customFormat="1" x14ac:dyDescent="0.35">
      <c r="A892" s="16"/>
      <c r="C892" s="19"/>
      <c r="D892" s="19"/>
    </row>
    <row r="893" spans="1:4" s="80" customFormat="1" x14ac:dyDescent="0.35">
      <c r="A893" s="16"/>
      <c r="C893" s="19"/>
      <c r="D893" s="19"/>
    </row>
    <row r="894" spans="1:4" s="80" customFormat="1" x14ac:dyDescent="0.35">
      <c r="A894" s="16"/>
      <c r="C894" s="19"/>
      <c r="D894" s="19"/>
    </row>
    <row r="895" spans="1:4" s="80" customFormat="1" x14ac:dyDescent="0.35">
      <c r="A895" s="16"/>
      <c r="C895" s="19"/>
      <c r="D895" s="19"/>
    </row>
    <row r="896" spans="1:4" s="80" customFormat="1" x14ac:dyDescent="0.35">
      <c r="A896" s="16"/>
      <c r="C896" s="19"/>
      <c r="D896" s="19"/>
    </row>
    <row r="897" spans="1:4" s="80" customFormat="1" x14ac:dyDescent="0.35">
      <c r="A897" s="16"/>
      <c r="C897" s="19"/>
      <c r="D897" s="19"/>
    </row>
    <row r="898" spans="1:4" s="80" customFormat="1" x14ac:dyDescent="0.35">
      <c r="A898" s="16"/>
      <c r="C898" s="19"/>
      <c r="D898" s="19"/>
    </row>
    <row r="899" spans="1:4" s="80" customFormat="1" x14ac:dyDescent="0.35">
      <c r="A899" s="16"/>
      <c r="C899" s="19"/>
      <c r="D899" s="19"/>
    </row>
    <row r="900" spans="1:4" s="80" customFormat="1" x14ac:dyDescent="0.35">
      <c r="A900" s="16"/>
      <c r="C900" s="19"/>
      <c r="D900" s="19"/>
    </row>
    <row r="901" spans="1:4" s="80" customFormat="1" x14ac:dyDescent="0.35">
      <c r="A901" s="16"/>
      <c r="C901" s="19"/>
      <c r="D901" s="19"/>
    </row>
    <row r="902" spans="1:4" s="80" customFormat="1" x14ac:dyDescent="0.35">
      <c r="A902" s="16"/>
      <c r="C902" s="19"/>
      <c r="D902" s="19"/>
    </row>
    <row r="903" spans="1:4" s="80" customFormat="1" x14ac:dyDescent="0.35">
      <c r="A903" s="16"/>
      <c r="C903" s="19"/>
      <c r="D903" s="19"/>
    </row>
    <row r="904" spans="1:4" s="80" customFormat="1" x14ac:dyDescent="0.35">
      <c r="A904" s="16"/>
      <c r="C904" s="19"/>
      <c r="D904" s="19"/>
    </row>
    <row r="905" spans="1:4" s="80" customFormat="1" x14ac:dyDescent="0.35">
      <c r="A905" s="16"/>
      <c r="C905" s="19"/>
      <c r="D905" s="19"/>
    </row>
    <row r="906" spans="1:4" s="80" customFormat="1" x14ac:dyDescent="0.35">
      <c r="A906" s="16"/>
      <c r="C906" s="19"/>
      <c r="D906" s="19"/>
    </row>
    <row r="907" spans="1:4" s="80" customFormat="1" x14ac:dyDescent="0.35">
      <c r="A907" s="16"/>
      <c r="C907" s="19"/>
      <c r="D907" s="19"/>
    </row>
    <row r="908" spans="1:4" s="80" customFormat="1" x14ac:dyDescent="0.35">
      <c r="A908" s="16"/>
      <c r="C908" s="19"/>
      <c r="D908" s="19"/>
    </row>
    <row r="909" spans="1:4" s="80" customFormat="1" x14ac:dyDescent="0.35">
      <c r="A909" s="16"/>
      <c r="C909" s="19"/>
      <c r="D909" s="19"/>
    </row>
    <row r="910" spans="1:4" s="80" customFormat="1" x14ac:dyDescent="0.35">
      <c r="A910" s="16"/>
      <c r="C910" s="19"/>
      <c r="D910" s="19"/>
    </row>
    <row r="911" spans="1:4" s="80" customFormat="1" x14ac:dyDescent="0.35">
      <c r="A911" s="16"/>
      <c r="C911" s="19"/>
      <c r="D911" s="19"/>
    </row>
    <row r="912" spans="1:4" s="80" customFormat="1" x14ac:dyDescent="0.35">
      <c r="A912" s="16"/>
      <c r="C912" s="19"/>
      <c r="D912" s="19"/>
    </row>
    <row r="913" spans="1:4" s="80" customFormat="1" x14ac:dyDescent="0.35">
      <c r="A913" s="16"/>
      <c r="C913" s="19"/>
      <c r="D913" s="19"/>
    </row>
    <row r="914" spans="1:4" s="80" customFormat="1" x14ac:dyDescent="0.35">
      <c r="A914" s="16"/>
      <c r="C914" s="19"/>
      <c r="D914" s="19"/>
    </row>
    <row r="915" spans="1:4" s="80" customFormat="1" x14ac:dyDescent="0.35">
      <c r="A915" s="16"/>
      <c r="C915" s="19"/>
      <c r="D915" s="19"/>
    </row>
    <row r="916" spans="1:4" s="80" customFormat="1" x14ac:dyDescent="0.35">
      <c r="A916" s="16"/>
      <c r="C916" s="19"/>
      <c r="D916" s="19"/>
    </row>
    <row r="917" spans="1:4" s="80" customFormat="1" x14ac:dyDescent="0.35">
      <c r="A917" s="16"/>
      <c r="C917" s="19"/>
      <c r="D917" s="19"/>
    </row>
    <row r="918" spans="1:4" s="80" customFormat="1" x14ac:dyDescent="0.35">
      <c r="A918" s="16"/>
      <c r="C918" s="19"/>
      <c r="D918" s="19"/>
    </row>
    <row r="919" spans="1:4" s="80" customFormat="1" x14ac:dyDescent="0.35">
      <c r="A919" s="16"/>
      <c r="C919" s="19"/>
      <c r="D919" s="19"/>
    </row>
    <row r="920" spans="1:4" s="80" customFormat="1" x14ac:dyDescent="0.35">
      <c r="A920" s="16"/>
      <c r="C920" s="19"/>
      <c r="D920" s="19"/>
    </row>
    <row r="921" spans="1:4" s="80" customFormat="1" x14ac:dyDescent="0.35">
      <c r="A921" s="16"/>
      <c r="C921" s="19"/>
      <c r="D921" s="19"/>
    </row>
    <row r="922" spans="1:4" s="80" customFormat="1" x14ac:dyDescent="0.35">
      <c r="A922" s="16"/>
      <c r="C922" s="19"/>
      <c r="D922" s="19"/>
    </row>
    <row r="923" spans="1:4" s="80" customFormat="1" x14ac:dyDescent="0.35">
      <c r="A923" s="16"/>
      <c r="C923" s="19"/>
      <c r="D923" s="19"/>
    </row>
    <row r="924" spans="1:4" s="80" customFormat="1" x14ac:dyDescent="0.35">
      <c r="A924" s="16"/>
      <c r="C924" s="19"/>
      <c r="D924" s="19"/>
    </row>
    <row r="925" spans="1:4" s="80" customFormat="1" x14ac:dyDescent="0.35">
      <c r="A925" s="16"/>
      <c r="C925" s="19"/>
      <c r="D925" s="19"/>
    </row>
    <row r="926" spans="1:4" s="80" customFormat="1" x14ac:dyDescent="0.35">
      <c r="A926" s="16"/>
      <c r="C926" s="19"/>
      <c r="D926" s="19"/>
    </row>
    <row r="927" spans="1:4" s="80" customFormat="1" x14ac:dyDescent="0.35">
      <c r="A927" s="16"/>
      <c r="C927" s="19"/>
      <c r="D927" s="19"/>
    </row>
    <row r="928" spans="1:4" s="80" customFormat="1" x14ac:dyDescent="0.35">
      <c r="A928" s="16"/>
      <c r="C928" s="19"/>
      <c r="D928" s="19"/>
    </row>
    <row r="929" spans="1:4" s="80" customFormat="1" x14ac:dyDescent="0.35">
      <c r="A929" s="16"/>
      <c r="C929" s="19"/>
      <c r="D929" s="19"/>
    </row>
    <row r="930" spans="1:4" s="80" customFormat="1" x14ac:dyDescent="0.35">
      <c r="A930" s="16"/>
      <c r="C930" s="19"/>
      <c r="D930" s="19"/>
    </row>
    <row r="931" spans="1:4" s="80" customFormat="1" x14ac:dyDescent="0.35">
      <c r="A931" s="16"/>
      <c r="C931" s="19"/>
      <c r="D931" s="19"/>
    </row>
    <row r="932" spans="1:4" s="80" customFormat="1" x14ac:dyDescent="0.35">
      <c r="A932" s="16"/>
      <c r="C932" s="19"/>
      <c r="D932" s="19"/>
    </row>
    <row r="933" spans="1:4" s="80" customFormat="1" x14ac:dyDescent="0.35">
      <c r="A933" s="16"/>
      <c r="C933" s="19"/>
      <c r="D933" s="19"/>
    </row>
    <row r="934" spans="1:4" s="80" customFormat="1" x14ac:dyDescent="0.35">
      <c r="A934" s="16"/>
      <c r="C934" s="19"/>
      <c r="D934" s="19"/>
    </row>
    <row r="935" spans="1:4" s="80" customFormat="1" x14ac:dyDescent="0.35">
      <c r="A935" s="16"/>
      <c r="C935" s="19"/>
      <c r="D935" s="19"/>
    </row>
    <row r="936" spans="1:4" s="80" customFormat="1" x14ac:dyDescent="0.35">
      <c r="A936" s="16"/>
      <c r="C936" s="19"/>
      <c r="D936" s="19"/>
    </row>
    <row r="937" spans="1:4" s="80" customFormat="1" x14ac:dyDescent="0.35">
      <c r="A937" s="16"/>
      <c r="C937" s="19"/>
      <c r="D937" s="19"/>
    </row>
    <row r="938" spans="1:4" s="80" customFormat="1" x14ac:dyDescent="0.35">
      <c r="A938" s="16"/>
      <c r="C938" s="19"/>
      <c r="D938" s="19"/>
    </row>
    <row r="939" spans="1:4" s="80" customFormat="1" x14ac:dyDescent="0.35">
      <c r="A939" s="16"/>
      <c r="C939" s="19"/>
      <c r="D939" s="19"/>
    </row>
    <row r="940" spans="1:4" s="80" customFormat="1" x14ac:dyDescent="0.35">
      <c r="A940" s="16"/>
      <c r="C940" s="19"/>
      <c r="D940" s="19"/>
    </row>
    <row r="941" spans="1:4" s="80" customFormat="1" x14ac:dyDescent="0.35">
      <c r="A941" s="16"/>
      <c r="C941" s="19"/>
      <c r="D941" s="19"/>
    </row>
    <row r="942" spans="1:4" s="80" customFormat="1" x14ac:dyDescent="0.35">
      <c r="A942" s="16"/>
      <c r="C942" s="19"/>
      <c r="D942" s="19"/>
    </row>
    <row r="943" spans="1:4" s="80" customFormat="1" x14ac:dyDescent="0.35">
      <c r="A943" s="16"/>
      <c r="C943" s="19"/>
      <c r="D943" s="19"/>
    </row>
    <row r="944" spans="1:4" s="80" customFormat="1" x14ac:dyDescent="0.35">
      <c r="A944" s="16"/>
      <c r="C944" s="19"/>
      <c r="D944" s="19"/>
    </row>
    <row r="945" spans="1:4" s="80" customFormat="1" x14ac:dyDescent="0.35">
      <c r="A945" s="16"/>
      <c r="C945" s="19"/>
      <c r="D945" s="19"/>
    </row>
    <row r="946" spans="1:4" s="80" customFormat="1" x14ac:dyDescent="0.35">
      <c r="A946" s="16"/>
      <c r="C946" s="19"/>
      <c r="D946" s="19"/>
    </row>
    <row r="947" spans="1:4" s="80" customFormat="1" x14ac:dyDescent="0.35">
      <c r="A947" s="16"/>
      <c r="C947" s="19"/>
      <c r="D947" s="19"/>
    </row>
    <row r="948" spans="1:4" s="80" customFormat="1" x14ac:dyDescent="0.35">
      <c r="A948" s="16"/>
      <c r="C948" s="19"/>
      <c r="D948" s="19"/>
    </row>
    <row r="949" spans="1:4" s="80" customFormat="1" x14ac:dyDescent="0.35">
      <c r="A949" s="16"/>
      <c r="C949" s="19"/>
      <c r="D949" s="19"/>
    </row>
    <row r="950" spans="1:4" s="80" customFormat="1" x14ac:dyDescent="0.35">
      <c r="A950" s="16"/>
      <c r="C950" s="19"/>
      <c r="D950" s="19"/>
    </row>
    <row r="951" spans="1:4" s="80" customFormat="1" x14ac:dyDescent="0.35">
      <c r="A951" s="16"/>
      <c r="C951" s="19"/>
      <c r="D951" s="19"/>
    </row>
    <row r="952" spans="1:4" s="80" customFormat="1" x14ac:dyDescent="0.35">
      <c r="A952" s="16"/>
      <c r="C952" s="19"/>
      <c r="D952" s="19"/>
    </row>
    <row r="953" spans="1:4" s="80" customFormat="1" x14ac:dyDescent="0.35">
      <c r="A953" s="16"/>
      <c r="C953" s="19"/>
      <c r="D953" s="19"/>
    </row>
    <row r="954" spans="1:4" s="80" customFormat="1" x14ac:dyDescent="0.35">
      <c r="A954" s="16"/>
      <c r="C954" s="19"/>
      <c r="D954" s="19"/>
    </row>
    <row r="955" spans="1:4" s="80" customFormat="1" x14ac:dyDescent="0.35">
      <c r="A955" s="16"/>
      <c r="C955" s="19"/>
      <c r="D955" s="19"/>
    </row>
    <row r="956" spans="1:4" s="80" customFormat="1" x14ac:dyDescent="0.35">
      <c r="A956" s="16"/>
      <c r="C956" s="19"/>
      <c r="D956" s="19"/>
    </row>
    <row r="957" spans="1:4" s="80" customFormat="1" x14ac:dyDescent="0.35">
      <c r="A957" s="16"/>
      <c r="C957" s="19"/>
      <c r="D957" s="19"/>
    </row>
    <row r="958" spans="1:4" s="80" customFormat="1" x14ac:dyDescent="0.35">
      <c r="A958" s="16"/>
      <c r="C958" s="19"/>
      <c r="D958" s="19"/>
    </row>
    <row r="959" spans="1:4" s="80" customFormat="1" x14ac:dyDescent="0.35">
      <c r="A959" s="16"/>
      <c r="C959" s="19"/>
      <c r="D959" s="19"/>
    </row>
    <row r="960" spans="1:4" s="80" customFormat="1" x14ac:dyDescent="0.35">
      <c r="A960" s="16"/>
      <c r="C960" s="19"/>
      <c r="D960" s="19"/>
    </row>
    <row r="961" spans="1:4" s="80" customFormat="1" x14ac:dyDescent="0.35">
      <c r="A961" s="16"/>
      <c r="C961" s="19"/>
      <c r="D961" s="19"/>
    </row>
    <row r="962" spans="1:4" s="80" customFormat="1" x14ac:dyDescent="0.35">
      <c r="A962" s="16"/>
      <c r="C962" s="19"/>
      <c r="D962" s="19"/>
    </row>
    <row r="963" spans="1:4" s="80" customFormat="1" x14ac:dyDescent="0.35">
      <c r="A963" s="16"/>
      <c r="C963" s="19"/>
      <c r="D963" s="19"/>
    </row>
    <row r="964" spans="1:4" s="80" customFormat="1" x14ac:dyDescent="0.35">
      <c r="A964" s="16"/>
      <c r="C964" s="19"/>
      <c r="D964" s="19"/>
    </row>
    <row r="965" spans="1:4" s="80" customFormat="1" x14ac:dyDescent="0.35">
      <c r="A965" s="16"/>
      <c r="C965" s="19"/>
      <c r="D965" s="19"/>
    </row>
    <row r="966" spans="1:4" s="80" customFormat="1" x14ac:dyDescent="0.35">
      <c r="A966" s="16"/>
      <c r="C966" s="19"/>
      <c r="D966" s="19"/>
    </row>
    <row r="967" spans="1:4" s="80" customFormat="1" x14ac:dyDescent="0.35">
      <c r="A967" s="16"/>
      <c r="C967" s="19"/>
      <c r="D967" s="19"/>
    </row>
    <row r="968" spans="1:4" s="80" customFormat="1" x14ac:dyDescent="0.35">
      <c r="A968" s="16"/>
      <c r="C968" s="19"/>
      <c r="D968" s="19"/>
    </row>
    <row r="969" spans="1:4" s="80" customFormat="1" x14ac:dyDescent="0.35">
      <c r="A969" s="16"/>
      <c r="C969" s="19"/>
      <c r="D969" s="19"/>
    </row>
    <row r="970" spans="1:4" s="80" customFormat="1" x14ac:dyDescent="0.35">
      <c r="A970" s="16"/>
      <c r="C970" s="19"/>
      <c r="D970" s="19"/>
    </row>
    <row r="971" spans="1:4" s="80" customFormat="1" x14ac:dyDescent="0.35">
      <c r="A971" s="16"/>
      <c r="C971" s="19"/>
      <c r="D971" s="19"/>
    </row>
    <row r="972" spans="1:4" s="80" customFormat="1" x14ac:dyDescent="0.35">
      <c r="A972" s="16"/>
      <c r="C972" s="19"/>
      <c r="D972" s="19"/>
    </row>
    <row r="973" spans="1:4" s="80" customFormat="1" x14ac:dyDescent="0.35">
      <c r="A973" s="16"/>
      <c r="C973" s="19"/>
      <c r="D973" s="19"/>
    </row>
    <row r="974" spans="1:4" s="80" customFormat="1" x14ac:dyDescent="0.35">
      <c r="A974" s="16"/>
      <c r="C974" s="19"/>
      <c r="D974" s="19"/>
    </row>
    <row r="975" spans="1:4" s="80" customFormat="1" x14ac:dyDescent="0.35">
      <c r="A975" s="16"/>
      <c r="C975" s="19"/>
      <c r="D975" s="19"/>
    </row>
    <row r="976" spans="1:4" s="80" customFormat="1" x14ac:dyDescent="0.35">
      <c r="A976" s="16"/>
      <c r="C976" s="19"/>
      <c r="D976" s="19"/>
    </row>
    <row r="977" spans="1:4" s="80" customFormat="1" x14ac:dyDescent="0.35">
      <c r="A977" s="16"/>
      <c r="C977" s="19"/>
      <c r="D977" s="19"/>
    </row>
    <row r="978" spans="1:4" s="80" customFormat="1" x14ac:dyDescent="0.35">
      <c r="A978" s="16"/>
      <c r="C978" s="19"/>
      <c r="D978" s="19"/>
    </row>
    <row r="979" spans="1:4" s="80" customFormat="1" x14ac:dyDescent="0.35">
      <c r="A979" s="16"/>
      <c r="C979" s="19"/>
      <c r="D979" s="19"/>
    </row>
    <row r="980" spans="1:4" s="80" customFormat="1" x14ac:dyDescent="0.35">
      <c r="A980" s="16"/>
      <c r="C980" s="19"/>
      <c r="D980" s="19"/>
    </row>
    <row r="981" spans="1:4" s="80" customFormat="1" x14ac:dyDescent="0.35">
      <c r="A981" s="16"/>
      <c r="C981" s="19"/>
      <c r="D981" s="19"/>
    </row>
    <row r="982" spans="1:4" s="80" customFormat="1" x14ac:dyDescent="0.35">
      <c r="A982" s="16"/>
      <c r="C982" s="19"/>
      <c r="D982" s="19"/>
    </row>
    <row r="983" spans="1:4" s="80" customFormat="1" x14ac:dyDescent="0.35">
      <c r="A983" s="16"/>
      <c r="C983" s="19"/>
      <c r="D983" s="19"/>
    </row>
    <row r="984" spans="1:4" s="80" customFormat="1" x14ac:dyDescent="0.35">
      <c r="A984" s="16"/>
      <c r="C984" s="19"/>
      <c r="D984" s="19"/>
    </row>
    <row r="985" spans="1:4" s="80" customFormat="1" x14ac:dyDescent="0.35">
      <c r="A985" s="16"/>
      <c r="C985" s="19"/>
      <c r="D985" s="19"/>
    </row>
    <row r="986" spans="1:4" s="80" customFormat="1" x14ac:dyDescent="0.35">
      <c r="A986" s="16"/>
      <c r="C986" s="19"/>
      <c r="D986" s="19"/>
    </row>
    <row r="987" spans="1:4" s="80" customFormat="1" x14ac:dyDescent="0.35">
      <c r="A987" s="16"/>
      <c r="C987" s="19"/>
      <c r="D987" s="19"/>
    </row>
    <row r="988" spans="1:4" s="80" customFormat="1" x14ac:dyDescent="0.35">
      <c r="A988" s="16"/>
      <c r="C988" s="19"/>
      <c r="D988" s="19"/>
    </row>
    <row r="989" spans="1:4" s="80" customFormat="1" x14ac:dyDescent="0.35">
      <c r="A989" s="16"/>
      <c r="C989" s="19"/>
      <c r="D989" s="19"/>
    </row>
    <row r="990" spans="1:4" s="80" customFormat="1" x14ac:dyDescent="0.35">
      <c r="A990" s="16"/>
      <c r="C990" s="19"/>
      <c r="D990" s="19"/>
    </row>
    <row r="991" spans="1:4" s="80" customFormat="1" x14ac:dyDescent="0.35">
      <c r="A991" s="16"/>
      <c r="C991" s="19"/>
      <c r="D991" s="19"/>
    </row>
    <row r="992" spans="1:4" s="80" customFormat="1" x14ac:dyDescent="0.35">
      <c r="A992" s="16"/>
      <c r="C992" s="19"/>
      <c r="D992" s="19"/>
    </row>
    <row r="993" spans="1:4" s="80" customFormat="1" x14ac:dyDescent="0.35">
      <c r="A993" s="16"/>
      <c r="C993" s="19"/>
      <c r="D993" s="19"/>
    </row>
    <row r="994" spans="1:4" s="80" customFormat="1" x14ac:dyDescent="0.35">
      <c r="A994" s="16"/>
      <c r="C994" s="19"/>
      <c r="D994" s="19"/>
    </row>
    <row r="995" spans="1:4" s="80" customFormat="1" x14ac:dyDescent="0.35">
      <c r="A995" s="16"/>
      <c r="C995" s="19"/>
      <c r="D995" s="19"/>
    </row>
    <row r="996" spans="1:4" s="80" customFormat="1" x14ac:dyDescent="0.35">
      <c r="A996" s="16"/>
      <c r="C996" s="19"/>
      <c r="D996" s="19"/>
    </row>
    <row r="997" spans="1:4" s="80" customFormat="1" x14ac:dyDescent="0.35">
      <c r="A997" s="16"/>
      <c r="C997" s="19"/>
      <c r="D997" s="19"/>
    </row>
    <row r="998" spans="1:4" s="80" customFormat="1" x14ac:dyDescent="0.35">
      <c r="A998" s="16"/>
      <c r="C998" s="19"/>
      <c r="D998" s="19"/>
    </row>
    <row r="999" spans="1:4" s="80" customFormat="1" x14ac:dyDescent="0.35">
      <c r="A999" s="16"/>
      <c r="C999" s="19"/>
      <c r="D999" s="19"/>
    </row>
    <row r="1000" spans="1:4" s="80" customFormat="1" x14ac:dyDescent="0.35">
      <c r="A1000" s="16"/>
      <c r="C1000" s="19"/>
      <c r="D1000" s="19"/>
    </row>
    <row r="1001" spans="1:4" s="80" customFormat="1" x14ac:dyDescent="0.35">
      <c r="A1001" s="16"/>
      <c r="C1001" s="19"/>
      <c r="D1001" s="19"/>
    </row>
  </sheetData>
  <conditionalFormatting sqref="C234:C38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7"/>
  <sheetViews>
    <sheetView zoomScale="90" zoomScaleNormal="90" workbookViewId="0">
      <pane ySplit="7" topLeftCell="A359" activePane="bottomLeft" state="frozen"/>
      <selection activeCell="H30" sqref="H30:H31"/>
      <selection pane="bottomLeft" activeCell="C393" sqref="C393"/>
    </sheetView>
  </sheetViews>
  <sheetFormatPr defaultColWidth="9.1796875" defaultRowHeight="14.5" x14ac:dyDescent="0.35"/>
  <cols>
    <col min="1" max="1" width="11.36328125" style="43" customWidth="1"/>
    <col min="2" max="2" width="23.1796875" style="78" customWidth="1"/>
    <col min="3" max="3" width="19.6328125" style="79" customWidth="1"/>
    <col min="4" max="4" width="10.6328125" style="80" bestFit="1" customWidth="1"/>
    <col min="5" max="55" width="9.1796875" style="80" customWidth="1"/>
    <col min="56" max="16384" width="9.1796875" style="80"/>
  </cols>
  <sheetData>
    <row r="1" spans="1:3" x14ac:dyDescent="0.35">
      <c r="A1" s="72" t="s">
        <v>33</v>
      </c>
    </row>
    <row r="6" spans="1:3" ht="16" customHeight="1" thickBot="1" x14ac:dyDescent="0.4"/>
    <row r="7" spans="1:3" ht="44.25" customHeight="1" thickBot="1" x14ac:dyDescent="0.4">
      <c r="A7" s="45" t="s">
        <v>548</v>
      </c>
      <c r="B7" s="44" t="s">
        <v>581</v>
      </c>
      <c r="C7" s="46" t="s">
        <v>549</v>
      </c>
    </row>
    <row r="8" spans="1:3" x14ac:dyDescent="0.35">
      <c r="A8" s="74">
        <v>32963</v>
      </c>
      <c r="B8" s="67">
        <f>VLOOKUP(A8,'China Production data'!$A$1:$C$494,3,FALSE)</f>
        <v>0.05</v>
      </c>
    </row>
    <row r="9" spans="1:3" x14ac:dyDescent="0.35">
      <c r="A9" s="73">
        <v>32993</v>
      </c>
      <c r="B9" s="67">
        <f>VLOOKUP(A9,'China Production data'!$A$1:$C$494,3,FALSE)</f>
        <v>8.0000000000000002E-3</v>
      </c>
    </row>
    <row r="10" spans="1:3" x14ac:dyDescent="0.35">
      <c r="A10" s="74">
        <v>33024</v>
      </c>
      <c r="B10" s="67">
        <f>VLOOKUP(A10,'China Production data'!$A$1:$C$494,3,FALSE)</f>
        <v>1.7000000000000001E-2</v>
      </c>
    </row>
    <row r="11" spans="1:3" x14ac:dyDescent="0.35">
      <c r="A11" s="73">
        <v>33054</v>
      </c>
      <c r="B11" s="67">
        <f>VLOOKUP(A11,'China Production data'!$A$1:$C$494,3,FALSE)</f>
        <v>3.3000000000000002E-2</v>
      </c>
    </row>
    <row r="12" spans="1:3" x14ac:dyDescent="0.35">
      <c r="A12" s="74">
        <v>33085</v>
      </c>
      <c r="B12" s="67">
        <f>VLOOKUP(A12,'China Production data'!$A$1:$C$494,3,FALSE)</f>
        <v>0.05</v>
      </c>
    </row>
    <row r="13" spans="1:3" x14ac:dyDescent="0.35">
      <c r="A13" s="73">
        <v>33116</v>
      </c>
      <c r="B13" s="67">
        <f>VLOOKUP(A13,'China Production data'!$A$1:$C$494,3,FALSE)</f>
        <v>2.5000000000000001E-2</v>
      </c>
    </row>
    <row r="14" spans="1:3" x14ac:dyDescent="0.35">
      <c r="A14" s="74">
        <v>33146</v>
      </c>
      <c r="B14" s="67">
        <f>VLOOKUP(A14,'China Production data'!$A$1:$C$494,3,FALSE)</f>
        <v>4.2000000000000003E-2</v>
      </c>
    </row>
    <row r="15" spans="1:3" x14ac:dyDescent="0.35">
      <c r="A15" s="73">
        <v>33177</v>
      </c>
      <c r="B15" s="67">
        <f>VLOOKUP(A15,'China Production data'!$A$1:$C$494,3,FALSE)</f>
        <v>6.7000000000000004E-2</v>
      </c>
    </row>
    <row r="16" spans="1:3" x14ac:dyDescent="0.35">
      <c r="A16" s="74">
        <v>33207</v>
      </c>
      <c r="B16" s="67">
        <f>VLOOKUP(A16,'China Production data'!$A$1:$C$494,3,FALSE)</f>
        <v>0.109</v>
      </c>
    </row>
    <row r="17" spans="1:2" x14ac:dyDescent="0.35">
      <c r="A17" s="73">
        <v>33238</v>
      </c>
      <c r="B17" s="67">
        <f>VLOOKUP(A17,'China Production data'!$A$1:$C$494,3,FALSE)</f>
        <v>0.126</v>
      </c>
    </row>
    <row r="18" spans="1:2" x14ac:dyDescent="0.35">
      <c r="A18" s="74">
        <v>33269</v>
      </c>
      <c r="B18" s="67">
        <f>VLOOKUP(A18,'China Production data'!$A$1:$C$494,3,FALSE)</f>
        <v>0.126</v>
      </c>
    </row>
    <row r="19" spans="1:2" x14ac:dyDescent="0.35">
      <c r="A19" s="73">
        <v>33297</v>
      </c>
      <c r="B19" s="67">
        <f>VLOOKUP(A19,'China Production data'!$A$1:$C$494,3,FALSE)</f>
        <v>0.23499999999999999</v>
      </c>
    </row>
    <row r="20" spans="1:2" x14ac:dyDescent="0.35">
      <c r="A20" s="74">
        <v>33328</v>
      </c>
      <c r="B20" s="67">
        <f>VLOOKUP(A20,'China Production data'!$A$1:$C$494,3,FALSE)</f>
        <v>9.1999999999999998E-2</v>
      </c>
    </row>
    <row r="21" spans="1:2" x14ac:dyDescent="0.35">
      <c r="A21" s="73">
        <v>33358</v>
      </c>
      <c r="B21" s="67">
        <f>VLOOKUP(A21,'China Production data'!$A$1:$C$494,3,FALSE)</f>
        <v>0.109</v>
      </c>
    </row>
    <row r="22" spans="1:2" x14ac:dyDescent="0.35">
      <c r="A22" s="74">
        <v>33389</v>
      </c>
      <c r="B22" s="67">
        <f>VLOOKUP(A22,'China Production data'!$A$1:$C$494,3,FALSE)</f>
        <v>0.109</v>
      </c>
    </row>
    <row r="23" spans="1:2" x14ac:dyDescent="0.35">
      <c r="A23" s="73">
        <v>33419</v>
      </c>
      <c r="B23" s="67">
        <f>VLOOKUP(A23,'China Production data'!$A$1:$C$494,3,FALSE)</f>
        <v>0.109</v>
      </c>
    </row>
    <row r="24" spans="1:2" x14ac:dyDescent="0.35">
      <c r="A24" s="74">
        <v>33450</v>
      </c>
      <c r="B24" s="67">
        <f>VLOOKUP(A24,'China Production data'!$A$1:$C$494,3,FALSE)</f>
        <v>9.1999999999999998E-2</v>
      </c>
    </row>
    <row r="25" spans="1:2" x14ac:dyDescent="0.35">
      <c r="A25" s="73">
        <v>33481</v>
      </c>
      <c r="B25" s="67">
        <f>VLOOKUP(A25,'China Production data'!$A$1:$C$494,3,FALSE)</f>
        <v>0.109</v>
      </c>
    </row>
    <row r="26" spans="1:2" x14ac:dyDescent="0.35">
      <c r="A26" s="74">
        <v>33511</v>
      </c>
      <c r="B26" s="67">
        <f>VLOOKUP(A26,'China Production data'!$A$1:$C$494,3,FALSE)</f>
        <v>0.11799999999999999</v>
      </c>
    </row>
    <row r="27" spans="1:2" x14ac:dyDescent="0.35">
      <c r="A27" s="73">
        <v>33542</v>
      </c>
      <c r="B27" s="67">
        <f>VLOOKUP(A27,'China Production data'!$A$1:$C$494,3,FALSE)</f>
        <v>0.126</v>
      </c>
    </row>
    <row r="28" spans="1:2" x14ac:dyDescent="0.35">
      <c r="A28" s="74">
        <v>33572</v>
      </c>
      <c r="B28" s="67">
        <f>VLOOKUP(A28,'China Production data'!$A$1:$C$494,3,FALSE)</f>
        <v>0.11799999999999999</v>
      </c>
    </row>
    <row r="29" spans="1:2" x14ac:dyDescent="0.35">
      <c r="A29" s="73">
        <v>33603</v>
      </c>
      <c r="B29" s="67">
        <f>VLOOKUP(A29,'China Production data'!$A$1:$C$494,3,FALSE)</f>
        <v>7.5999999999999998E-2</v>
      </c>
    </row>
    <row r="30" spans="1:2" x14ac:dyDescent="0.35">
      <c r="A30" s="74">
        <v>33634</v>
      </c>
      <c r="B30" s="67">
        <f>VLOOKUP(A30,'China Production data'!$A$1:$C$494,3,FALSE)</f>
        <v>0.05</v>
      </c>
    </row>
    <row r="31" spans="1:2" x14ac:dyDescent="0.35">
      <c r="A31" s="73">
        <v>33663</v>
      </c>
      <c r="B31" s="67">
        <f>VLOOKUP(A31,'China Production data'!$A$1:$C$494,3,FALSE)</f>
        <v>0.109</v>
      </c>
    </row>
    <row r="32" spans="1:2" x14ac:dyDescent="0.35">
      <c r="A32" s="74">
        <v>33694</v>
      </c>
      <c r="B32" s="67">
        <f>VLOOKUP(A32,'China Production data'!$A$1:$C$494,3,FALSE)</f>
        <v>0.185</v>
      </c>
    </row>
    <row r="33" spans="1:2" x14ac:dyDescent="0.35">
      <c r="A33" s="73">
        <v>33724</v>
      </c>
      <c r="B33" s="67">
        <f>VLOOKUP(A33,'China Production data'!$A$1:$C$494,3,FALSE)</f>
        <v>0.16800000000000001</v>
      </c>
    </row>
    <row r="34" spans="1:2" x14ac:dyDescent="0.35">
      <c r="A34" s="74">
        <v>33755</v>
      </c>
      <c r="B34" s="67">
        <f>VLOOKUP(A34,'China Production data'!$A$1:$C$494,3,FALSE)</f>
        <v>0.151</v>
      </c>
    </row>
    <row r="35" spans="1:2" x14ac:dyDescent="0.35">
      <c r="A35" s="73">
        <v>33785</v>
      </c>
      <c r="B35" s="67">
        <f>VLOOKUP(A35,'China Production data'!$A$1:$C$494,3,FALSE)</f>
        <v>0.14299999999999999</v>
      </c>
    </row>
    <row r="36" spans="1:2" x14ac:dyDescent="0.35">
      <c r="A36" s="74">
        <v>33816</v>
      </c>
      <c r="B36" s="67">
        <f>VLOOKUP(A36,'China Production data'!$A$1:$C$494,3,FALSE)</f>
        <v>0.16800000000000001</v>
      </c>
    </row>
    <row r="37" spans="1:2" x14ac:dyDescent="0.35">
      <c r="A37" s="73">
        <v>33847</v>
      </c>
      <c r="B37" s="67">
        <f>VLOOKUP(A37,'China Production data'!$A$1:$C$494,3,FALSE)</f>
        <v>0.193</v>
      </c>
    </row>
    <row r="38" spans="1:2" x14ac:dyDescent="0.35">
      <c r="A38" s="74">
        <v>33877</v>
      </c>
      <c r="B38" s="67">
        <f>VLOOKUP(A38,'China Production data'!$A$1:$C$494,3,FALSE)</f>
        <v>0.17599999999999999</v>
      </c>
    </row>
    <row r="39" spans="1:2" x14ac:dyDescent="0.35">
      <c r="A39" s="73">
        <v>33908</v>
      </c>
      <c r="B39" s="67">
        <f>VLOOKUP(A39,'China Production data'!$A$1:$C$494,3,FALSE)</f>
        <v>0.17599999999999999</v>
      </c>
    </row>
    <row r="40" spans="1:2" x14ac:dyDescent="0.35">
      <c r="A40" s="74">
        <v>33938</v>
      </c>
      <c r="B40" s="67">
        <f>VLOOKUP(A40,'China Production data'!$A$1:$C$494,3,FALSE)</f>
        <v>0.185</v>
      </c>
    </row>
    <row r="41" spans="1:2" x14ac:dyDescent="0.35">
      <c r="A41" s="73">
        <v>33969</v>
      </c>
      <c r="B41" s="67">
        <f>VLOOKUP(A41,'China Production data'!$A$1:$C$494,3,FALSE)</f>
        <v>0.218</v>
      </c>
    </row>
    <row r="42" spans="1:2" x14ac:dyDescent="0.35">
      <c r="A42" s="74">
        <v>34000</v>
      </c>
      <c r="B42" s="67">
        <f>VLOOKUP(A42,'China Production data'!$A$1:$C$494,3,FALSE)</f>
        <v>0.26900000000000002</v>
      </c>
    </row>
    <row r="43" spans="1:2" x14ac:dyDescent="0.35">
      <c r="A43" s="73">
        <v>34028</v>
      </c>
      <c r="B43" s="67">
        <f>VLOOKUP(A43,'China Production data'!$A$1:$C$494,3,FALSE)</f>
        <v>8.4000000000000005E-2</v>
      </c>
    </row>
    <row r="44" spans="1:2" x14ac:dyDescent="0.35">
      <c r="A44" s="74">
        <v>34059</v>
      </c>
      <c r="B44" s="67">
        <f>VLOOKUP(A44,'China Production data'!$A$1:$C$494,3,FALSE)</f>
        <v>0.27700000000000002</v>
      </c>
    </row>
    <row r="45" spans="1:2" x14ac:dyDescent="0.35">
      <c r="A45" s="73">
        <v>34089</v>
      </c>
      <c r="B45" s="67">
        <f>VLOOKUP(A45,'China Production data'!$A$1:$C$494,3,FALSE)</f>
        <v>0.218</v>
      </c>
    </row>
    <row r="46" spans="1:2" x14ac:dyDescent="0.35">
      <c r="A46" s="74">
        <v>34120</v>
      </c>
      <c r="B46" s="67">
        <f>VLOOKUP(A46,'China Production data'!$A$1:$C$494,3,FALSE)</f>
        <v>0.21</v>
      </c>
    </row>
    <row r="47" spans="1:2" x14ac:dyDescent="0.35">
      <c r="A47" s="73">
        <v>34150</v>
      </c>
      <c r="B47" s="67">
        <f>VLOOKUP(A47,'China Production data'!$A$1:$C$494,3,FALSE)</f>
        <v>0.22700000000000001</v>
      </c>
    </row>
    <row r="48" spans="1:2" x14ac:dyDescent="0.35">
      <c r="A48" s="74">
        <v>34181</v>
      </c>
      <c r="B48" s="67">
        <f>VLOOKUP(A48,'China Production data'!$A$1:$C$494,3,FALSE)</f>
        <v>0.252</v>
      </c>
    </row>
    <row r="49" spans="1:2" x14ac:dyDescent="0.35">
      <c r="A49" s="73">
        <v>34212</v>
      </c>
      <c r="B49" s="67">
        <f>VLOOKUP(A49,'China Production data'!$A$1:$C$494,3,FALSE)</f>
        <v>0.21</v>
      </c>
    </row>
    <row r="50" spans="1:2" x14ac:dyDescent="0.35">
      <c r="A50" s="74">
        <v>34242</v>
      </c>
      <c r="B50" s="67">
        <f>VLOOKUP(A50,'China Production data'!$A$1:$C$494,3,FALSE)</f>
        <v>0.193</v>
      </c>
    </row>
    <row r="51" spans="1:2" x14ac:dyDescent="0.35">
      <c r="A51" s="73">
        <v>34273</v>
      </c>
      <c r="B51" s="67">
        <f>VLOOKUP(A51,'China Production data'!$A$1:$C$494,3,FALSE)</f>
        <v>0.16</v>
      </c>
    </row>
    <row r="52" spans="1:2" x14ac:dyDescent="0.35">
      <c r="A52" s="74">
        <v>34303</v>
      </c>
      <c r="B52" s="67">
        <f>VLOOKUP(A52,'China Production data'!$A$1:$C$494,3,FALSE)</f>
        <v>0.13400000000000001</v>
      </c>
    </row>
    <row r="53" spans="1:2" x14ac:dyDescent="0.35">
      <c r="A53" s="73">
        <v>34334</v>
      </c>
      <c r="B53" s="67">
        <f>VLOOKUP(A53,'China Production data'!$A$1:$C$494,3,FALSE)</f>
        <v>0.16</v>
      </c>
    </row>
    <row r="54" spans="1:2" x14ac:dyDescent="0.35">
      <c r="A54" s="74">
        <v>34365</v>
      </c>
      <c r="B54" s="67">
        <f>VLOOKUP(A54,'China Production data'!$A$1:$C$494,3,FALSE)</f>
        <v>0.252</v>
      </c>
    </row>
    <row r="55" spans="1:2" x14ac:dyDescent="0.35">
      <c r="A55" s="73">
        <v>34393</v>
      </c>
      <c r="B55" s="67">
        <f>VLOOKUP(A55,'China Production data'!$A$1:$C$494,3,FALSE)</f>
        <v>0.27700000000000002</v>
      </c>
    </row>
    <row r="56" spans="1:2" x14ac:dyDescent="0.35">
      <c r="A56" s="74">
        <v>34424</v>
      </c>
      <c r="B56" s="67">
        <f>VLOOKUP(A56,'China Production data'!$A$1:$C$494,3,FALSE)</f>
        <v>3.4000000000000002E-2</v>
      </c>
    </row>
    <row r="57" spans="1:2" x14ac:dyDescent="0.35">
      <c r="A57" s="73">
        <v>34454</v>
      </c>
      <c r="B57" s="67">
        <f>VLOOKUP(A57,'China Production data'!$A$1:$C$494,3,FALSE)</f>
        <v>0.16</v>
      </c>
    </row>
    <row r="58" spans="1:2" x14ac:dyDescent="0.35">
      <c r="A58" s="74">
        <v>34485</v>
      </c>
      <c r="B58" s="67">
        <f>VLOOKUP(A58,'China Production data'!$A$1:$C$494,3,FALSE)</f>
        <v>0.16800000000000001</v>
      </c>
    </row>
    <row r="59" spans="1:2" x14ac:dyDescent="0.35">
      <c r="A59" s="73">
        <v>34515</v>
      </c>
      <c r="B59" s="67">
        <f>VLOOKUP(A59,'China Production data'!$A$1:$C$494,3,FALSE)</f>
        <v>0.17599999999999999</v>
      </c>
    </row>
    <row r="60" spans="1:2" x14ac:dyDescent="0.35">
      <c r="A60" s="74">
        <v>34546</v>
      </c>
      <c r="B60" s="67">
        <f>VLOOKUP(A60,'China Production data'!$A$1:$C$494,3,FALSE)</f>
        <v>0.151</v>
      </c>
    </row>
    <row r="61" spans="1:2" x14ac:dyDescent="0.35">
      <c r="A61" s="73">
        <v>34577</v>
      </c>
      <c r="B61" s="67">
        <f>VLOOKUP(A61,'China Production data'!$A$1:$C$494,3,FALSE)</f>
        <v>0.151</v>
      </c>
    </row>
    <row r="62" spans="1:2" x14ac:dyDescent="0.35">
      <c r="A62" s="74">
        <v>34607</v>
      </c>
      <c r="B62" s="67">
        <f>VLOOKUP(A62,'China Production data'!$A$1:$C$494,3,FALSE)</f>
        <v>0.29399999999999998</v>
      </c>
    </row>
    <row r="63" spans="1:2" x14ac:dyDescent="0.35">
      <c r="A63" s="73">
        <v>34638</v>
      </c>
      <c r="B63" s="67">
        <f>VLOOKUP(A63,'China Production data'!$A$1:$C$494,3,FALSE)</f>
        <v>0.218</v>
      </c>
    </row>
    <row r="64" spans="1:2" x14ac:dyDescent="0.35">
      <c r="A64" s="74">
        <v>34668</v>
      </c>
      <c r="B64" s="67">
        <f>VLOOKUP(A64,'China Production data'!$A$1:$C$494,3,FALSE)</f>
        <v>0.24399999999999999</v>
      </c>
    </row>
    <row r="65" spans="1:2" x14ac:dyDescent="0.35">
      <c r="A65" s="73">
        <v>34699</v>
      </c>
      <c r="B65" s="67">
        <f>VLOOKUP(A65,'China Production data'!$A$1:$C$494,3,FALSE)</f>
        <v>0.23499999999999999</v>
      </c>
    </row>
    <row r="66" spans="1:2" x14ac:dyDescent="0.35">
      <c r="A66" s="74">
        <v>34730</v>
      </c>
      <c r="B66" s="67">
        <f>VLOOKUP(A66,'China Production data'!$A$1:$C$494,3,FALSE)</f>
        <v>0.185</v>
      </c>
    </row>
    <row r="67" spans="1:2" x14ac:dyDescent="0.35">
      <c r="A67" s="73">
        <v>34758</v>
      </c>
      <c r="B67" s="67">
        <f>VLOOKUP(A67,'China Production data'!$A$1:$C$494,3,FALSE)</f>
        <v>0.114</v>
      </c>
    </row>
    <row r="68" spans="1:2" x14ac:dyDescent="0.35">
      <c r="A68" s="74">
        <v>34789</v>
      </c>
      <c r="B68" s="67">
        <f>VLOOKUP(A68,'China Production data'!$A$1:$C$494,3,FALSE)</f>
        <v>0.155</v>
      </c>
    </row>
    <row r="69" spans="1:2" x14ac:dyDescent="0.35">
      <c r="A69" s="73">
        <v>34819</v>
      </c>
      <c r="B69" s="67">
        <f>VLOOKUP(A69,'China Production data'!$A$1:$C$494,3,FALSE)</f>
        <v>0.16400000000000001</v>
      </c>
    </row>
    <row r="70" spans="1:2" x14ac:dyDescent="0.35">
      <c r="A70" s="74">
        <v>34850</v>
      </c>
      <c r="B70" s="67">
        <f>VLOOKUP(A70,'China Production data'!$A$1:$C$494,3,FALSE)</f>
        <v>0.154</v>
      </c>
    </row>
    <row r="71" spans="1:2" x14ac:dyDescent="0.35">
      <c r="A71" s="73">
        <v>34880</v>
      </c>
      <c r="B71" s="67">
        <f>VLOOKUP(A71,'China Production data'!$A$1:$C$494,3,FALSE)</f>
        <v>0.13100000000000001</v>
      </c>
    </row>
    <row r="72" spans="1:2" x14ac:dyDescent="0.35">
      <c r="A72" s="74">
        <v>34911</v>
      </c>
      <c r="B72" s="67">
        <f>VLOOKUP(A72,'China Production data'!$A$1:$C$494,3,FALSE)</f>
        <v>0.13900000000000001</v>
      </c>
    </row>
    <row r="73" spans="1:2" x14ac:dyDescent="0.35">
      <c r="A73" s="73">
        <v>34942</v>
      </c>
      <c r="B73" s="67">
        <f>VLOOKUP(A73,'China Production data'!$A$1:$C$494,3,FALSE)</f>
        <v>0.13600000000000001</v>
      </c>
    </row>
    <row r="74" spans="1:2" x14ac:dyDescent="0.35">
      <c r="A74" s="74">
        <v>34972</v>
      </c>
      <c r="B74" s="67">
        <f>VLOOKUP(A74,'China Production data'!$A$1:$C$494,3,FALSE)</f>
        <v>0.11799999999999999</v>
      </c>
    </row>
    <row r="75" spans="1:2" x14ac:dyDescent="0.35">
      <c r="A75" s="73">
        <v>35003</v>
      </c>
      <c r="B75" s="67">
        <f>VLOOKUP(A75,'China Production data'!$A$1:$C$494,3,FALSE)</f>
        <v>0.114</v>
      </c>
    </row>
    <row r="76" spans="1:2" x14ac:dyDescent="0.35">
      <c r="A76" s="74">
        <v>35033</v>
      </c>
      <c r="B76" s="67">
        <f>VLOOKUP(A76,'China Production data'!$A$1:$C$494,3,FALSE)</f>
        <v>0.129</v>
      </c>
    </row>
    <row r="77" spans="1:2" x14ac:dyDescent="0.35">
      <c r="A77" s="73">
        <v>35064</v>
      </c>
      <c r="B77" s="67">
        <f>VLOOKUP(A77,'China Production data'!$A$1:$C$494,3,FALSE)</f>
        <v>0.121</v>
      </c>
    </row>
    <row r="78" spans="1:2" x14ac:dyDescent="0.35">
      <c r="A78" s="74">
        <v>35095</v>
      </c>
      <c r="B78" s="67">
        <f>VLOOKUP(A78,'China Production data'!$A$1:$C$494,3,FALSE)</f>
        <v>0.14899999999999999</v>
      </c>
    </row>
    <row r="79" spans="1:2" x14ac:dyDescent="0.35">
      <c r="A79" s="73">
        <v>35124</v>
      </c>
      <c r="B79" s="67">
        <f>VLOOKUP(A79,'China Production data'!$A$1:$C$494,3,FALSE)</f>
        <v>0.16900000000000001</v>
      </c>
    </row>
    <row r="80" spans="1:2" x14ac:dyDescent="0.35">
      <c r="A80" s="74">
        <v>35155</v>
      </c>
      <c r="B80" s="67">
        <f>VLOOKUP(A80,'China Production data'!$A$1:$C$494,3,FALSE)</f>
        <v>0.122</v>
      </c>
    </row>
    <row r="81" spans="1:2" x14ac:dyDescent="0.35">
      <c r="A81" s="73">
        <v>35185</v>
      </c>
      <c r="B81" s="67">
        <f>VLOOKUP(A81,'China Production data'!$A$1:$C$494,3,FALSE)</f>
        <v>0.122</v>
      </c>
    </row>
    <row r="82" spans="1:2" x14ac:dyDescent="0.35">
      <c r="A82" s="74">
        <v>35216</v>
      </c>
      <c r="B82" s="67">
        <f>VLOOKUP(A82,'China Production data'!$A$1:$C$494,3,FALSE)</f>
        <v>0.13700000000000001</v>
      </c>
    </row>
    <row r="83" spans="1:2" x14ac:dyDescent="0.35">
      <c r="A83" s="73">
        <v>35246</v>
      </c>
      <c r="B83" s="67">
        <f>VLOOKUP(A83,'China Production data'!$A$1:$C$494,3,FALSE)</f>
        <v>0.13100000000000001</v>
      </c>
    </row>
    <row r="84" spans="1:2" x14ac:dyDescent="0.35">
      <c r="A84" s="74">
        <v>35277</v>
      </c>
      <c r="B84" s="67">
        <f>VLOOKUP(A84,'China Production data'!$A$1:$C$494,3,FALSE)</f>
        <v>0.13800000000000001</v>
      </c>
    </row>
    <row r="85" spans="1:2" x14ac:dyDescent="0.35">
      <c r="A85" s="73">
        <v>35308</v>
      </c>
      <c r="B85" s="67">
        <f>VLOOKUP(A85,'China Production data'!$A$1:$C$494,3,FALSE)</f>
        <v>0.122</v>
      </c>
    </row>
    <row r="86" spans="1:2" x14ac:dyDescent="0.35">
      <c r="A86" s="74">
        <v>35338</v>
      </c>
      <c r="B86" s="67">
        <f>VLOOKUP(A86,'China Production data'!$A$1:$C$494,3,FALSE)</f>
        <v>0.106</v>
      </c>
    </row>
    <row r="87" spans="1:2" x14ac:dyDescent="0.35">
      <c r="A87" s="73">
        <v>35369</v>
      </c>
      <c r="B87" s="67">
        <f>VLOOKUP(A87,'China Production data'!$A$1:$C$494,3,FALSE)</f>
        <v>0.13700000000000001</v>
      </c>
    </row>
    <row r="88" spans="1:2" x14ac:dyDescent="0.35">
      <c r="A88" s="74">
        <v>35399</v>
      </c>
      <c r="B88" s="67">
        <f>VLOOKUP(A88,'China Production data'!$A$1:$C$494,3,FALSE)</f>
        <v>0.13300000000000001</v>
      </c>
    </row>
    <row r="89" spans="1:2" x14ac:dyDescent="0.35">
      <c r="A89" s="73">
        <v>35430</v>
      </c>
      <c r="B89" s="67">
        <f>VLOOKUP(A89,'China Production data'!$A$1:$C$494,3,FALSE)</f>
        <v>0.13400000000000001</v>
      </c>
    </row>
    <row r="90" spans="1:2" x14ac:dyDescent="0.35">
      <c r="A90" s="74">
        <v>35461</v>
      </c>
      <c r="B90" s="67">
        <f>VLOOKUP(A90,'China Production data'!$A$1:$C$494,3,FALSE)</f>
        <v>0.14000000000000001</v>
      </c>
    </row>
    <row r="91" spans="1:2" x14ac:dyDescent="0.35">
      <c r="A91" s="73">
        <v>35489</v>
      </c>
      <c r="B91" s="67">
        <f>VLOOKUP(A91,'China Production data'!$A$1:$C$494,3,FALSE)</f>
        <v>0.10299999999999999</v>
      </c>
    </row>
    <row r="92" spans="1:2" x14ac:dyDescent="0.35">
      <c r="A92" s="74">
        <v>35520</v>
      </c>
      <c r="B92" s="67">
        <f>VLOOKUP(A92,'China Production data'!$A$1:$C$494,3,FALSE)</f>
        <v>0.104</v>
      </c>
    </row>
    <row r="93" spans="1:2" x14ac:dyDescent="0.35">
      <c r="A93" s="73">
        <v>35550</v>
      </c>
      <c r="B93" s="67">
        <f>VLOOKUP(A93,'China Production data'!$A$1:$C$494,3,FALSE)</f>
        <v>0.13500000000000001</v>
      </c>
    </row>
    <row r="94" spans="1:2" x14ac:dyDescent="0.35">
      <c r="A94" s="74">
        <v>35581</v>
      </c>
      <c r="B94" s="67">
        <f>VLOOKUP(A94,'China Production data'!$A$1:$C$494,3,FALSE)</f>
        <v>0.11899999999999999</v>
      </c>
    </row>
    <row r="95" spans="1:2" x14ac:dyDescent="0.35">
      <c r="A95" s="73">
        <v>35611</v>
      </c>
      <c r="B95" s="67">
        <f>VLOOKUP(A95,'China Production data'!$A$1:$C$494,3,FALSE)</f>
        <v>0.11899999999999999</v>
      </c>
    </row>
    <row r="96" spans="1:2" x14ac:dyDescent="0.35">
      <c r="A96" s="74">
        <v>35642</v>
      </c>
      <c r="B96" s="67">
        <f>VLOOKUP(A96,'China Production data'!$A$1:$C$494,3,FALSE)</f>
        <v>0.121</v>
      </c>
    </row>
    <row r="97" spans="1:2" x14ac:dyDescent="0.35">
      <c r="A97" s="73">
        <v>35673</v>
      </c>
      <c r="B97" s="67">
        <f>VLOOKUP(A97,'China Production data'!$A$1:$C$494,3,FALSE)</f>
        <v>8.4000000000000005E-2</v>
      </c>
    </row>
    <row r="98" spans="1:2" x14ac:dyDescent="0.35">
      <c r="A98" s="74">
        <v>35703</v>
      </c>
      <c r="B98" s="67">
        <f>VLOOKUP(A98,'China Production data'!$A$1:$C$494,3,FALSE)</f>
        <v>0.109</v>
      </c>
    </row>
    <row r="99" spans="1:2" x14ac:dyDescent="0.35">
      <c r="A99" s="73">
        <v>35734</v>
      </c>
      <c r="B99" s="67">
        <f>VLOOKUP(A99,'China Production data'!$A$1:$C$494,3,FALSE)</f>
        <v>0.111</v>
      </c>
    </row>
    <row r="100" spans="1:2" x14ac:dyDescent="0.35">
      <c r="A100" s="74">
        <v>35764</v>
      </c>
      <c r="B100" s="67">
        <f>VLOOKUP(A100,'China Production data'!$A$1:$C$494,3,FALSE)</f>
        <v>0.11799999999999999</v>
      </c>
    </row>
    <row r="101" spans="1:2" x14ac:dyDescent="0.35">
      <c r="A101" s="73">
        <v>35795</v>
      </c>
      <c r="B101" s="67">
        <f>VLOOKUP(A101,'China Production data'!$A$1:$C$494,3,FALSE)</f>
        <v>0.11600000000000001</v>
      </c>
    </row>
    <row r="102" spans="1:2" x14ac:dyDescent="0.35">
      <c r="A102" s="74">
        <v>35826</v>
      </c>
      <c r="B102" s="67">
        <f>VLOOKUP(A102,'China Production data'!$A$1:$C$494,3,FALSE)</f>
        <v>9.1999999999999998E-2</v>
      </c>
    </row>
    <row r="103" spans="1:2" x14ac:dyDescent="0.35">
      <c r="A103" s="73">
        <v>35854</v>
      </c>
      <c r="B103" s="67">
        <f>VLOOKUP(A103,'China Production data'!$A$1:$C$494,3,FALSE)</f>
        <v>1.7999999999999999E-2</v>
      </c>
    </row>
    <row r="104" spans="1:2" x14ac:dyDescent="0.35">
      <c r="A104" s="74">
        <v>35885</v>
      </c>
      <c r="B104" s="67">
        <f>VLOOKUP(A104,'China Production data'!$A$1:$C$494,3,FALSE)</f>
        <v>9.5000000000000001E-2</v>
      </c>
    </row>
    <row r="105" spans="1:2" x14ac:dyDescent="0.35">
      <c r="A105" s="73">
        <v>35915</v>
      </c>
      <c r="B105" s="67">
        <f>VLOOKUP(A105,'China Production data'!$A$1:$C$494,3,FALSE)</f>
        <v>0.09</v>
      </c>
    </row>
    <row r="106" spans="1:2" x14ac:dyDescent="0.35">
      <c r="A106" s="74">
        <v>35946</v>
      </c>
      <c r="B106" s="67">
        <f>VLOOKUP(A106,'China Production data'!$A$1:$C$494,3,FALSE)</f>
        <v>7.1999999999999995E-2</v>
      </c>
    </row>
    <row r="107" spans="1:2" x14ac:dyDescent="0.35">
      <c r="A107" s="73">
        <v>35976</v>
      </c>
      <c r="B107" s="67">
        <f>VLOOKUP(A107,'China Production data'!$A$1:$C$494,3,FALSE)</f>
        <v>0.08</v>
      </c>
    </row>
    <row r="108" spans="1:2" x14ac:dyDescent="0.35">
      <c r="A108" s="74">
        <v>36007</v>
      </c>
      <c r="B108" s="67">
        <f>VLOOKUP(A108,'China Production data'!$A$1:$C$494,3,FALSE)</f>
        <v>7.9000000000000001E-2</v>
      </c>
    </row>
    <row r="109" spans="1:2" x14ac:dyDescent="0.35">
      <c r="A109" s="73">
        <v>36038</v>
      </c>
      <c r="B109" s="67">
        <f>VLOOKUP(A109,'China Production data'!$A$1:$C$494,3,FALSE)</f>
        <v>7.5999999999999998E-2</v>
      </c>
    </row>
    <row r="110" spans="1:2" x14ac:dyDescent="0.35">
      <c r="A110" s="74">
        <v>36068</v>
      </c>
      <c r="B110" s="67">
        <f>VLOOKUP(A110,'China Production data'!$A$1:$C$494,3,FALSE)</f>
        <v>7.9000000000000001E-2</v>
      </c>
    </row>
    <row r="111" spans="1:2" x14ac:dyDescent="0.35">
      <c r="A111" s="73">
        <v>36099</v>
      </c>
      <c r="B111" s="67">
        <f>VLOOKUP(A111,'China Production data'!$A$1:$C$494,3,FALSE)</f>
        <v>0.10199999999999999</v>
      </c>
    </row>
    <row r="112" spans="1:2" x14ac:dyDescent="0.35">
      <c r="A112" s="74">
        <v>36129</v>
      </c>
      <c r="B112" s="67">
        <f>VLOOKUP(A112,'China Production data'!$A$1:$C$494,3,FALSE)</f>
        <v>0.106</v>
      </c>
    </row>
    <row r="113" spans="1:2" x14ac:dyDescent="0.35">
      <c r="A113" s="73">
        <v>36160</v>
      </c>
      <c r="B113" s="67">
        <f>VLOOKUP(A113,'China Production data'!$A$1:$C$494,3,FALSE)</f>
        <v>0.11</v>
      </c>
    </row>
    <row r="114" spans="1:2" x14ac:dyDescent="0.35">
      <c r="A114" s="74">
        <v>36191</v>
      </c>
      <c r="B114" s="67">
        <f>VLOOKUP(A114,'China Production data'!$A$1:$C$494,3,FALSE)</f>
        <v>0.115</v>
      </c>
    </row>
    <row r="115" spans="1:2" x14ac:dyDescent="0.35">
      <c r="A115" s="73">
        <v>36219</v>
      </c>
      <c r="B115" s="67">
        <f>VLOOKUP(A115,'China Production data'!$A$1:$C$494,3,FALSE)</f>
        <v>0.17899999999999999</v>
      </c>
    </row>
    <row r="116" spans="1:2" x14ac:dyDescent="0.35">
      <c r="A116" s="74">
        <v>36250</v>
      </c>
      <c r="B116" s="67">
        <f>VLOOKUP(A116,'China Production data'!$A$1:$C$494,3,FALSE)</f>
        <v>2.1000000000000001E-2</v>
      </c>
    </row>
    <row r="117" spans="1:2" x14ac:dyDescent="0.35">
      <c r="A117" s="73">
        <v>36280</v>
      </c>
      <c r="B117" s="67">
        <f>VLOOKUP(A117,'China Production data'!$A$1:$C$494,3,FALSE)</f>
        <v>0.09</v>
      </c>
    </row>
    <row r="118" spans="1:2" x14ac:dyDescent="0.35">
      <c r="A118" s="74">
        <v>36311</v>
      </c>
      <c r="B118" s="67">
        <f>VLOOKUP(A118,'China Production data'!$A$1:$C$494,3,FALSE)</f>
        <v>9.0999999999999998E-2</v>
      </c>
    </row>
    <row r="119" spans="1:2" x14ac:dyDescent="0.35">
      <c r="A119" s="73">
        <v>36341</v>
      </c>
      <c r="B119" s="67">
        <f>VLOOKUP(A119,'China Production data'!$A$1:$C$494,3,FALSE)</f>
        <v>8.8999999999999996E-2</v>
      </c>
    </row>
    <row r="120" spans="1:2" x14ac:dyDescent="0.35">
      <c r="A120" s="74">
        <v>36372</v>
      </c>
      <c r="B120" s="67">
        <f>VLOOKUP(A120,'China Production data'!$A$1:$C$494,3,FALSE)</f>
        <v>9.0999999999999998E-2</v>
      </c>
    </row>
    <row r="121" spans="1:2" x14ac:dyDescent="0.35">
      <c r="A121" s="73">
        <v>36403</v>
      </c>
      <c r="B121" s="67">
        <f>VLOOKUP(A121,'China Production data'!$A$1:$C$494,3,FALSE)</f>
        <v>9.2999999999999999E-2</v>
      </c>
    </row>
    <row r="122" spans="1:2" x14ac:dyDescent="0.35">
      <c r="A122" s="74">
        <v>36433</v>
      </c>
      <c r="B122" s="67">
        <f>VLOOKUP(A122,'China Production data'!$A$1:$C$494,3,FALSE)</f>
        <v>9.5000000000000001E-2</v>
      </c>
    </row>
    <row r="123" spans="1:2" x14ac:dyDescent="0.35">
      <c r="A123" s="73">
        <v>36464</v>
      </c>
      <c r="B123" s="67">
        <f>VLOOKUP(A123,'China Production data'!$A$1:$C$494,3,FALSE)</f>
        <v>8.2000000000000003E-2</v>
      </c>
    </row>
    <row r="124" spans="1:2" x14ac:dyDescent="0.35">
      <c r="A124" s="74">
        <v>36494</v>
      </c>
      <c r="B124" s="67">
        <f>VLOOKUP(A124,'China Production data'!$A$1:$C$494,3,FALSE)</f>
        <v>7.0000000000000007E-2</v>
      </c>
    </row>
    <row r="125" spans="1:2" x14ac:dyDescent="0.35">
      <c r="A125" s="73">
        <v>36525</v>
      </c>
      <c r="B125" s="67">
        <f>VLOOKUP(A125,'China Production data'!$A$1:$C$494,3,FALSE)</f>
        <v>7.5999999999999998E-2</v>
      </c>
    </row>
    <row r="126" spans="1:2" x14ac:dyDescent="0.35">
      <c r="A126" s="74">
        <v>36556</v>
      </c>
      <c r="B126" s="67">
        <f>VLOOKUP(A126,'China Production data'!$A$1:$C$494,3,FALSE)</f>
        <v>7.3999999999999996E-2</v>
      </c>
    </row>
    <row r="127" spans="1:2" x14ac:dyDescent="0.35">
      <c r="A127" s="73">
        <v>36585</v>
      </c>
      <c r="B127" s="67">
        <f>VLOOKUP(A127,'China Production data'!$A$1:$C$494,3,FALSE)</f>
        <v>8.8999999999999996E-2</v>
      </c>
    </row>
    <row r="128" spans="1:2" x14ac:dyDescent="0.35">
      <c r="A128" s="74">
        <v>36616</v>
      </c>
      <c r="B128" s="67">
        <f>VLOOKUP(A128,'China Production data'!$A$1:$C$494,3,FALSE)</f>
        <v>0.12</v>
      </c>
    </row>
    <row r="129" spans="1:2" x14ac:dyDescent="0.35">
      <c r="A129" s="73">
        <v>36646</v>
      </c>
      <c r="B129" s="67">
        <f>VLOOKUP(A129,'China Production data'!$A$1:$C$494,3,FALSE)</f>
        <v>0.11899999999999999</v>
      </c>
    </row>
    <row r="130" spans="1:2" x14ac:dyDescent="0.35">
      <c r="A130" s="74">
        <v>36677</v>
      </c>
      <c r="B130" s="67">
        <f>VLOOKUP(A130,'China Production data'!$A$1:$C$494,3,FALSE)</f>
        <v>0.114</v>
      </c>
    </row>
    <row r="131" spans="1:2" x14ac:dyDescent="0.35">
      <c r="A131" s="73">
        <v>36707</v>
      </c>
      <c r="B131" s="67">
        <f>VLOOKUP(A131,'China Production data'!$A$1:$C$494,3,FALSE)</f>
        <v>0.115</v>
      </c>
    </row>
    <row r="132" spans="1:2" x14ac:dyDescent="0.35">
      <c r="A132" s="74">
        <v>36738</v>
      </c>
      <c r="B132" s="67">
        <f>VLOOKUP(A132,'China Production data'!$A$1:$C$494,3,FALSE)</f>
        <v>0.122</v>
      </c>
    </row>
    <row r="133" spans="1:2" x14ac:dyDescent="0.35">
      <c r="A133" s="73">
        <v>36769</v>
      </c>
      <c r="B133" s="67">
        <f>VLOOKUP(A133,'China Production data'!$A$1:$C$494,3,FALSE)</f>
        <v>0.128</v>
      </c>
    </row>
    <row r="134" spans="1:2" x14ac:dyDescent="0.35">
      <c r="A134" s="74">
        <v>36799</v>
      </c>
      <c r="B134" s="67">
        <f>VLOOKUP(A134,'China Production data'!$A$1:$C$494,3,FALSE)</f>
        <v>0.128</v>
      </c>
    </row>
    <row r="135" spans="1:2" x14ac:dyDescent="0.35">
      <c r="A135" s="73">
        <v>36830</v>
      </c>
      <c r="B135" s="67">
        <f>VLOOKUP(A135,'China Production data'!$A$1:$C$494,3,FALSE)</f>
        <v>0.12</v>
      </c>
    </row>
    <row r="136" spans="1:2" x14ac:dyDescent="0.35">
      <c r="A136" s="74">
        <v>36860</v>
      </c>
      <c r="B136" s="67">
        <f>VLOOKUP(A136,'China Production data'!$A$1:$C$494,3,FALSE)</f>
        <v>0.114</v>
      </c>
    </row>
    <row r="137" spans="1:2" x14ac:dyDescent="0.35">
      <c r="A137" s="73">
        <v>36891</v>
      </c>
      <c r="B137" s="67">
        <f>VLOOKUP(A137,'China Production data'!$A$1:$C$494,3,FALSE)</f>
        <v>0.106</v>
      </c>
    </row>
    <row r="138" spans="1:2" x14ac:dyDescent="0.35">
      <c r="A138" s="74">
        <v>36922</v>
      </c>
      <c r="B138" s="67">
        <f>VLOOKUP(A138,'China Production data'!$A$1:$C$494,3,FALSE)</f>
        <v>0.104</v>
      </c>
    </row>
    <row r="139" spans="1:2" x14ac:dyDescent="0.35">
      <c r="A139" s="73">
        <v>36950</v>
      </c>
      <c r="B139" s="67">
        <f>VLOOKUP(A139,'China Production data'!$A$1:$C$494,3,FALSE)</f>
        <v>2.3E-2</v>
      </c>
    </row>
    <row r="140" spans="1:2" x14ac:dyDescent="0.35">
      <c r="A140" s="74">
        <v>36981</v>
      </c>
      <c r="B140" s="67">
        <f>VLOOKUP(A140,'China Production data'!$A$1:$C$494,3,FALSE)</f>
        <v>0.19</v>
      </c>
    </row>
    <row r="141" spans="1:2" x14ac:dyDescent="0.35">
      <c r="A141" s="73">
        <v>37011</v>
      </c>
      <c r="B141" s="67">
        <f>VLOOKUP(A141,'China Production data'!$A$1:$C$494,3,FALSE)</f>
        <v>0.121</v>
      </c>
    </row>
    <row r="142" spans="1:2" x14ac:dyDescent="0.35">
      <c r="A142" s="74">
        <v>37042</v>
      </c>
      <c r="B142" s="67">
        <f>VLOOKUP(A142,'China Production data'!$A$1:$C$494,3,FALSE)</f>
        <v>0.115</v>
      </c>
    </row>
    <row r="143" spans="1:2" x14ac:dyDescent="0.35">
      <c r="A143" s="73">
        <v>37072</v>
      </c>
      <c r="B143" s="67">
        <f>VLOOKUP(A143,'China Production data'!$A$1:$C$494,3,FALSE)</f>
        <v>0.10199999999999999</v>
      </c>
    </row>
    <row r="144" spans="1:2" x14ac:dyDescent="0.35">
      <c r="A144" s="74">
        <v>37103</v>
      </c>
      <c r="B144" s="67">
        <f>VLOOKUP(A144,'China Production data'!$A$1:$C$494,3,FALSE)</f>
        <v>0.10100000000000001</v>
      </c>
    </row>
    <row r="145" spans="1:3" x14ac:dyDescent="0.35">
      <c r="A145" s="73">
        <v>37134</v>
      </c>
      <c r="B145" s="67">
        <f>VLOOKUP(A145,'China Production data'!$A$1:$C$494,3,FALSE)</f>
        <v>8.1000000000000003E-2</v>
      </c>
    </row>
    <row r="146" spans="1:3" x14ac:dyDescent="0.35">
      <c r="A146" s="74">
        <v>37164</v>
      </c>
      <c r="B146" s="67">
        <f>VLOOKUP(A146,'China Production data'!$A$1:$C$494,3,FALSE)</f>
        <v>8.1000000000000003E-2</v>
      </c>
    </row>
    <row r="147" spans="1:3" x14ac:dyDescent="0.35">
      <c r="A147" s="73">
        <v>37195</v>
      </c>
      <c r="B147" s="67">
        <f>VLOOKUP(A147,'China Production data'!$A$1:$C$494,3,FALSE)</f>
        <v>9.5000000000000001E-2</v>
      </c>
    </row>
    <row r="148" spans="1:3" x14ac:dyDescent="0.35">
      <c r="A148" s="74">
        <v>37225</v>
      </c>
      <c r="B148" s="67">
        <f>VLOOKUP(A148,'China Production data'!$A$1:$C$494,3,FALSE)</f>
        <v>8.7999999999999995E-2</v>
      </c>
    </row>
    <row r="149" spans="1:3" x14ac:dyDescent="0.35">
      <c r="A149" s="73">
        <v>37256</v>
      </c>
      <c r="B149" s="67">
        <f>VLOOKUP(A149,'China Production data'!$A$1:$C$494,3,FALSE)</f>
        <v>7.9000000000000001E-2</v>
      </c>
    </row>
    <row r="150" spans="1:3" x14ac:dyDescent="0.35">
      <c r="A150" s="74">
        <v>37287</v>
      </c>
      <c r="B150" s="67">
        <f>VLOOKUP(A150,'China Production data'!$A$1:$C$494,3,FALSE)</f>
        <v>8.6999999999999994E-2</v>
      </c>
    </row>
    <row r="151" spans="1:3" x14ac:dyDescent="0.35">
      <c r="A151" s="73">
        <v>37315</v>
      </c>
      <c r="B151" s="67">
        <f>VLOOKUP(A151,'China Production data'!$A$1:$C$494,3,FALSE)</f>
        <v>0.186</v>
      </c>
    </row>
    <row r="152" spans="1:3" x14ac:dyDescent="0.35">
      <c r="A152" s="74">
        <v>37346</v>
      </c>
      <c r="B152" s="67">
        <f>VLOOKUP(A152,'China Production data'!$A$1:$C$494,3,FALSE)</f>
        <v>2.7E-2</v>
      </c>
    </row>
    <row r="153" spans="1:3" x14ac:dyDescent="0.35">
      <c r="A153" s="73">
        <v>37376</v>
      </c>
      <c r="B153" s="67">
        <f>VLOOKUP(A153,'China Production data'!$A$1:$C$494,3,FALSE)</f>
        <v>0.109</v>
      </c>
    </row>
    <row r="154" spans="1:3" x14ac:dyDescent="0.35">
      <c r="A154" s="74">
        <v>37407</v>
      </c>
      <c r="B154" s="67">
        <f>VLOOKUP(A154,'China Production data'!$A$1:$C$494,3,FALSE)</f>
        <v>0.121</v>
      </c>
    </row>
    <row r="155" spans="1:3" x14ac:dyDescent="0.35">
      <c r="A155" s="73">
        <v>37437</v>
      </c>
      <c r="B155" s="67">
        <f>VLOOKUP(A155,'China Production data'!$A$1:$C$494,3,FALSE)</f>
        <v>0.129</v>
      </c>
    </row>
    <row r="156" spans="1:3" x14ac:dyDescent="0.35">
      <c r="A156" s="74">
        <v>37468</v>
      </c>
      <c r="B156" s="67">
        <f>VLOOKUP(A156,'China Production data'!$A$1:$C$494,3,FALSE)</f>
        <v>0.124</v>
      </c>
    </row>
    <row r="157" spans="1:3" x14ac:dyDescent="0.35">
      <c r="A157" s="73">
        <v>37499</v>
      </c>
      <c r="B157" s="67">
        <f>VLOOKUP(A157,'China Production data'!$A$1:$C$494,3,FALSE)</f>
        <v>0.128</v>
      </c>
    </row>
    <row r="158" spans="1:3" x14ac:dyDescent="0.35">
      <c r="A158" s="74">
        <v>37529</v>
      </c>
      <c r="B158" s="67">
        <f>VLOOKUP(A158,'China Production data'!$A$1:$C$494,3,FALSE)</f>
        <v>0.127</v>
      </c>
    </row>
    <row r="159" spans="1:3" x14ac:dyDescent="0.35">
      <c r="A159" s="68">
        <v>37560</v>
      </c>
      <c r="B159" s="67">
        <f>VLOOKUP(A159,'China Production data'!$A$1:$C$494,3,FALSE)</f>
        <v>0.13800000000000001</v>
      </c>
    </row>
    <row r="160" spans="1:3" x14ac:dyDescent="0.35">
      <c r="A160" s="75">
        <v>37590</v>
      </c>
      <c r="B160" s="67">
        <f>VLOOKUP(A160,'China Production data'!$A$1:$C$494,3,FALSE)</f>
        <v>0.14199999999999999</v>
      </c>
      <c r="C160" s="76"/>
    </row>
    <row r="161" spans="1:3" x14ac:dyDescent="0.35">
      <c r="A161" s="77">
        <v>37621</v>
      </c>
      <c r="B161" s="67">
        <f>VLOOKUP(A161,'China Production data'!$A$1:$C$494,3,FALSE)</f>
        <v>0.14499999999999999</v>
      </c>
      <c r="C161" s="76"/>
    </row>
    <row r="162" spans="1:3" x14ac:dyDescent="0.35">
      <c r="A162" s="75">
        <v>37652</v>
      </c>
      <c r="B162" s="67">
        <f>VLOOKUP(A162,'China Production data'!$A$1:$C$494,3,FALSE)</f>
        <v>0.14899999999999999</v>
      </c>
      <c r="C162" s="76"/>
    </row>
    <row r="163" spans="1:3" x14ac:dyDescent="0.35">
      <c r="A163" s="77">
        <v>37680</v>
      </c>
      <c r="B163" s="67">
        <f>VLOOKUP(A163,'China Production data'!$A$1:$C$494,3,FALSE)</f>
        <v>0.14799999999999999</v>
      </c>
      <c r="C163" s="76"/>
    </row>
    <row r="164" spans="1:3" x14ac:dyDescent="0.35">
      <c r="A164" s="75">
        <v>37711</v>
      </c>
      <c r="B164" s="67">
        <f>VLOOKUP(A164,'China Production data'!$A$1:$C$494,3,FALSE)</f>
        <v>0.19800000000000001</v>
      </c>
      <c r="C164" s="76"/>
    </row>
    <row r="165" spans="1:3" x14ac:dyDescent="0.35">
      <c r="A165" s="77">
        <v>37741</v>
      </c>
      <c r="B165" s="67">
        <f>VLOOKUP(A165,'China Production data'!$A$1:$C$494,3,FALSE)</f>
        <v>0.16900000000000001</v>
      </c>
      <c r="C165" s="76"/>
    </row>
    <row r="166" spans="1:3" x14ac:dyDescent="0.35">
      <c r="A166" s="75">
        <v>37772</v>
      </c>
      <c r="B166" s="67">
        <f>VLOOKUP(A166,'China Production data'!$A$1:$C$494,3,FALSE)</f>
        <v>0.14899999999999999</v>
      </c>
      <c r="C166" s="76"/>
    </row>
    <row r="167" spans="1:3" x14ac:dyDescent="0.35">
      <c r="A167" s="77">
        <v>37802</v>
      </c>
      <c r="B167" s="67">
        <f>VLOOKUP(A167,'China Production data'!$A$1:$C$494,3,FALSE)</f>
        <v>0.13700000000000001</v>
      </c>
      <c r="C167" s="76"/>
    </row>
    <row r="168" spans="1:3" x14ac:dyDescent="0.35">
      <c r="A168" s="75">
        <v>37833</v>
      </c>
      <c r="B168" s="67">
        <f>VLOOKUP(A168,'China Production data'!$A$1:$C$494,3,FALSE)</f>
        <v>0.16900000000000001</v>
      </c>
      <c r="C168" s="76"/>
    </row>
    <row r="169" spans="1:3" x14ac:dyDescent="0.35">
      <c r="A169" s="77">
        <v>37864</v>
      </c>
      <c r="B169" s="67">
        <f>VLOOKUP(A169,'China Production data'!$A$1:$C$494,3,FALSE)</f>
        <v>0.16500000000000001</v>
      </c>
      <c r="C169" s="76"/>
    </row>
    <row r="170" spans="1:3" x14ac:dyDescent="0.35">
      <c r="A170" s="75">
        <v>37894</v>
      </c>
      <c r="B170" s="67">
        <f>VLOOKUP(A170,'China Production data'!$A$1:$C$494,3,FALSE)</f>
        <v>0.17100000000000001</v>
      </c>
      <c r="C170" s="76"/>
    </row>
    <row r="171" spans="1:3" x14ac:dyDescent="0.35">
      <c r="A171" s="77">
        <v>37925</v>
      </c>
      <c r="B171" s="67">
        <f>VLOOKUP(A171,'China Production data'!$A$1:$C$494,3,FALSE)</f>
        <v>0.16300000000000001</v>
      </c>
      <c r="C171" s="76"/>
    </row>
    <row r="172" spans="1:3" x14ac:dyDescent="0.35">
      <c r="A172" s="75">
        <v>37955</v>
      </c>
      <c r="B172" s="67">
        <f>VLOOKUP(A172,'China Production data'!$A$1:$C$494,3,FALSE)</f>
        <v>0.17199999999999999</v>
      </c>
      <c r="C172" s="76"/>
    </row>
    <row r="173" spans="1:3" x14ac:dyDescent="0.35">
      <c r="A173" s="77">
        <v>37986</v>
      </c>
      <c r="B173" s="67">
        <f>VLOOKUP(A173,'China Production data'!$A$1:$C$494,3,FALSE)</f>
        <v>0.17899999999999999</v>
      </c>
      <c r="C173" s="76"/>
    </row>
    <row r="174" spans="1:3" x14ac:dyDescent="0.35">
      <c r="A174" s="75">
        <v>38017</v>
      </c>
      <c r="B174" s="67">
        <f>VLOOKUP(A174,'China Production data'!$A$1:$C$494,3,FALSE)</f>
        <v>0.18099999999999999</v>
      </c>
      <c r="C174" s="76"/>
    </row>
    <row r="175" spans="1:3" x14ac:dyDescent="0.35">
      <c r="A175" s="77">
        <v>38046</v>
      </c>
      <c r="B175" s="67">
        <f>VLOOKUP(A175,'China Production data'!$A$1:$C$494,3,FALSE)</f>
        <v>7.1999999999999995E-2</v>
      </c>
      <c r="C175" s="76"/>
    </row>
    <row r="176" spans="1:3" x14ac:dyDescent="0.35">
      <c r="A176" s="75">
        <v>38077</v>
      </c>
      <c r="B176" s="67">
        <f>VLOOKUP(A176,'China Production data'!$A$1:$C$494,3,FALSE)</f>
        <v>0.23200000000000001</v>
      </c>
      <c r="C176" s="76"/>
    </row>
    <row r="177" spans="1:3" x14ac:dyDescent="0.35">
      <c r="A177" s="77">
        <v>38107</v>
      </c>
      <c r="B177" s="67">
        <f>VLOOKUP(A177,'China Production data'!$A$1:$C$494,3,FALSE)</f>
        <v>0.19400000000000001</v>
      </c>
      <c r="C177" s="76"/>
    </row>
    <row r="178" spans="1:3" x14ac:dyDescent="0.35">
      <c r="A178" s="75">
        <v>38138</v>
      </c>
      <c r="B178" s="67">
        <f>VLOOKUP(A178,'China Production data'!$A$1:$C$494,3,FALSE)</f>
        <v>0.191</v>
      </c>
      <c r="C178" s="76"/>
    </row>
    <row r="179" spans="1:3" x14ac:dyDescent="0.35">
      <c r="A179" s="77">
        <v>38168</v>
      </c>
      <c r="B179" s="67">
        <f>VLOOKUP(A179,'China Production data'!$A$1:$C$494,3,FALSE)</f>
        <v>0.17499999999999999</v>
      </c>
      <c r="C179" s="76"/>
    </row>
    <row r="180" spans="1:3" x14ac:dyDescent="0.35">
      <c r="A180" s="75">
        <v>38199</v>
      </c>
      <c r="B180" s="67">
        <f>VLOOKUP(A180,'China Production data'!$A$1:$C$494,3,FALSE)</f>
        <v>0.16200000000000001</v>
      </c>
      <c r="C180" s="76"/>
    </row>
    <row r="181" spans="1:3" x14ac:dyDescent="0.35">
      <c r="A181" s="77">
        <v>38230</v>
      </c>
      <c r="B181" s="67">
        <f>VLOOKUP(A181,'China Production data'!$A$1:$C$494,3,FALSE)</f>
        <v>0.155</v>
      </c>
      <c r="C181" s="76"/>
    </row>
    <row r="182" spans="1:3" x14ac:dyDescent="0.35">
      <c r="A182" s="75">
        <v>38260</v>
      </c>
      <c r="B182" s="67">
        <f>VLOOKUP(A182,'China Production data'!$A$1:$C$494,3,FALSE)</f>
        <v>0.159</v>
      </c>
      <c r="C182" s="76"/>
    </row>
    <row r="183" spans="1:3" x14ac:dyDescent="0.35">
      <c r="A183" s="77">
        <v>38291</v>
      </c>
      <c r="B183" s="67">
        <f>VLOOKUP(A183,'China Production data'!$A$1:$C$494,3,FALSE)</f>
        <v>0.161</v>
      </c>
      <c r="C183" s="76"/>
    </row>
    <row r="184" spans="1:3" x14ac:dyDescent="0.35">
      <c r="A184" s="75">
        <v>38321</v>
      </c>
      <c r="B184" s="67">
        <f>VLOOKUP(A184,'China Production data'!$A$1:$C$494,3,FALSE)</f>
        <v>0.157</v>
      </c>
      <c r="C184" s="76"/>
    </row>
    <row r="185" spans="1:3" x14ac:dyDescent="0.35">
      <c r="A185" s="77">
        <v>38352</v>
      </c>
      <c r="B185" s="67">
        <f>VLOOKUP(A185,'China Production data'!$A$1:$C$494,3,FALSE)</f>
        <v>0.14799999999999999</v>
      </c>
      <c r="C185" s="76"/>
    </row>
    <row r="186" spans="1:3" x14ac:dyDescent="0.35">
      <c r="A186" s="75">
        <v>38383</v>
      </c>
      <c r="B186" s="67">
        <f>VLOOKUP(A186,'China Production data'!$A$1:$C$494,3,FALSE)</f>
        <v>0.14399999999999999</v>
      </c>
      <c r="C186" s="76">
        <f>VLOOKUP(A186,'China Production data'!$A$1:$C$494,2,FALSE)</f>
        <v>52.1</v>
      </c>
    </row>
    <row r="187" spans="1:3" x14ac:dyDescent="0.35">
      <c r="A187" s="75">
        <v>38411</v>
      </c>
      <c r="B187" s="67">
        <f>VLOOKUP(A187,'China Production data'!$A$1:$C$494,3,FALSE)</f>
        <v>0.20899999999999999</v>
      </c>
      <c r="C187" s="76">
        <f>VLOOKUP(A187,'China Production data'!$A$1:$C$494,2,FALSE)</f>
        <v>52.9</v>
      </c>
    </row>
    <row r="188" spans="1:3" x14ac:dyDescent="0.35">
      <c r="A188" s="77">
        <v>38442</v>
      </c>
      <c r="B188" s="67">
        <f>VLOOKUP(A188,'China Production data'!$A$1:$C$494,3,FALSE)</f>
        <v>7.5999999999999998E-2</v>
      </c>
      <c r="C188" s="76">
        <f>VLOOKUP(A188,'China Production data'!$A$1:$C$494,2,FALSE)</f>
        <v>55.2</v>
      </c>
    </row>
    <row r="189" spans="1:3" x14ac:dyDescent="0.35">
      <c r="A189" s="75">
        <v>38472</v>
      </c>
      <c r="B189" s="67">
        <f>VLOOKUP(A189,'China Production data'!$A$1:$C$494,3,FALSE)</f>
        <v>0.151</v>
      </c>
      <c r="C189" s="76">
        <f>VLOOKUP(A189,'China Production data'!$A$1:$C$494,2,FALSE)</f>
        <v>54.4</v>
      </c>
    </row>
    <row r="190" spans="1:3" x14ac:dyDescent="0.35">
      <c r="A190" s="77">
        <v>38503</v>
      </c>
      <c r="B190" s="67">
        <f>VLOOKUP(A190,'China Production data'!$A$1:$C$494,3,FALSE)</f>
        <v>0.16</v>
      </c>
      <c r="C190" s="76">
        <f>VLOOKUP(A190,'China Production data'!$A$1:$C$494,2,FALSE)</f>
        <v>53.3</v>
      </c>
    </row>
    <row r="191" spans="1:3" x14ac:dyDescent="0.35">
      <c r="A191" s="75">
        <v>38533</v>
      </c>
      <c r="B191" s="67">
        <f>VLOOKUP(A191,'China Production data'!$A$1:$C$494,3,FALSE)</f>
        <v>0.16600000000000001</v>
      </c>
      <c r="C191" s="76">
        <f>VLOOKUP(A191,'China Production data'!$A$1:$C$494,2,FALSE)</f>
        <v>51</v>
      </c>
    </row>
    <row r="192" spans="1:3" x14ac:dyDescent="0.35">
      <c r="A192" s="77">
        <v>38564</v>
      </c>
      <c r="B192" s="67">
        <f>VLOOKUP(A192,'China Production data'!$A$1:$C$494,3,FALSE)</f>
        <v>0.16800000000000001</v>
      </c>
      <c r="C192" s="76">
        <f>VLOOKUP(A192,'China Production data'!$A$1:$C$494,2,FALSE)</f>
        <v>51.5</v>
      </c>
    </row>
    <row r="193" spans="1:3" x14ac:dyDescent="0.35">
      <c r="A193" s="75">
        <v>38595</v>
      </c>
      <c r="B193" s="67">
        <f>VLOOKUP(A193,'China Production data'!$A$1:$C$494,3,FALSE)</f>
        <v>0.161</v>
      </c>
      <c r="C193" s="76">
        <f>VLOOKUP(A193,'China Production data'!$A$1:$C$494,2,FALSE)</f>
        <v>50.6</v>
      </c>
    </row>
    <row r="194" spans="1:3" x14ac:dyDescent="0.35">
      <c r="A194" s="77">
        <v>38625</v>
      </c>
      <c r="B194" s="67">
        <f>VLOOKUP(A194,'China Production data'!$A$1:$C$494,3,FALSE)</f>
        <v>0.16</v>
      </c>
      <c r="C194" s="76">
        <f>VLOOKUP(A194,'China Production data'!$A$1:$C$494,2,FALSE)</f>
        <v>50.9</v>
      </c>
    </row>
    <row r="195" spans="1:3" x14ac:dyDescent="0.35">
      <c r="A195" s="75">
        <v>38656</v>
      </c>
      <c r="B195" s="67">
        <f>VLOOKUP(A195,'China Production data'!$A$1:$C$494,3,FALSE)</f>
        <v>0.16500000000000001</v>
      </c>
      <c r="C195" s="76">
        <f>VLOOKUP(A195,'China Production data'!$A$1:$C$494,2,FALSE)</f>
        <v>50.1</v>
      </c>
    </row>
    <row r="196" spans="1:3" x14ac:dyDescent="0.35">
      <c r="A196" s="77">
        <v>38686</v>
      </c>
      <c r="B196" s="67">
        <f>VLOOKUP(A196,'China Production data'!$A$1:$C$494,3,FALSE)</f>
        <v>0.161</v>
      </c>
      <c r="C196" s="76">
        <f>VLOOKUP(A196,'China Production data'!$A$1:$C$494,2,FALSE)</f>
        <v>49.8</v>
      </c>
    </row>
    <row r="197" spans="1:3" x14ac:dyDescent="0.35">
      <c r="A197" s="75">
        <v>38717</v>
      </c>
      <c r="B197" s="67">
        <f>VLOOKUP(A197,'China Production data'!$A$1:$C$494,3,FALSE)</f>
        <v>0.16600000000000001</v>
      </c>
      <c r="C197" s="76">
        <f>VLOOKUP(A197,'China Production data'!$A$1:$C$494,2,FALSE)</f>
        <v>50.1</v>
      </c>
    </row>
    <row r="198" spans="1:3" x14ac:dyDescent="0.35">
      <c r="A198" s="75">
        <v>38776</v>
      </c>
      <c r="B198" s="67">
        <f>VLOOKUP(A198,'China Production data'!$A$1:$C$494,3,FALSE)</f>
        <v>0.16500000000000001</v>
      </c>
      <c r="C198" s="76">
        <f>VLOOKUP(A198,'China Production data'!$A$1:$C$494,2,FALSE)</f>
        <v>50.7</v>
      </c>
    </row>
    <row r="199" spans="1:3" x14ac:dyDescent="0.35">
      <c r="A199" s="77">
        <v>38807</v>
      </c>
      <c r="B199" s="67">
        <f>VLOOKUP(A199,'China Production data'!$A$1:$C$494,3,FALSE)</f>
        <v>0.20100000000000001</v>
      </c>
      <c r="C199" s="76">
        <f>VLOOKUP(A199,'China Production data'!$A$1:$C$494,2,FALSE)</f>
        <v>51</v>
      </c>
    </row>
    <row r="200" spans="1:3" x14ac:dyDescent="0.35">
      <c r="A200" s="75">
        <v>38837</v>
      </c>
      <c r="B200" s="67">
        <f>VLOOKUP(A200,'China Production data'!$A$1:$C$494,3,FALSE)</f>
        <v>0.17799999999999999</v>
      </c>
      <c r="C200" s="76">
        <f>VLOOKUP(A200,'China Production data'!$A$1:$C$494,2,FALSE)</f>
        <v>52.7</v>
      </c>
    </row>
    <row r="201" spans="1:3" x14ac:dyDescent="0.35">
      <c r="A201" s="77">
        <v>38868</v>
      </c>
      <c r="B201" s="67">
        <f>VLOOKUP(A201,'China Production data'!$A$1:$C$494,3,FALSE)</f>
        <v>0.16600000000000001</v>
      </c>
      <c r="C201" s="76">
        <f>VLOOKUP(A201,'China Production data'!$A$1:$C$494,2,FALSE)</f>
        <v>52.8</v>
      </c>
    </row>
    <row r="202" spans="1:3" x14ac:dyDescent="0.35">
      <c r="A202" s="75">
        <v>38898</v>
      </c>
      <c r="B202" s="67">
        <f>VLOOKUP(A202,'China Production data'!$A$1:$C$494,3,FALSE)</f>
        <v>0.17899999999999999</v>
      </c>
      <c r="C202" s="76">
        <f>VLOOKUP(A202,'China Production data'!$A$1:$C$494,2,FALSE)</f>
        <v>52.9</v>
      </c>
    </row>
    <row r="203" spans="1:3" x14ac:dyDescent="0.35">
      <c r="A203" s="77">
        <v>38929</v>
      </c>
      <c r="B203" s="67">
        <f>VLOOKUP(A203,'China Production data'!$A$1:$C$494,3,FALSE)</f>
        <v>0.19500000000000001</v>
      </c>
      <c r="C203" s="76">
        <f>VLOOKUP(A203,'China Production data'!$A$1:$C$494,2,FALSE)</f>
        <v>53</v>
      </c>
    </row>
    <row r="204" spans="1:3" x14ac:dyDescent="0.35">
      <c r="A204" s="75">
        <v>38960</v>
      </c>
      <c r="B204" s="67">
        <f>VLOOKUP(A204,'China Production data'!$A$1:$C$494,3,FALSE)</f>
        <v>0.16700000000000001</v>
      </c>
      <c r="C204" s="76">
        <f>VLOOKUP(A204,'China Production data'!$A$1:$C$494,2,FALSE)</f>
        <v>52.6</v>
      </c>
    </row>
    <row r="205" spans="1:3" x14ac:dyDescent="0.35">
      <c r="A205" s="77">
        <v>38990</v>
      </c>
      <c r="B205" s="67">
        <f>VLOOKUP(A205,'China Production data'!$A$1:$C$494,3,FALSE)</f>
        <v>0.157</v>
      </c>
      <c r="C205" s="76">
        <f>VLOOKUP(A205,'China Production data'!$A$1:$C$494,2,FALSE)</f>
        <v>52.4</v>
      </c>
    </row>
    <row r="206" spans="1:3" x14ac:dyDescent="0.35">
      <c r="A206" s="75">
        <v>39021</v>
      </c>
      <c r="B206" s="67">
        <f>VLOOKUP(A206,'China Production data'!$A$1:$C$494,3,FALSE)</f>
        <v>0.161</v>
      </c>
      <c r="C206" s="76">
        <f>VLOOKUP(A206,'China Production data'!$A$1:$C$494,2,FALSE)</f>
        <v>52.1</v>
      </c>
    </row>
    <row r="207" spans="1:3" x14ac:dyDescent="0.35">
      <c r="A207" s="77">
        <v>39051</v>
      </c>
      <c r="B207" s="67">
        <f>VLOOKUP(A207,'China Production data'!$A$1:$C$494,3,FALSE)</f>
        <v>0.14699999999999999</v>
      </c>
      <c r="C207" s="76">
        <f>VLOOKUP(A207,'China Production data'!$A$1:$C$494,2,FALSE)</f>
        <v>53</v>
      </c>
    </row>
    <row r="208" spans="1:3" x14ac:dyDescent="0.35">
      <c r="A208" s="75">
        <v>39082</v>
      </c>
      <c r="B208" s="67">
        <f>VLOOKUP(A208,'China Production data'!$A$1:$C$494,3,FALSE)</f>
        <v>0.14899999999999999</v>
      </c>
      <c r="C208" s="76">
        <f>VLOOKUP(A208,'China Production data'!$A$1:$C$494,2,FALSE)</f>
        <v>52.4</v>
      </c>
    </row>
    <row r="209" spans="1:3" x14ac:dyDescent="0.35">
      <c r="A209" s="77">
        <v>39141</v>
      </c>
      <c r="B209" s="67">
        <f>VLOOKUP(A209,'China Production data'!$A$1:$C$494,3,FALSE)</f>
        <v>0.14699999999999999</v>
      </c>
      <c r="C209" s="76">
        <f>VLOOKUP(A209,'China Production data'!$A$1:$C$494,2,FALSE)</f>
        <v>53</v>
      </c>
    </row>
    <row r="210" spans="1:3" x14ac:dyDescent="0.35">
      <c r="A210" s="77">
        <v>39172</v>
      </c>
      <c r="B210" s="67">
        <f>VLOOKUP(A210,'China Production data'!$A$1:$C$494,3,FALSE)</f>
        <v>0.126</v>
      </c>
      <c r="C210" s="76">
        <f>VLOOKUP(A210,'China Production data'!$A$1:$C$494,2,FALSE)</f>
        <v>52.3</v>
      </c>
    </row>
    <row r="211" spans="1:3" x14ac:dyDescent="0.35">
      <c r="A211" s="75">
        <v>39202</v>
      </c>
      <c r="B211" s="67">
        <f>VLOOKUP(A211,'China Production data'!$A$1:$C$494,3,FALSE)</f>
        <v>0.17599999999999999</v>
      </c>
      <c r="C211" s="76">
        <f>VLOOKUP(A211,'China Production data'!$A$1:$C$494,2,FALSE)</f>
        <v>53.3</v>
      </c>
    </row>
    <row r="212" spans="1:3" x14ac:dyDescent="0.35">
      <c r="A212" s="77">
        <v>39233</v>
      </c>
      <c r="B212" s="67">
        <f>VLOOKUP(A212,'China Production data'!$A$1:$C$494,3,FALSE)</f>
        <v>0.17399999999999999</v>
      </c>
      <c r="C212" s="76">
        <f>VLOOKUP(A212,'China Production data'!$A$1:$C$494,2,FALSE)</f>
        <v>54.1</v>
      </c>
    </row>
    <row r="213" spans="1:3" x14ac:dyDescent="0.35">
      <c r="A213" s="75">
        <v>39263</v>
      </c>
      <c r="B213" s="67">
        <f>VLOOKUP(A213,'China Production data'!$A$1:$C$494,3,FALSE)</f>
        <v>0.18099999999999999</v>
      </c>
      <c r="C213" s="76">
        <f>VLOOKUP(A213,'China Production data'!$A$1:$C$494,2,FALSE)</f>
        <v>55</v>
      </c>
    </row>
    <row r="214" spans="1:3" x14ac:dyDescent="0.35">
      <c r="A214" s="77">
        <v>39294</v>
      </c>
      <c r="B214" s="67">
        <f>VLOOKUP(A214,'China Production data'!$A$1:$C$494,3,FALSE)</f>
        <v>0.19400000000000001</v>
      </c>
      <c r="C214" s="76">
        <f>VLOOKUP(A214,'China Production data'!$A$1:$C$494,2,FALSE)</f>
        <v>53.2</v>
      </c>
    </row>
    <row r="215" spans="1:3" x14ac:dyDescent="0.35">
      <c r="A215" s="75">
        <v>39325</v>
      </c>
      <c r="B215" s="67">
        <f>VLOOKUP(A215,'China Production data'!$A$1:$C$494,3,FALSE)</f>
        <v>0.18</v>
      </c>
      <c r="C215" s="76">
        <f>VLOOKUP(A215,'China Production data'!$A$1:$C$494,2,FALSE)</f>
        <v>53.4</v>
      </c>
    </row>
    <row r="216" spans="1:3" x14ac:dyDescent="0.35">
      <c r="A216" s="77">
        <v>39355</v>
      </c>
      <c r="B216" s="67">
        <f>VLOOKUP(A216,'China Production data'!$A$1:$C$494,3,FALSE)</f>
        <v>0.17499999999999999</v>
      </c>
      <c r="C216" s="76">
        <f>VLOOKUP(A216,'China Production data'!$A$1:$C$494,2,FALSE)</f>
        <v>55</v>
      </c>
    </row>
    <row r="217" spans="1:3" x14ac:dyDescent="0.35">
      <c r="A217" s="75">
        <v>39386</v>
      </c>
      <c r="B217" s="67">
        <f>VLOOKUP(A217,'China Production data'!$A$1:$C$494,3,FALSE)</f>
        <v>0.189</v>
      </c>
      <c r="C217" s="76">
        <f>VLOOKUP(A217,'China Production data'!$A$1:$C$494,2,FALSE)</f>
        <v>55.2</v>
      </c>
    </row>
    <row r="218" spans="1:3" x14ac:dyDescent="0.35">
      <c r="A218" s="77">
        <v>39416</v>
      </c>
      <c r="B218" s="67">
        <f>VLOOKUP(A218,'China Production data'!$A$1:$C$494,3,FALSE)</f>
        <v>0.17899999999999999</v>
      </c>
      <c r="C218" s="76">
        <f>VLOOKUP(A218,'China Production data'!$A$1:$C$494,2,FALSE)</f>
        <v>52.8</v>
      </c>
    </row>
    <row r="219" spans="1:3" x14ac:dyDescent="0.35">
      <c r="A219" s="75">
        <v>39447</v>
      </c>
      <c r="B219" s="67">
        <f>VLOOKUP(A219,'China Production data'!$A$1:$C$494,3,FALSE)</f>
        <v>0.17299999999999999</v>
      </c>
      <c r="C219" s="76">
        <f>VLOOKUP(A219,'China Production data'!$A$1:$C$494,2,FALSE)</f>
        <v>53.3</v>
      </c>
    </row>
    <row r="220" spans="1:3" x14ac:dyDescent="0.35">
      <c r="A220" s="77">
        <v>39507</v>
      </c>
      <c r="B220" s="67">
        <f>VLOOKUP(A220,'China Production data'!$A$1:$C$494,3,FALSE)</f>
        <v>0.17399999999999999</v>
      </c>
      <c r="C220" s="76">
        <f>VLOOKUP(A220,'China Production data'!$A$1:$C$494,2,FALSE)</f>
        <v>52.8</v>
      </c>
    </row>
    <row r="221" spans="1:3" x14ac:dyDescent="0.35">
      <c r="A221" s="75">
        <v>39538</v>
      </c>
      <c r="B221" s="67">
        <f>VLOOKUP(A221,'China Production data'!$A$1:$C$494,3,FALSE)</f>
        <v>0.154</v>
      </c>
      <c r="C221" s="76">
        <f>VLOOKUP(A221,'China Production data'!$A$1:$C$494,2,FALSE)</f>
        <v>54.4</v>
      </c>
    </row>
    <row r="222" spans="1:3" x14ac:dyDescent="0.35">
      <c r="A222" s="77">
        <v>39568</v>
      </c>
      <c r="B222" s="67">
        <f>VLOOKUP(A222,'China Production data'!$A$1:$C$494,3,FALSE)</f>
        <v>0.17799999999999999</v>
      </c>
      <c r="C222" s="76">
        <f>VLOOKUP(A222,'China Production data'!$A$1:$C$494,2,FALSE)</f>
        <v>55.4</v>
      </c>
    </row>
    <row r="223" spans="1:3" x14ac:dyDescent="0.35">
      <c r="A223" s="75">
        <v>39599</v>
      </c>
      <c r="B223" s="67">
        <f>VLOOKUP(A223,'China Production data'!$A$1:$C$494,3,FALSE)</f>
        <v>0.157</v>
      </c>
      <c r="C223" s="76">
        <f>VLOOKUP(A223,'China Production data'!$A$1:$C$494,2,FALSE)</f>
        <v>54.7</v>
      </c>
    </row>
    <row r="224" spans="1:3" x14ac:dyDescent="0.35">
      <c r="A224" s="77">
        <v>39629</v>
      </c>
      <c r="B224" s="67">
        <f>VLOOKUP(A224,'China Production data'!$A$1:$C$494,3,FALSE)</f>
        <v>0.16</v>
      </c>
      <c r="C224" s="76">
        <f>VLOOKUP(A224,'China Production data'!$A$1:$C$494,2,FALSE)</f>
        <v>53.3</v>
      </c>
    </row>
    <row r="225" spans="1:3" x14ac:dyDescent="0.35">
      <c r="A225" s="75">
        <v>39660</v>
      </c>
      <c r="B225" s="67">
        <f>VLOOKUP(A225,'China Production data'!$A$1:$C$494,3,FALSE)</f>
        <v>0.16</v>
      </c>
      <c r="C225" s="76">
        <f>VLOOKUP(A225,'China Production data'!$A$1:$C$494,2,FALSE)</f>
        <v>53.3</v>
      </c>
    </row>
    <row r="226" spans="1:3" x14ac:dyDescent="0.35">
      <c r="A226" s="77">
        <v>39691</v>
      </c>
      <c r="B226" s="67">
        <f>VLOOKUP(A226,'China Production data'!$A$1:$C$494,3,FALSE)</f>
        <v>0.14699999999999999</v>
      </c>
      <c r="C226" s="76">
        <f>VLOOKUP(A226,'China Production data'!$A$1:$C$494,2,FALSE)</f>
        <v>49.2</v>
      </c>
    </row>
    <row r="227" spans="1:3" x14ac:dyDescent="0.35">
      <c r="A227" s="75">
        <v>39721</v>
      </c>
      <c r="B227" s="67">
        <f>VLOOKUP(A227,'China Production data'!$A$1:$C$494,3,FALSE)</f>
        <v>0.128</v>
      </c>
      <c r="C227" s="76">
        <f>VLOOKUP(A227,'China Production data'!$A$1:$C$494,2,FALSE)</f>
        <v>47.7</v>
      </c>
    </row>
    <row r="228" spans="1:3" x14ac:dyDescent="0.35">
      <c r="A228" s="77">
        <v>39752</v>
      </c>
      <c r="B228" s="67">
        <f>VLOOKUP(A228,'China Production data'!$A$1:$C$494,3,FALSE)</f>
        <v>0.114</v>
      </c>
      <c r="C228" s="76">
        <f>VLOOKUP(A228,'China Production data'!$A$1:$C$494,2,FALSE)</f>
        <v>45.2</v>
      </c>
    </row>
    <row r="229" spans="1:3" x14ac:dyDescent="0.35">
      <c r="A229" s="75">
        <v>39782</v>
      </c>
      <c r="B229" s="67">
        <f>VLOOKUP(A229,'China Production data'!$A$1:$C$494,3,FALSE)</f>
        <v>8.2000000000000003E-2</v>
      </c>
      <c r="C229" s="76">
        <f>VLOOKUP(A229,'China Production data'!$A$1:$C$494,2,FALSE)</f>
        <v>40.9</v>
      </c>
    </row>
    <row r="230" spans="1:3" x14ac:dyDescent="0.35">
      <c r="A230" s="77">
        <v>39813</v>
      </c>
      <c r="B230" s="67">
        <f>VLOOKUP(A230,'China Production data'!$A$1:$C$494,3,FALSE)</f>
        <v>5.3999999999999999E-2</v>
      </c>
      <c r="C230" s="76">
        <f>VLOOKUP(A230,'China Production data'!$A$1:$C$494,2,FALSE)</f>
        <v>41.2</v>
      </c>
    </row>
    <row r="231" spans="1:3" x14ac:dyDescent="0.35">
      <c r="A231" s="75">
        <v>39872</v>
      </c>
      <c r="B231" s="67">
        <f>VLOOKUP(A231,'China Production data'!$A$1:$C$494,3,FALSE)</f>
        <v>5.7000000000000002E-2</v>
      </c>
      <c r="C231" s="76">
        <f>VLOOKUP(A231,'China Production data'!$A$1:$C$494,2,FALSE)</f>
        <v>45.1</v>
      </c>
    </row>
    <row r="232" spans="1:3" x14ac:dyDescent="0.35">
      <c r="A232" s="75">
        <v>39903</v>
      </c>
      <c r="B232" s="67">
        <f>VLOOKUP(A232,'China Production data'!$A$1:$C$494,3,FALSE)</f>
        <v>0.11</v>
      </c>
      <c r="C232" s="76">
        <f>VLOOKUP(A232,'China Production data'!$A$1:$C$494,2,FALSE)</f>
        <v>44.8</v>
      </c>
    </row>
    <row r="233" spans="1:3" x14ac:dyDescent="0.35">
      <c r="A233" s="77">
        <v>39933</v>
      </c>
      <c r="B233" s="67">
        <f>VLOOKUP(A233,'China Production data'!$A$1:$C$494,3,FALSE)</f>
        <v>8.3000000000000004E-2</v>
      </c>
      <c r="C233" s="76">
        <f>VLOOKUP(A233,'China Production data'!$A$1:$C$494,2,FALSE)</f>
        <v>50.1</v>
      </c>
    </row>
    <row r="234" spans="1:3" x14ac:dyDescent="0.35">
      <c r="A234" s="75">
        <v>39964</v>
      </c>
      <c r="B234" s="67">
        <f>VLOOKUP(A234,'China Production data'!$A$1:$C$494,3,FALSE)</f>
        <v>7.2999999999999995E-2</v>
      </c>
      <c r="C234" s="76">
        <f>VLOOKUP(A234,'China Production data'!$A$1:$C$494,2,FALSE)</f>
        <v>51.2</v>
      </c>
    </row>
    <row r="235" spans="1:3" x14ac:dyDescent="0.35">
      <c r="A235" s="77">
        <v>39994</v>
      </c>
      <c r="B235" s="67">
        <f>VLOOKUP(A235,'China Production data'!$A$1:$C$494,3,FALSE)</f>
        <v>8.8999999999999996E-2</v>
      </c>
      <c r="C235" s="76">
        <f>VLOOKUP(A235,'China Production data'!$A$1:$C$494,2,FALSE)</f>
        <v>51.8</v>
      </c>
    </row>
    <row r="236" spans="1:3" x14ac:dyDescent="0.35">
      <c r="A236" s="75">
        <v>40025</v>
      </c>
      <c r="B236" s="67">
        <f>VLOOKUP(A236,'China Production data'!$A$1:$C$494,3,FALSE)</f>
        <v>0.107</v>
      </c>
      <c r="C236" s="76">
        <f>VLOOKUP(A236,'China Production data'!$A$1:$C$494,2,FALSE)</f>
        <v>52.8</v>
      </c>
    </row>
    <row r="237" spans="1:3" x14ac:dyDescent="0.35">
      <c r="A237" s="77">
        <v>40056</v>
      </c>
      <c r="B237" s="67">
        <f>VLOOKUP(A237,'China Production data'!$A$1:$C$494,3,FALSE)</f>
        <v>0.108</v>
      </c>
      <c r="C237" s="76">
        <f>VLOOKUP(A237,'China Production data'!$A$1:$C$494,2,FALSE)</f>
        <v>55.1</v>
      </c>
    </row>
    <row r="238" spans="1:3" x14ac:dyDescent="0.35">
      <c r="A238" s="75">
        <v>40086</v>
      </c>
      <c r="B238" s="67">
        <f>VLOOKUP(A238,'China Production data'!$A$1:$C$494,3,FALSE)</f>
        <v>0.123</v>
      </c>
      <c r="C238" s="76">
        <f>VLOOKUP(A238,'China Production data'!$A$1:$C$494,2,FALSE)</f>
        <v>55</v>
      </c>
    </row>
    <row r="239" spans="1:3" x14ac:dyDescent="0.35">
      <c r="A239" s="77">
        <v>40117</v>
      </c>
      <c r="B239" s="67">
        <f>VLOOKUP(A239,'China Production data'!$A$1:$C$494,3,FALSE)</f>
        <v>0.13900000000000001</v>
      </c>
      <c r="C239" s="76">
        <f>VLOOKUP(A239,'China Production data'!$A$1:$C$494,2,FALSE)</f>
        <v>55.4</v>
      </c>
    </row>
    <row r="240" spans="1:3" x14ac:dyDescent="0.35">
      <c r="A240" s="75">
        <v>40147</v>
      </c>
      <c r="B240" s="67">
        <f>VLOOKUP(A240,'China Production data'!$A$1:$C$494,3,FALSE)</f>
        <v>0.161</v>
      </c>
      <c r="C240" s="76">
        <f>VLOOKUP(A240,'China Production data'!$A$1:$C$494,2,FALSE)</f>
        <v>55.7</v>
      </c>
    </row>
    <row r="241" spans="1:3" x14ac:dyDescent="0.35">
      <c r="A241" s="77">
        <v>40178</v>
      </c>
      <c r="B241" s="67">
        <f>VLOOKUP(A241,'China Production data'!$A$1:$C$494,3,FALSE)</f>
        <v>0.192</v>
      </c>
      <c r="C241" s="76">
        <f>VLOOKUP(A241,'China Production data'!$A$1:$C$494,2,FALSE)</f>
        <v>56.1</v>
      </c>
    </row>
    <row r="242" spans="1:3" x14ac:dyDescent="0.35">
      <c r="A242" s="77">
        <v>40237</v>
      </c>
      <c r="B242" s="67">
        <f>VLOOKUP(A242,'China Production data'!$A$1:$C$494,3,FALSE)</f>
        <v>0.185</v>
      </c>
      <c r="C242" s="76">
        <f>VLOOKUP(A242,'China Production data'!$A$1:$C$494,2,FALSE)</f>
        <v>55.8</v>
      </c>
    </row>
    <row r="243" spans="1:3" x14ac:dyDescent="0.35">
      <c r="A243" s="75">
        <v>40268</v>
      </c>
      <c r="B243" s="67">
        <f>VLOOKUP(A243,'China Production data'!$A$1:$C$494,3,FALSE)</f>
        <v>0.128</v>
      </c>
      <c r="C243" s="76">
        <f>VLOOKUP(A243,'China Production data'!$A$1:$C$494,2,FALSE)</f>
        <v>57</v>
      </c>
    </row>
    <row r="244" spans="1:3" x14ac:dyDescent="0.35">
      <c r="A244" s="77">
        <v>40298</v>
      </c>
      <c r="B244" s="67">
        <f>VLOOKUP(A244,'China Production data'!$A$1:$C$494,3,FALSE)</f>
        <v>0.18099999999999999</v>
      </c>
      <c r="C244" s="76">
        <f>VLOOKUP(A244,'China Production data'!$A$1:$C$494,2,FALSE)</f>
        <v>55.4</v>
      </c>
    </row>
    <row r="245" spans="1:3" x14ac:dyDescent="0.35">
      <c r="A245" s="75">
        <v>40329</v>
      </c>
      <c r="B245" s="67">
        <f>VLOOKUP(A245,'China Production data'!$A$1:$C$494,3,FALSE)</f>
        <v>0.17799999999999999</v>
      </c>
      <c r="C245" s="76">
        <f>VLOOKUP(A245,'China Production data'!$A$1:$C$494,2,FALSE)</f>
        <v>52.7</v>
      </c>
    </row>
    <row r="246" spans="1:3" x14ac:dyDescent="0.35">
      <c r="A246" s="77">
        <v>40359</v>
      </c>
      <c r="B246" s="67">
        <f>VLOOKUP(A246,'China Production data'!$A$1:$C$494,3,FALSE)</f>
        <v>0.16500000000000001</v>
      </c>
      <c r="C246" s="76">
        <f>VLOOKUP(A246,'China Production data'!$A$1:$C$494,2,FALSE)</f>
        <v>50.4</v>
      </c>
    </row>
    <row r="247" spans="1:3" x14ac:dyDescent="0.35">
      <c r="A247" s="75">
        <v>40390</v>
      </c>
      <c r="B247" s="67">
        <f>VLOOKUP(A247,'China Production data'!$A$1:$C$494,3,FALSE)</f>
        <v>0.13700000000000001</v>
      </c>
      <c r="C247" s="76">
        <f>VLOOKUP(A247,'China Production data'!$A$1:$C$494,2,FALSE)</f>
        <v>49.4</v>
      </c>
    </row>
    <row r="248" spans="1:3" x14ac:dyDescent="0.35">
      <c r="A248" s="77">
        <v>40421</v>
      </c>
      <c r="B248" s="67">
        <f>VLOOKUP(A248,'China Production data'!$A$1:$C$494,3,FALSE)</f>
        <v>0.13400000000000001</v>
      </c>
      <c r="C248" s="76">
        <f>VLOOKUP(A248,'China Production data'!$A$1:$C$494,2,FALSE)</f>
        <v>51.9</v>
      </c>
    </row>
    <row r="249" spans="1:3" x14ac:dyDescent="0.35">
      <c r="A249" s="75">
        <v>40451</v>
      </c>
      <c r="B249" s="67">
        <f>VLOOKUP(A249,'China Production data'!$A$1:$C$494,3,FALSE)</f>
        <v>0.13900000000000001</v>
      </c>
      <c r="C249" s="76">
        <f>VLOOKUP(A249,'China Production data'!$A$1:$C$494,2,FALSE)</f>
        <v>52.9</v>
      </c>
    </row>
    <row r="250" spans="1:3" x14ac:dyDescent="0.35">
      <c r="A250" s="77">
        <v>40482</v>
      </c>
      <c r="B250" s="67">
        <f>VLOOKUP(A250,'China Production data'!$A$1:$C$494,3,FALSE)</f>
        <v>0.13300000000000001</v>
      </c>
      <c r="C250" s="76">
        <f>VLOOKUP(A250,'China Production data'!$A$1:$C$494,2,FALSE)</f>
        <v>54.8</v>
      </c>
    </row>
    <row r="251" spans="1:3" x14ac:dyDescent="0.35">
      <c r="A251" s="75">
        <v>40512</v>
      </c>
      <c r="B251" s="67">
        <f>VLOOKUP(A251,'China Production data'!$A$1:$C$494,3,FALSE)</f>
        <v>0.13100000000000001</v>
      </c>
      <c r="C251" s="76">
        <f>VLOOKUP(A251,'China Production data'!$A$1:$C$494,2,FALSE)</f>
        <v>55.3</v>
      </c>
    </row>
    <row r="252" spans="1:3" x14ac:dyDescent="0.35">
      <c r="A252" s="77">
        <v>40543</v>
      </c>
      <c r="B252" s="67">
        <f>VLOOKUP(A252,'China Production data'!$A$1:$C$494,3,FALSE)</f>
        <v>0.13300000000000001</v>
      </c>
      <c r="C252" s="76">
        <f>VLOOKUP(A252,'China Production data'!$A$1:$C$494,2,FALSE)</f>
        <v>54.4</v>
      </c>
    </row>
    <row r="253" spans="1:3" x14ac:dyDescent="0.35">
      <c r="A253" s="75">
        <v>40602</v>
      </c>
      <c r="B253" s="67">
        <f>VLOOKUP(A253,'China Production data'!$A$1:$C$494,3,FALSE)</f>
        <v>0.13500000000000001</v>
      </c>
      <c r="C253" s="76">
        <f>VLOOKUP(A253,'China Production data'!$A$1:$C$494,2,FALSE)</f>
        <v>51.7</v>
      </c>
    </row>
    <row r="254" spans="1:3" x14ac:dyDescent="0.35">
      <c r="A254" s="75">
        <v>40633</v>
      </c>
      <c r="B254" s="67">
        <f>VLOOKUP(A254,'China Production data'!$A$1:$C$494,3,FALSE)</f>
        <v>0.14099999999999999</v>
      </c>
      <c r="C254" s="76">
        <f>VLOOKUP(A254,'China Production data'!$A$1:$C$494,2,FALSE)</f>
        <v>51.8</v>
      </c>
    </row>
    <row r="255" spans="1:3" x14ac:dyDescent="0.35">
      <c r="A255" s="77">
        <v>40663</v>
      </c>
      <c r="B255" s="67">
        <f>VLOOKUP(A255,'China Production data'!$A$1:$C$494,3,FALSE)</f>
        <v>0.14799999999999999</v>
      </c>
      <c r="C255" s="76">
        <f>VLOOKUP(A255,'China Production data'!$A$1:$C$494,2,FALSE)</f>
        <v>51.8</v>
      </c>
    </row>
    <row r="256" spans="1:3" x14ac:dyDescent="0.35">
      <c r="A256" s="75">
        <v>40694</v>
      </c>
      <c r="B256" s="67">
        <f>VLOOKUP(A256,'China Production data'!$A$1:$C$494,3,FALSE)</f>
        <v>0.13400000000000001</v>
      </c>
      <c r="C256" s="76">
        <f>VLOOKUP(A256,'China Production data'!$A$1:$C$494,2,FALSE)</f>
        <v>51.6</v>
      </c>
    </row>
    <row r="257" spans="1:3" x14ac:dyDescent="0.35">
      <c r="A257" s="77">
        <v>40724</v>
      </c>
      <c r="B257" s="67">
        <f>VLOOKUP(A257,'China Production data'!$A$1:$C$494,3,FALSE)</f>
        <v>0.13300000000000001</v>
      </c>
      <c r="C257" s="76">
        <f>VLOOKUP(A257,'China Production data'!$A$1:$C$494,2,FALSE)</f>
        <v>50.1</v>
      </c>
    </row>
    <row r="258" spans="1:3" x14ac:dyDescent="0.35">
      <c r="A258" s="75">
        <v>40755</v>
      </c>
      <c r="B258" s="67">
        <f>VLOOKUP(A258,'China Production data'!$A$1:$C$494,3,FALSE)</f>
        <v>0.151</v>
      </c>
      <c r="C258" s="76">
        <f>VLOOKUP(A258,'China Production data'!$A$1:$C$494,2,FALSE)</f>
        <v>49.3</v>
      </c>
    </row>
    <row r="259" spans="1:3" x14ac:dyDescent="0.35">
      <c r="A259" s="77">
        <v>40786</v>
      </c>
      <c r="B259" s="67">
        <f>VLOOKUP(A259,'China Production data'!$A$1:$C$494,3,FALSE)</f>
        <v>0.14000000000000001</v>
      </c>
      <c r="C259" s="76">
        <f>VLOOKUP(A259,'China Production data'!$A$1:$C$494,2,FALSE)</f>
        <v>49.9</v>
      </c>
    </row>
    <row r="260" spans="1:3" x14ac:dyDescent="0.35">
      <c r="A260" s="75">
        <v>40816</v>
      </c>
      <c r="B260" s="67">
        <f>VLOOKUP(A260,'China Production data'!$A$1:$C$494,3,FALSE)</f>
        <v>0.13500000000000001</v>
      </c>
      <c r="C260" s="76">
        <f>VLOOKUP(A260,'China Production data'!$A$1:$C$494,2,FALSE)</f>
        <v>49.9</v>
      </c>
    </row>
    <row r="261" spans="1:3" x14ac:dyDescent="0.35">
      <c r="A261" s="77">
        <v>40847</v>
      </c>
      <c r="B261" s="67">
        <f>VLOOKUP(A261,'China Production data'!$A$1:$C$494,3,FALSE)</f>
        <v>0.13800000000000001</v>
      </c>
      <c r="C261" s="76">
        <f>VLOOKUP(A261,'China Production data'!$A$1:$C$494,2,FALSE)</f>
        <v>51</v>
      </c>
    </row>
    <row r="262" spans="1:3" x14ac:dyDescent="0.35">
      <c r="A262" s="75">
        <v>40877</v>
      </c>
      <c r="B262" s="67">
        <f>VLOOKUP(A262,'China Production data'!$A$1:$C$494,3,FALSE)</f>
        <v>0.13200000000000001</v>
      </c>
      <c r="C262" s="76">
        <f>VLOOKUP(A262,'China Production data'!$A$1:$C$494,2,FALSE)</f>
        <v>47.7</v>
      </c>
    </row>
    <row r="263" spans="1:3" x14ac:dyDescent="0.35">
      <c r="A263" s="77">
        <v>40908</v>
      </c>
      <c r="B263" s="67">
        <f>VLOOKUP(A263,'China Production data'!$A$1:$C$494,3,FALSE)</f>
        <v>0.124</v>
      </c>
      <c r="C263" s="76">
        <f>VLOOKUP(A263,'China Production data'!$A$1:$C$494,2,FALSE)</f>
        <v>48.7</v>
      </c>
    </row>
    <row r="264" spans="1:3" x14ac:dyDescent="0.35">
      <c r="A264" s="75">
        <v>40968</v>
      </c>
      <c r="B264" s="67">
        <f>VLOOKUP(A264,'China Production data'!$A$1:$C$494,3,FALSE)</f>
        <v>0.128</v>
      </c>
      <c r="C264" s="76">
        <f>VLOOKUP(A264,'China Production data'!$A$1:$C$494,2,FALSE)</f>
        <v>49.6</v>
      </c>
    </row>
    <row r="265" spans="1:3" x14ac:dyDescent="0.35">
      <c r="A265" s="77">
        <v>40999</v>
      </c>
      <c r="B265" s="67">
        <f>VLOOKUP(A265,'China Production data'!$A$1:$C$494,3,FALSE)</f>
        <v>0.114</v>
      </c>
      <c r="C265" s="76">
        <f>VLOOKUP(A265,'China Production data'!$A$1:$C$494,2,FALSE)</f>
        <v>48.3</v>
      </c>
    </row>
    <row r="266" spans="1:3" x14ac:dyDescent="0.35">
      <c r="A266" s="75">
        <v>41029</v>
      </c>
      <c r="B266" s="67">
        <f>VLOOKUP(A266,'China Production data'!$A$1:$C$494,3,FALSE)</f>
        <v>0.11899999999999999</v>
      </c>
      <c r="C266" s="76">
        <f>VLOOKUP(A266,'China Production data'!$A$1:$C$494,2,FALSE)</f>
        <v>49.3</v>
      </c>
    </row>
    <row r="267" spans="1:3" x14ac:dyDescent="0.35">
      <c r="A267" s="77">
        <v>41060</v>
      </c>
      <c r="B267" s="67">
        <f>VLOOKUP(A267,'China Production data'!$A$1:$C$494,3,FALSE)</f>
        <v>9.2999999999999999E-2</v>
      </c>
      <c r="C267" s="76">
        <f>VLOOKUP(A267,'China Production data'!$A$1:$C$494,2,FALSE)</f>
        <v>48.4</v>
      </c>
    </row>
    <row r="268" spans="1:3" x14ac:dyDescent="0.35">
      <c r="A268" s="75">
        <v>41090</v>
      </c>
      <c r="B268" s="67">
        <f>VLOOKUP(A268,'China Production data'!$A$1:$C$494,3,FALSE)</f>
        <v>9.6000000000000002E-2</v>
      </c>
      <c r="C268" s="76">
        <f>VLOOKUP(A268,'China Production data'!$A$1:$C$494,2,FALSE)</f>
        <v>48.2</v>
      </c>
    </row>
    <row r="269" spans="1:3" x14ac:dyDescent="0.35">
      <c r="A269" s="77">
        <v>41121</v>
      </c>
      <c r="B269" s="67">
        <f>VLOOKUP(A269,'China Production data'!$A$1:$C$494,3,FALSE)</f>
        <v>9.5000000000000001E-2</v>
      </c>
      <c r="C269" s="76">
        <f>VLOOKUP(A269,'China Production data'!$A$1:$C$494,2,FALSE)</f>
        <v>49.3</v>
      </c>
    </row>
    <row r="270" spans="1:3" x14ac:dyDescent="0.35">
      <c r="A270" s="75">
        <v>41152</v>
      </c>
      <c r="B270" s="67">
        <f>VLOOKUP(A270,'China Production data'!$A$1:$C$494,3,FALSE)</f>
        <v>9.1999999999999998E-2</v>
      </c>
      <c r="C270" s="76">
        <f>VLOOKUP(A270,'China Production data'!$A$1:$C$494,2,FALSE)</f>
        <v>47.7</v>
      </c>
    </row>
    <row r="271" spans="1:3" x14ac:dyDescent="0.35">
      <c r="A271" s="77">
        <v>41182</v>
      </c>
      <c r="B271" s="67">
        <f>VLOOKUP(A271,'China Production data'!$A$1:$C$494,3,FALSE)</f>
        <v>8.8999999999999996E-2</v>
      </c>
      <c r="C271" s="76">
        <f>VLOOKUP(A271,'China Production data'!$A$1:$C$494,2,FALSE)</f>
        <v>47.9</v>
      </c>
    </row>
    <row r="272" spans="1:3" x14ac:dyDescent="0.35">
      <c r="A272" s="75">
        <v>41213</v>
      </c>
      <c r="B272" s="67">
        <f>VLOOKUP(A272,'China Production data'!$A$1:$C$494,3,FALSE)</f>
        <v>9.1999999999999998E-2</v>
      </c>
      <c r="C272" s="76">
        <f>VLOOKUP(A272,'China Production data'!$A$1:$C$494,2,FALSE)</f>
        <v>49.5</v>
      </c>
    </row>
    <row r="273" spans="1:3" x14ac:dyDescent="0.35">
      <c r="A273" s="77">
        <v>41243</v>
      </c>
      <c r="B273" s="67">
        <f>VLOOKUP(A273,'China Production data'!$A$1:$C$494,3,FALSE)</f>
        <v>9.6000000000000002E-2</v>
      </c>
      <c r="C273" s="76">
        <f>VLOOKUP(A273,'China Production data'!$A$1:$C$494,2,FALSE)</f>
        <v>50.5</v>
      </c>
    </row>
    <row r="274" spans="1:3" x14ac:dyDescent="0.35">
      <c r="A274" s="75">
        <v>41274</v>
      </c>
      <c r="B274" s="67">
        <f>VLOOKUP(A274,'China Production data'!$A$1:$C$494,3,FALSE)</f>
        <v>0.10100000000000001</v>
      </c>
      <c r="C274" s="76">
        <f>VLOOKUP(A274,'China Production data'!$A$1:$C$494,2,FALSE)</f>
        <v>51.5</v>
      </c>
    </row>
    <row r="275" spans="1:3" x14ac:dyDescent="0.35">
      <c r="A275" s="77">
        <v>41333</v>
      </c>
      <c r="B275" s="67">
        <f>VLOOKUP(A275,'China Production data'!$A$1:$C$494,3,FALSE)</f>
        <v>0.10299999999999999</v>
      </c>
      <c r="C275" s="76">
        <f>VLOOKUP(A275,'China Production data'!$A$1:$C$494,2,FALSE)</f>
        <v>50.4</v>
      </c>
    </row>
    <row r="276" spans="1:3" x14ac:dyDescent="0.35">
      <c r="A276" s="75">
        <v>41364</v>
      </c>
      <c r="B276" s="67">
        <f>VLOOKUP(A276,'China Production data'!$A$1:$C$494,3,FALSE)</f>
        <v>9.9000000000000005E-2</v>
      </c>
      <c r="C276" s="76">
        <f>VLOOKUP(A276,'China Production data'!$A$1:$C$494,2,FALSE)</f>
        <v>51.6</v>
      </c>
    </row>
    <row r="277" spans="1:3" x14ac:dyDescent="0.35">
      <c r="A277" s="77">
        <v>41394</v>
      </c>
      <c r="B277" s="67">
        <f>VLOOKUP(A277,'China Production data'!$A$1:$C$494,3,FALSE)</f>
        <v>8.8999999999999996E-2</v>
      </c>
      <c r="C277" s="76">
        <f>VLOOKUP(A277,'China Production data'!$A$1:$C$494,2,FALSE)</f>
        <v>50.4</v>
      </c>
    </row>
    <row r="278" spans="1:3" x14ac:dyDescent="0.35">
      <c r="A278" s="75">
        <v>41425</v>
      </c>
      <c r="B278" s="67">
        <f>VLOOKUP(A278,'China Production data'!$A$1:$C$494,3,FALSE)</f>
        <v>9.2999999999999999E-2</v>
      </c>
      <c r="C278" s="76">
        <f>VLOOKUP(A278,'China Production data'!$A$1:$C$494,2,FALSE)</f>
        <v>49.2</v>
      </c>
    </row>
    <row r="279" spans="1:3" x14ac:dyDescent="0.35">
      <c r="A279" s="77">
        <v>41455</v>
      </c>
      <c r="B279" s="67">
        <f>VLOOKUP(A279,'China Production data'!$A$1:$C$494,3,FALSE)</f>
        <v>9.1999999999999998E-2</v>
      </c>
      <c r="C279" s="76">
        <f>VLOOKUP(A279,'China Production data'!$A$1:$C$494,2,FALSE)</f>
        <v>48.2</v>
      </c>
    </row>
    <row r="280" spans="1:3" x14ac:dyDescent="0.35">
      <c r="A280" s="75">
        <v>41486</v>
      </c>
      <c r="B280" s="67">
        <f>VLOOKUP(A280,'China Production data'!$A$1:$C$494,3,FALSE)</f>
        <v>8.8999999999999996E-2</v>
      </c>
      <c r="C280" s="76">
        <f>VLOOKUP(A280,'China Production data'!$A$1:$C$494,2,FALSE)</f>
        <v>47.7</v>
      </c>
    </row>
    <row r="281" spans="1:3" x14ac:dyDescent="0.35">
      <c r="A281" s="77">
        <v>41517</v>
      </c>
      <c r="B281" s="67">
        <f>VLOOKUP(A281,'China Production data'!$A$1:$C$494,3,FALSE)</f>
        <v>9.7000000000000003E-2</v>
      </c>
      <c r="C281" s="76">
        <f>VLOOKUP(A281,'China Production data'!$A$1:$C$494,2,FALSE)</f>
        <v>50.1</v>
      </c>
    </row>
    <row r="282" spans="1:3" x14ac:dyDescent="0.35">
      <c r="A282" s="75">
        <v>41547</v>
      </c>
      <c r="B282" s="67">
        <f>VLOOKUP(A282,'China Production data'!$A$1:$C$494,3,FALSE)</f>
        <v>0.104</v>
      </c>
      <c r="C282" s="76">
        <f>VLOOKUP(A282,'China Production data'!$A$1:$C$494,2,FALSE)</f>
        <v>50.2</v>
      </c>
    </row>
    <row r="283" spans="1:3" x14ac:dyDescent="0.35">
      <c r="A283" s="77">
        <v>41578</v>
      </c>
      <c r="B283" s="67">
        <f>VLOOKUP(A283,'China Production data'!$A$1:$C$494,3,FALSE)</f>
        <v>0.10199999999999999</v>
      </c>
      <c r="C283" s="76">
        <f>VLOOKUP(A283,'China Production data'!$A$1:$C$494,2,FALSE)</f>
        <v>50.9</v>
      </c>
    </row>
    <row r="284" spans="1:3" x14ac:dyDescent="0.35">
      <c r="A284" s="75">
        <v>41608</v>
      </c>
      <c r="B284" s="67">
        <f>VLOOKUP(A284,'China Production data'!$A$1:$C$494,3,FALSE)</f>
        <v>0.10299999999999999</v>
      </c>
      <c r="C284" s="76">
        <f>VLOOKUP(A284,'China Production data'!$A$1:$C$494,2,FALSE)</f>
        <v>50.8</v>
      </c>
    </row>
    <row r="285" spans="1:3" x14ac:dyDescent="0.35">
      <c r="A285" s="77">
        <v>41639</v>
      </c>
      <c r="B285" s="67">
        <f>VLOOKUP(A285,'China Production data'!$A$1:$C$494,3,FALSE)</f>
        <v>0.1</v>
      </c>
      <c r="C285" s="76">
        <f>VLOOKUP(A285,'China Production data'!$A$1:$C$494,2,FALSE)</f>
        <v>50.5</v>
      </c>
    </row>
    <row r="286" spans="1:3" x14ac:dyDescent="0.35">
      <c r="A286" s="75">
        <v>41698</v>
      </c>
      <c r="B286" s="67">
        <f>VLOOKUP(A286,'China Production data'!$A$1:$C$494,3,FALSE)</f>
        <v>9.7000000000000003E-2</v>
      </c>
      <c r="C286" s="76">
        <f>VLOOKUP(A286,'China Production data'!$A$1:$C$494,2,FALSE)</f>
        <v>48.5</v>
      </c>
    </row>
    <row r="287" spans="1:3" x14ac:dyDescent="0.35">
      <c r="A287" s="77">
        <v>41729</v>
      </c>
      <c r="B287" s="67">
        <f>VLOOKUP(A287,'China Production data'!$A$1:$C$494,3,FALSE)</f>
        <v>8.5999999999999993E-2</v>
      </c>
      <c r="C287" s="76">
        <f>VLOOKUP(A287,'China Production data'!$A$1:$C$494,2,FALSE)</f>
        <v>48</v>
      </c>
    </row>
    <row r="288" spans="1:3" x14ac:dyDescent="0.35">
      <c r="A288" s="75">
        <v>41759</v>
      </c>
      <c r="B288" s="67">
        <f>VLOOKUP(A288,'China Production data'!$A$1:$C$494,3,FALSE)</f>
        <v>8.7999999999999995E-2</v>
      </c>
      <c r="C288" s="76">
        <f>VLOOKUP(A288,'China Production data'!$A$1:$C$494,2,FALSE)</f>
        <v>48.1</v>
      </c>
    </row>
    <row r="289" spans="1:3" x14ac:dyDescent="0.35">
      <c r="A289" s="77">
        <v>41790</v>
      </c>
      <c r="B289" s="67">
        <f>VLOOKUP(A289,'China Production data'!$A$1:$C$494,3,FALSE)</f>
        <v>8.6999999999999994E-2</v>
      </c>
      <c r="C289" s="76">
        <f>VLOOKUP(A289,'China Production data'!$A$1:$C$494,2,FALSE)</f>
        <v>49.4</v>
      </c>
    </row>
    <row r="290" spans="1:3" x14ac:dyDescent="0.35">
      <c r="A290" s="75">
        <v>41820</v>
      </c>
      <c r="B290" s="67">
        <f>VLOOKUP(A290,'China Production data'!$A$1:$C$494,3,FALSE)</f>
        <v>8.7999999999999995E-2</v>
      </c>
      <c r="C290" s="76">
        <f>VLOOKUP(A290,'China Production data'!$A$1:$C$494,2,FALSE)</f>
        <v>50.7</v>
      </c>
    </row>
    <row r="291" spans="1:3" x14ac:dyDescent="0.35">
      <c r="A291" s="77">
        <v>41851</v>
      </c>
      <c r="B291" s="67">
        <f>VLOOKUP(A291,'China Production data'!$A$1:$C$494,3,FALSE)</f>
        <v>9.1999999999999998E-2</v>
      </c>
      <c r="C291" s="76">
        <f>VLOOKUP(A291,'China Production data'!$A$1:$C$494,2,FALSE)</f>
        <v>51.7</v>
      </c>
    </row>
    <row r="292" spans="1:3" x14ac:dyDescent="0.35">
      <c r="A292" s="75">
        <v>41882</v>
      </c>
      <c r="B292" s="67">
        <f>VLOOKUP(A292,'China Production data'!$A$1:$C$494,3,FALSE)</f>
        <v>0.09</v>
      </c>
      <c r="C292" s="76">
        <f>VLOOKUP(A292,'China Production data'!$A$1:$C$494,2,FALSE)</f>
        <v>50.2</v>
      </c>
    </row>
    <row r="293" spans="1:3" x14ac:dyDescent="0.35">
      <c r="A293" s="77">
        <v>41912</v>
      </c>
      <c r="B293" s="67">
        <f>VLOOKUP(A293,'China Production data'!$A$1:$C$494,3,FALSE)</f>
        <v>6.9000000000000006E-2</v>
      </c>
      <c r="C293" s="76">
        <f>VLOOKUP(A293,'China Production data'!$A$1:$C$494,2,FALSE)</f>
        <v>51.1</v>
      </c>
    </row>
    <row r="294" spans="1:3" x14ac:dyDescent="0.35">
      <c r="A294" s="75">
        <v>41943</v>
      </c>
      <c r="B294" s="67">
        <f>VLOOKUP(A294,'China Production data'!$A$1:$C$494,3,FALSE)</f>
        <v>0.08</v>
      </c>
      <c r="C294" s="76">
        <f>VLOOKUP(A294,'China Production data'!$A$1:$C$494,2,FALSE)</f>
        <v>50.8</v>
      </c>
    </row>
    <row r="295" spans="1:3" x14ac:dyDescent="0.35">
      <c r="A295" s="77">
        <v>41973</v>
      </c>
      <c r="B295" s="67">
        <f>VLOOKUP(A295,'China Production data'!$A$1:$C$494,3,FALSE)</f>
        <v>7.6999999999999999E-2</v>
      </c>
      <c r="C295" s="76">
        <f>VLOOKUP(A295,'China Production data'!$A$1:$C$494,2,FALSE)</f>
        <v>50.3</v>
      </c>
    </row>
    <row r="296" spans="1:3" x14ac:dyDescent="0.35">
      <c r="A296" s="75">
        <v>42004</v>
      </c>
      <c r="B296" s="67">
        <f>VLOOKUP(A296,'China Production data'!$A$1:$C$494,3,FALSE)</f>
        <v>7.1999999999999995E-2</v>
      </c>
      <c r="C296" s="76">
        <f>VLOOKUP(A296,'China Production data'!$A$1:$C$494,2,FALSE)</f>
        <v>50.1</v>
      </c>
    </row>
    <row r="297" spans="1:3" x14ac:dyDescent="0.35">
      <c r="A297" s="77">
        <v>42063</v>
      </c>
      <c r="B297" s="67">
        <f>VLOOKUP(A297,'China Production data'!$A$1:$C$494,3,FALSE)</f>
        <v>7.9000000000000001E-2</v>
      </c>
      <c r="C297" s="76">
        <f>VLOOKUP(A297,'China Production data'!$A$1:$C$494,2,FALSE)</f>
        <v>49.9</v>
      </c>
    </row>
    <row r="298" spans="1:3" x14ac:dyDescent="0.35">
      <c r="A298" s="75">
        <v>42094</v>
      </c>
      <c r="B298" s="67">
        <f>VLOOKUP(A298,'China Production data'!$A$1:$C$494,3,FALSE)</f>
        <v>6.8000000000000005E-2</v>
      </c>
      <c r="C298" s="76">
        <f>VLOOKUP(A298,'China Production data'!$A$1:$C$494,2,FALSE)</f>
        <v>50.1</v>
      </c>
    </row>
    <row r="299" spans="1:3" x14ac:dyDescent="0.35">
      <c r="A299" s="77">
        <v>42124</v>
      </c>
      <c r="B299" s="67">
        <f>VLOOKUP(A299,'China Production data'!$A$1:$C$494,3,FALSE)</f>
        <v>5.6000000000000001E-2</v>
      </c>
      <c r="C299" s="76">
        <f>VLOOKUP(A299,'China Production data'!$A$1:$C$494,2,FALSE)</f>
        <v>50.1</v>
      </c>
    </row>
    <row r="300" spans="1:3" x14ac:dyDescent="0.35">
      <c r="A300" s="75">
        <v>42155</v>
      </c>
      <c r="B300" s="67">
        <f>VLOOKUP(A300,'China Production data'!$A$1:$C$494,3,FALSE)</f>
        <v>5.8999999999999997E-2</v>
      </c>
      <c r="C300" s="76">
        <f>VLOOKUP(A300,'China Production data'!$A$1:$C$494,2,FALSE)</f>
        <v>50.2</v>
      </c>
    </row>
    <row r="301" spans="1:3" x14ac:dyDescent="0.35">
      <c r="A301" s="77">
        <v>42185</v>
      </c>
      <c r="B301" s="67">
        <f>VLOOKUP(A301,'China Production data'!$A$1:$C$494,3,FALSE)</f>
        <v>6.0999999999999999E-2</v>
      </c>
      <c r="C301" s="76">
        <f>VLOOKUP(A301,'China Production data'!$A$1:$C$494,2,FALSE)</f>
        <v>50.2</v>
      </c>
    </row>
    <row r="302" spans="1:3" x14ac:dyDescent="0.35">
      <c r="A302" s="75">
        <v>42216</v>
      </c>
      <c r="B302" s="67">
        <f>VLOOKUP(A302,'China Production data'!$A$1:$C$494,3,FALSE)</f>
        <v>6.8000000000000005E-2</v>
      </c>
      <c r="C302" s="76">
        <f>VLOOKUP(A302,'China Production data'!$A$1:$C$494,2,FALSE)</f>
        <v>50</v>
      </c>
    </row>
    <row r="303" spans="1:3" x14ac:dyDescent="0.35">
      <c r="A303" s="77">
        <v>42247</v>
      </c>
      <c r="B303" s="67">
        <f>VLOOKUP(A303,'China Production data'!$A$1:$C$494,3,FALSE)</f>
        <v>0.06</v>
      </c>
      <c r="C303" s="76">
        <f>VLOOKUP(A303,'China Production data'!$A$1:$C$494,2,FALSE)</f>
        <v>47.3</v>
      </c>
    </row>
    <row r="304" spans="1:3" x14ac:dyDescent="0.35">
      <c r="A304" s="75">
        <v>42277</v>
      </c>
      <c r="B304" s="67">
        <f>VLOOKUP(A304,'China Production data'!$A$1:$C$494,3,FALSE)</f>
        <v>6.0999999999999999E-2</v>
      </c>
      <c r="C304" s="76">
        <f>VLOOKUP(A304,'China Production data'!$A$1:$C$494,2,FALSE)</f>
        <v>47.2</v>
      </c>
    </row>
    <row r="305" spans="1:3" x14ac:dyDescent="0.35">
      <c r="A305" s="77">
        <v>42308</v>
      </c>
      <c r="B305" s="67">
        <f>VLOOKUP(A305,'China Production data'!$A$1:$C$494,3,FALSE)</f>
        <v>5.7000000000000002E-2</v>
      </c>
      <c r="C305" s="76">
        <f>VLOOKUP(A305,'China Production data'!$A$1:$C$494,2,FALSE)</f>
        <v>48.3</v>
      </c>
    </row>
    <row r="306" spans="1:3" x14ac:dyDescent="0.35">
      <c r="A306" s="75">
        <v>42338</v>
      </c>
      <c r="B306" s="67">
        <f>VLOOKUP(A306,'China Production data'!$A$1:$C$494,3,FALSE)</f>
        <v>5.6000000000000001E-2</v>
      </c>
      <c r="C306" s="76">
        <f>VLOOKUP(A306,'China Production data'!$A$1:$C$494,2,FALSE)</f>
        <v>48.6</v>
      </c>
    </row>
    <row r="307" spans="1:3" x14ac:dyDescent="0.35">
      <c r="A307" s="77">
        <v>42369</v>
      </c>
      <c r="B307" s="67">
        <f>VLOOKUP(A307,'China Production data'!$A$1:$C$494,3,FALSE)</f>
        <v>6.2E-2</v>
      </c>
      <c r="C307" s="76">
        <f>VLOOKUP(A307,'China Production data'!$A$1:$C$494,2,FALSE)</f>
        <v>48.2</v>
      </c>
    </row>
    <row r="308" spans="1:3" x14ac:dyDescent="0.35">
      <c r="A308" s="75">
        <v>42400</v>
      </c>
      <c r="B308" s="67">
        <f>VLOOKUP(A308,'China Production data'!$A$1:$C$494,3,FALSE)</f>
        <v>5.8999999999999997E-2</v>
      </c>
      <c r="C308" s="76">
        <f>VLOOKUP(A308,'China Production data'!$A$1:$C$494,2,FALSE)</f>
        <v>48.4</v>
      </c>
    </row>
    <row r="309" spans="1:3" x14ac:dyDescent="0.35">
      <c r="A309" s="77">
        <v>42460</v>
      </c>
      <c r="B309" s="67">
        <f>VLOOKUP(A309,'China Production data'!$A$1:$C$494,3,FALSE)</f>
        <v>5.3999999999999999E-2</v>
      </c>
      <c r="C309" s="76">
        <f>VLOOKUP(A309,'China Production data'!$A$1:$C$494,2,FALSE)</f>
        <v>49.7</v>
      </c>
    </row>
    <row r="310" spans="1:3" x14ac:dyDescent="0.35">
      <c r="A310" s="75">
        <v>42490</v>
      </c>
      <c r="B310" s="67">
        <f>VLOOKUP(A310,'China Production data'!$A$1:$C$494,3,FALSE)</f>
        <v>6.8000000000000005E-2</v>
      </c>
      <c r="C310" s="76">
        <f>VLOOKUP(A310,'China Production data'!$A$1:$C$494,2,FALSE)</f>
        <v>49.4</v>
      </c>
    </row>
    <row r="311" spans="1:3" x14ac:dyDescent="0.35">
      <c r="A311" s="77">
        <v>42521</v>
      </c>
      <c r="B311" s="67">
        <f>VLOOKUP(A311,'China Production data'!$A$1:$C$494,3,FALSE)</f>
        <v>0.06</v>
      </c>
      <c r="C311" s="76">
        <f>VLOOKUP(A311,'China Production data'!$A$1:$C$494,2,FALSE)</f>
        <v>49.2</v>
      </c>
    </row>
    <row r="312" spans="1:3" x14ac:dyDescent="0.35">
      <c r="A312" s="75">
        <v>42551</v>
      </c>
      <c r="B312" s="67">
        <f>VLOOKUP(A312,'China Production data'!$A$1:$C$494,3,FALSE)</f>
        <v>0.06</v>
      </c>
      <c r="C312" s="76">
        <f>VLOOKUP(A312,'China Production data'!$A$1:$C$494,2,FALSE)</f>
        <v>48.6</v>
      </c>
    </row>
    <row r="313" spans="1:3" x14ac:dyDescent="0.35">
      <c r="A313" s="77">
        <v>42582</v>
      </c>
      <c r="B313" s="67">
        <f>VLOOKUP(A313,'China Production data'!$A$1:$C$494,3,FALSE)</f>
        <v>6.2E-2</v>
      </c>
      <c r="C313" s="76">
        <f>VLOOKUP(A313,'China Production data'!$A$1:$C$494,2,FALSE)</f>
        <v>50.6</v>
      </c>
    </row>
    <row r="314" spans="1:3" x14ac:dyDescent="0.35">
      <c r="A314" s="75">
        <v>42613</v>
      </c>
      <c r="B314" s="67">
        <f>VLOOKUP(A314,'China Production data'!$A$1:$C$494,3,FALSE)</f>
        <v>0.06</v>
      </c>
      <c r="C314" s="76">
        <f>VLOOKUP(A314,'China Production data'!$A$1:$C$494,2,FALSE)</f>
        <v>50</v>
      </c>
    </row>
    <row r="315" spans="1:3" x14ac:dyDescent="0.35">
      <c r="A315" s="77">
        <v>42643</v>
      </c>
      <c r="B315" s="67">
        <f>VLOOKUP(A315,'China Production data'!$A$1:$C$494,3,FALSE)</f>
        <v>6.3E-2</v>
      </c>
      <c r="C315" s="76">
        <f>VLOOKUP(A315,'China Production data'!$A$1:$C$494,2,FALSE)</f>
        <v>50.1</v>
      </c>
    </row>
    <row r="316" spans="1:3" x14ac:dyDescent="0.35">
      <c r="A316" s="75">
        <v>42674</v>
      </c>
      <c r="B316" s="67">
        <f>VLOOKUP(A316,'China Production data'!$A$1:$C$494,3,FALSE)</f>
        <v>6.0999999999999999E-2</v>
      </c>
      <c r="C316" s="76">
        <f>VLOOKUP(A316,'China Production data'!$A$1:$C$494,2,FALSE)</f>
        <v>51.2</v>
      </c>
    </row>
    <row r="317" spans="1:3" x14ac:dyDescent="0.35">
      <c r="A317" s="77">
        <v>42704</v>
      </c>
      <c r="B317" s="67">
        <f>VLOOKUP(A317,'China Production data'!$A$1:$C$494,3,FALSE)</f>
        <v>6.0999999999999999E-2</v>
      </c>
      <c r="C317" s="76">
        <f>VLOOKUP(A317,'China Production data'!$A$1:$C$494,2,FALSE)</f>
        <v>50.9</v>
      </c>
    </row>
    <row r="318" spans="1:3" x14ac:dyDescent="0.35">
      <c r="A318" s="75">
        <v>42735</v>
      </c>
      <c r="B318" s="67">
        <f>VLOOKUP(A318,'China Production data'!$A$1:$C$494,3,FALSE)</f>
        <v>6.2E-2</v>
      </c>
      <c r="C318" s="76">
        <f>VLOOKUP(A318,'China Production data'!$A$1:$C$494,2,FALSE)</f>
        <v>51.9</v>
      </c>
    </row>
    <row r="319" spans="1:3" x14ac:dyDescent="0.35">
      <c r="A319" s="77">
        <v>42766</v>
      </c>
      <c r="B319" s="67">
        <f>VLOOKUP(A319,'China Production data'!$A$1:$C$494,3,FALSE)</f>
        <v>0.06</v>
      </c>
      <c r="C319" s="76">
        <f>VLOOKUP(A319,'China Production data'!$A$1:$C$494,2,FALSE)</f>
        <v>51</v>
      </c>
    </row>
    <row r="320" spans="1:3" x14ac:dyDescent="0.35">
      <c r="A320" s="75">
        <v>42825</v>
      </c>
      <c r="B320" s="67">
        <f>VLOOKUP(A320,'China Production data'!$A$1:$C$494,3,FALSE)</f>
        <v>6.3E-2</v>
      </c>
      <c r="C320" s="76">
        <f>VLOOKUP(A320,'China Production data'!$A$1:$C$494,2,FALSE)</f>
        <v>51.2</v>
      </c>
    </row>
    <row r="321" spans="1:3" x14ac:dyDescent="0.35">
      <c r="A321" s="77">
        <v>42855</v>
      </c>
      <c r="B321" s="67">
        <f>VLOOKUP(A321,'China Production data'!$A$1:$C$494,3,FALSE)</f>
        <v>7.5999999999999998E-2</v>
      </c>
      <c r="C321" s="76">
        <f>VLOOKUP(A321,'China Production data'!$A$1:$C$494,2,FALSE)</f>
        <v>50.3</v>
      </c>
    </row>
    <row r="322" spans="1:3" x14ac:dyDescent="0.35">
      <c r="A322" s="75">
        <v>42886</v>
      </c>
      <c r="B322" s="67">
        <f>VLOOKUP(A322,'China Production data'!$A$1:$C$494,3,FALSE)</f>
        <v>6.5000000000000002E-2</v>
      </c>
      <c r="C322" s="76">
        <f>VLOOKUP(A322,'China Production data'!$A$1:$C$494,2,FALSE)</f>
        <v>49.6</v>
      </c>
    </row>
    <row r="323" spans="1:3" x14ac:dyDescent="0.35">
      <c r="A323" s="77">
        <v>42916</v>
      </c>
      <c r="B323" s="67">
        <f>VLOOKUP(A323,'China Production data'!$A$1:$C$494,3,FALSE)</f>
        <v>6.5000000000000002E-2</v>
      </c>
      <c r="C323" s="76">
        <f>VLOOKUP(A323,'China Production data'!$A$1:$C$494,2,FALSE)</f>
        <v>50.4</v>
      </c>
    </row>
    <row r="324" spans="1:3" x14ac:dyDescent="0.35">
      <c r="A324" s="75">
        <v>42947</v>
      </c>
      <c r="B324" s="67">
        <f>VLOOKUP(A324,'China Production data'!$A$1:$C$494,3,FALSE)</f>
        <v>7.5999999999999998E-2</v>
      </c>
      <c r="C324" s="76">
        <f>VLOOKUP(A324,'China Production data'!$A$1:$C$494,2,FALSE)</f>
        <v>51.1</v>
      </c>
    </row>
    <row r="325" spans="1:3" x14ac:dyDescent="0.35">
      <c r="A325" s="77">
        <v>42978</v>
      </c>
      <c r="B325" s="67">
        <f>VLOOKUP(A325,'China Production data'!$A$1:$C$494,3,FALSE)</f>
        <v>6.4000000000000001E-2</v>
      </c>
      <c r="C325" s="76">
        <f>VLOOKUP(A325,'China Production data'!$A$1:$C$494,2,FALSE)</f>
        <v>51.6</v>
      </c>
    </row>
    <row r="326" spans="1:3" x14ac:dyDescent="0.35">
      <c r="A326" s="75">
        <v>43008</v>
      </c>
      <c r="B326" s="67">
        <f>VLOOKUP(A326,'China Production data'!$A$1:$C$494,3,FALSE)</f>
        <v>0.06</v>
      </c>
      <c r="C326" s="76">
        <f>VLOOKUP(A326,'China Production data'!$A$1:$C$494,2,FALSE)</f>
        <v>51</v>
      </c>
    </row>
    <row r="327" spans="1:3" x14ac:dyDescent="0.35">
      <c r="A327" s="77">
        <v>43039</v>
      </c>
      <c r="B327" s="67">
        <f>VLOOKUP(A327,'China Production data'!$A$1:$C$494,3,FALSE)</f>
        <v>6.6000000000000003E-2</v>
      </c>
      <c r="C327" s="76">
        <f>VLOOKUP(A327,'China Production data'!$A$1:$C$494,2,FALSE)</f>
        <v>51</v>
      </c>
    </row>
    <row r="328" spans="1:3" x14ac:dyDescent="0.35">
      <c r="A328" s="75">
        <v>43069</v>
      </c>
      <c r="B328" s="67">
        <f>VLOOKUP(A328,'China Production data'!$A$1:$C$494,3,FALSE)</f>
        <v>6.2E-2</v>
      </c>
      <c r="C328" s="76">
        <f>VLOOKUP(A328,'China Production data'!$A$1:$C$494,2,FALSE)</f>
        <v>50.8</v>
      </c>
    </row>
    <row r="329" spans="1:3" x14ac:dyDescent="0.35">
      <c r="A329" s="77">
        <v>43100</v>
      </c>
      <c r="B329" s="67">
        <f>VLOOKUP(A329,'China Production data'!$A$1:$C$494,3,FALSE)</f>
        <v>6.0999999999999999E-2</v>
      </c>
      <c r="C329" s="76">
        <f>VLOOKUP(A329,'China Production data'!$A$1:$C$494,2,FALSE)</f>
        <v>51.5</v>
      </c>
    </row>
    <row r="330" spans="1:3" x14ac:dyDescent="0.35">
      <c r="A330" s="75">
        <v>43159</v>
      </c>
      <c r="B330" s="67">
        <f>VLOOKUP(A330,'China Production data'!$A$1:$C$494,3,FALSE)</f>
        <v>6.2E-2</v>
      </c>
      <c r="C330" s="76">
        <f>VLOOKUP(A330,'China Production data'!$A$1:$C$494,2,FALSE)</f>
        <v>51.5</v>
      </c>
    </row>
    <row r="331" spans="1:3" x14ac:dyDescent="0.35">
      <c r="A331" s="77">
        <v>43190</v>
      </c>
      <c r="B331" s="67">
        <f>VLOOKUP(A331,'China Production data'!$A$1:$C$494,3,FALSE)</f>
        <v>7.1999999999999995E-2</v>
      </c>
      <c r="C331" s="76">
        <f>VLOOKUP(A331,'China Production data'!$A$1:$C$494,2,FALSE)</f>
        <v>51</v>
      </c>
    </row>
    <row r="332" spans="1:3" x14ac:dyDescent="0.35">
      <c r="A332" s="75">
        <v>43220</v>
      </c>
      <c r="B332" s="67">
        <f>VLOOKUP(A332,'China Production data'!$A$1:$C$494,3,FALSE)</f>
        <v>0.06</v>
      </c>
      <c r="C332" s="76">
        <f>VLOOKUP(A332,'China Production data'!$A$1:$C$494,2,FALSE)</f>
        <v>51.1</v>
      </c>
    </row>
    <row r="333" spans="1:3" x14ac:dyDescent="0.35">
      <c r="A333" s="77">
        <v>43251</v>
      </c>
      <c r="B333" s="67">
        <f>VLOOKUP(A333,'China Production data'!$A$1:$C$494,3,FALSE)</f>
        <v>7.0000000000000007E-2</v>
      </c>
      <c r="C333" s="76">
        <f>VLOOKUP(A333,'China Production data'!$A$1:$C$494,2,FALSE)</f>
        <v>51.1</v>
      </c>
    </row>
    <row r="334" spans="1:3" x14ac:dyDescent="0.35">
      <c r="A334" s="75">
        <v>43281</v>
      </c>
      <c r="B334" s="67">
        <f>VLOOKUP(A334,'China Production data'!$A$1:$C$494,3,FALSE)</f>
        <v>6.8000000000000005E-2</v>
      </c>
      <c r="C334" s="76">
        <f>VLOOKUP(A334,'China Production data'!$A$1:$C$494,2,FALSE)</f>
        <v>51</v>
      </c>
    </row>
    <row r="335" spans="1:3" x14ac:dyDescent="0.35">
      <c r="A335" s="77">
        <v>43312</v>
      </c>
      <c r="B335" s="67">
        <f>VLOOKUP(A335,'China Production data'!$A$1:$C$494,3,FALSE)</f>
        <v>0.06</v>
      </c>
      <c r="C335" s="76">
        <f>VLOOKUP(A335,'China Production data'!$A$1:$C$494,2,FALSE)</f>
        <v>50.8</v>
      </c>
    </row>
    <row r="336" spans="1:3" x14ac:dyDescent="0.35">
      <c r="A336" s="75">
        <v>43343</v>
      </c>
      <c r="B336" s="67">
        <f>VLOOKUP(A336,'China Production data'!$A$1:$C$494,3,FALSE)</f>
        <v>0.06</v>
      </c>
      <c r="C336" s="76">
        <f>VLOOKUP(A336,'China Production data'!$A$1:$C$494,2,FALSE)</f>
        <v>50.6</v>
      </c>
    </row>
    <row r="337" spans="1:3" x14ac:dyDescent="0.35">
      <c r="A337" s="77">
        <v>43373</v>
      </c>
      <c r="B337" s="67">
        <f>VLOOKUP(A337,'China Production data'!$A$1:$C$494,3,FALSE)</f>
        <v>6.0999999999999999E-2</v>
      </c>
      <c r="C337" s="76">
        <f>VLOOKUP(A337,'China Production data'!$A$1:$C$494,2,FALSE)</f>
        <v>50</v>
      </c>
    </row>
    <row r="338" spans="1:3" x14ac:dyDescent="0.35">
      <c r="A338" s="75">
        <v>43404</v>
      </c>
      <c r="B338" s="67">
        <f>VLOOKUP(A338,'China Production data'!$A$1:$C$494,3,FALSE)</f>
        <v>5.8000000000000003E-2</v>
      </c>
      <c r="C338" s="76">
        <f>VLOOKUP(A338,'China Production data'!$A$1:$C$494,2,FALSE)</f>
        <v>50.1</v>
      </c>
    </row>
    <row r="339" spans="1:3" x14ac:dyDescent="0.35">
      <c r="A339" s="77">
        <v>43434</v>
      </c>
      <c r="B339" s="67">
        <f>VLOOKUP(A339,'China Production data'!$A$1:$C$494,3,FALSE)</f>
        <v>5.8999999999999997E-2</v>
      </c>
      <c r="C339" s="76">
        <f>VLOOKUP(A339,'China Production data'!$A$1:$C$494,2,FALSE)</f>
        <v>50.2</v>
      </c>
    </row>
    <row r="340" spans="1:3" x14ac:dyDescent="0.35">
      <c r="A340" s="75">
        <v>43465</v>
      </c>
      <c r="B340" s="67">
        <f>VLOOKUP(A340,'China Production data'!$A$1:$C$494,3,FALSE)</f>
        <v>5.3999999999999999E-2</v>
      </c>
      <c r="C340" s="76">
        <f>VLOOKUP(A340,'China Production data'!$A$1:$C$494,2,FALSE)</f>
        <v>49.7</v>
      </c>
    </row>
    <row r="341" spans="1:3" x14ac:dyDescent="0.35">
      <c r="A341" s="77">
        <v>43496</v>
      </c>
      <c r="B341" s="67">
        <f>VLOOKUP(A341,'China Production data'!$A$1:$C$494,3,FALSE)</f>
        <v>5.7000000000000002E-2</v>
      </c>
      <c r="C341" s="76">
        <f>VLOOKUP(A341,'China Production data'!$A$1:$C$494,2,FALSE)</f>
        <v>48.3</v>
      </c>
    </row>
    <row r="342" spans="1:3" x14ac:dyDescent="0.35">
      <c r="A342" s="75">
        <v>43524</v>
      </c>
      <c r="B342" s="67">
        <f>VLOOKUP(A342,'China Production data'!$A$1:$C$494,3,FALSE)</f>
        <v>5.2999999999999999E-2</v>
      </c>
      <c r="C342" s="76">
        <f>VLOOKUP(A342,'China Production data'!$A$1:$C$494,2,FALSE)</f>
        <v>49.9</v>
      </c>
    </row>
    <row r="343" spans="1:3" x14ac:dyDescent="0.35">
      <c r="A343" s="77">
        <v>43555</v>
      </c>
      <c r="B343" s="67">
        <f>VLOOKUP(A343,'China Production data'!$A$1:$C$494,3,FALSE)</f>
        <v>8.5000000000000006E-2</v>
      </c>
      <c r="C343" s="76">
        <f>VLOOKUP(A343,'China Production data'!$A$1:$C$494,2,FALSE)</f>
        <v>50.8</v>
      </c>
    </row>
    <row r="344" spans="1:3" x14ac:dyDescent="0.35">
      <c r="A344" s="77">
        <v>43585</v>
      </c>
      <c r="B344" s="67">
        <f>VLOOKUP(A344,'China Production data'!$A$1:$C$494,3,FALSE)</f>
        <v>5.3999999999999999E-2</v>
      </c>
      <c r="C344" s="76">
        <f>VLOOKUP(A344,'China Production data'!$A$1:$C$494,2,FALSE)</f>
        <v>50.2</v>
      </c>
    </row>
    <row r="345" spans="1:3" x14ac:dyDescent="0.35">
      <c r="A345" s="75">
        <v>43616</v>
      </c>
      <c r="B345" s="67">
        <f>VLOOKUP(A345,'China Production data'!$A$1:$C$494,3,FALSE)</f>
        <v>5.3999999999999999E-2</v>
      </c>
      <c r="C345" s="76">
        <f>VLOOKUP(A345,'China Production data'!$A$1:$C$494,2,FALSE)</f>
        <v>50.2</v>
      </c>
    </row>
    <row r="346" spans="1:3" x14ac:dyDescent="0.35">
      <c r="A346" s="75">
        <v>43646</v>
      </c>
      <c r="B346" s="67">
        <f>VLOOKUP(A346,'China Production data'!$A$1:$C$494,3,FALSE)</f>
        <v>0.05</v>
      </c>
      <c r="C346" s="76">
        <f>VLOOKUP(A346,'China Production data'!$A$1:$C$494,2,FALSE)</f>
        <v>49.4</v>
      </c>
    </row>
    <row r="347" spans="1:3" x14ac:dyDescent="0.35">
      <c r="A347" s="77">
        <v>43677</v>
      </c>
      <c r="B347" s="67">
        <f>VLOOKUP(A347,'China Production data'!$A$1:$C$494,3,FALSE)</f>
        <v>6.3E-2</v>
      </c>
      <c r="C347" s="76">
        <f>VLOOKUP(A347,'China Production data'!$A$1:$C$494,2,FALSE)</f>
        <v>49.9</v>
      </c>
    </row>
    <row r="348" spans="1:3" x14ac:dyDescent="0.35">
      <c r="A348" s="75">
        <v>43708</v>
      </c>
      <c r="B348" s="67">
        <f>VLOOKUP(A348,'China Production data'!$A$1:$C$494,3,FALSE)</f>
        <v>4.8000000000000001E-2</v>
      </c>
      <c r="C348" s="76">
        <f>VLOOKUP(A348,'China Production data'!$A$1:$C$494,2,FALSE)</f>
        <v>50.4</v>
      </c>
    </row>
    <row r="349" spans="1:3" x14ac:dyDescent="0.35">
      <c r="A349" s="77">
        <v>43738</v>
      </c>
      <c r="B349" s="67">
        <f>VLOOKUP(A349,'China Production data'!$A$1:$C$494,3,FALSE)</f>
        <v>4.3999999999999997E-2</v>
      </c>
      <c r="C349" s="76">
        <f>VLOOKUP(A349,'China Production data'!$A$1:$C$494,2,FALSE)</f>
        <v>51.4</v>
      </c>
    </row>
    <row r="350" spans="1:3" x14ac:dyDescent="0.35">
      <c r="A350" s="75">
        <v>43769</v>
      </c>
      <c r="B350" s="67">
        <f>VLOOKUP(A350,'China Production data'!$A$1:$C$494,3,FALSE)</f>
        <v>5.8000000000000003E-2</v>
      </c>
      <c r="C350" s="76">
        <f>VLOOKUP(A350,'China Production data'!$A$1:$C$494,2,FALSE)</f>
        <v>51.7</v>
      </c>
    </row>
    <row r="351" spans="1:3" x14ac:dyDescent="0.35">
      <c r="A351" s="75">
        <v>43799</v>
      </c>
      <c r="B351" s="67">
        <f>VLOOKUP(A351,'China Production data'!$A$1:$C$494,3,FALSE)</f>
        <v>4.7E-2</v>
      </c>
      <c r="C351" s="76">
        <f>VLOOKUP(A351,'China Production data'!$A$1:$C$494,2,FALSE)</f>
        <v>51.8</v>
      </c>
    </row>
    <row r="352" spans="1:3" x14ac:dyDescent="0.35">
      <c r="A352" s="75">
        <v>43830</v>
      </c>
      <c r="B352" s="67">
        <f>VLOOKUP(A352,'China Production data'!$A$1:$C$494,3,FALSE)</f>
        <v>6.2E-2</v>
      </c>
      <c r="C352" s="76">
        <f>VLOOKUP(A352,'China Production data'!$A$1:$C$494,2,FALSE)</f>
        <v>51.5</v>
      </c>
    </row>
    <row r="353" spans="1:3" x14ac:dyDescent="0.35">
      <c r="A353" s="75">
        <v>43890</v>
      </c>
      <c r="B353" s="67">
        <f>VLOOKUP(A353,'China Production data'!$A$1:$C$494,3,FALSE)</f>
        <v>6.9000000000000006E-2</v>
      </c>
      <c r="C353" s="76">
        <f>VLOOKUP(A353,'China Production data'!$A$1:$C$494,2,FALSE)</f>
        <v>51.1</v>
      </c>
    </row>
    <row r="354" spans="1:3" x14ac:dyDescent="0.35">
      <c r="A354" s="75">
        <v>43921</v>
      </c>
      <c r="B354" s="67">
        <f>VLOOKUP(A354,'China Production data'!$A$1:$C$494,3,FALSE)</f>
        <v>-0.13500000000000001</v>
      </c>
      <c r="C354" s="76">
        <f>VLOOKUP(A354,'China Production data'!$A$1:$C$494,2,FALSE)</f>
        <v>40.299999999999997</v>
      </c>
    </row>
    <row r="355" spans="1:3" x14ac:dyDescent="0.35">
      <c r="A355" s="75">
        <v>43951</v>
      </c>
      <c r="B355" s="67">
        <f>VLOOKUP(A355,'China Production data'!$A$1:$C$494,3,FALSE)</f>
        <v>-1.0999999999999999E-2</v>
      </c>
      <c r="C355" s="76">
        <f>VLOOKUP(A355,'China Production data'!$A$1:$C$494,2,FALSE)</f>
        <v>50.1</v>
      </c>
    </row>
    <row r="356" spans="1:3" x14ac:dyDescent="0.35">
      <c r="A356" s="75">
        <v>43982</v>
      </c>
      <c r="B356" s="67">
        <f>VLOOKUP(A356,'China Production data'!$A$1:$C$494,3,FALSE)</f>
        <v>3.9E-2</v>
      </c>
      <c r="C356" s="76">
        <f>VLOOKUP(A356,'China Production data'!$A$1:$C$494,2,FALSE)</f>
        <v>49.4</v>
      </c>
    </row>
    <row r="357" spans="1:3" x14ac:dyDescent="0.35">
      <c r="A357" s="75">
        <v>44012</v>
      </c>
      <c r="B357" s="67">
        <f>VLOOKUP(A357,'China Production data'!$A$1:$C$494,3,FALSE)</f>
        <v>4.3999999999999997E-2</v>
      </c>
      <c r="C357" s="76">
        <f>VLOOKUP(A357,'China Production data'!$A$1:$C$494,2,FALSE)</f>
        <v>50.7</v>
      </c>
    </row>
    <row r="358" spans="1:3" x14ac:dyDescent="0.35">
      <c r="A358" s="75">
        <v>44043</v>
      </c>
      <c r="B358" s="67">
        <f>VLOOKUP(A358,'China Production data'!$A$1:$C$494,3,FALSE)</f>
        <v>4.8000000000000001E-2</v>
      </c>
      <c r="C358" s="76">
        <f>VLOOKUP(A358,'China Production data'!$A$1:$C$494,2,FALSE)</f>
        <v>51.2</v>
      </c>
    </row>
    <row r="359" spans="1:3" x14ac:dyDescent="0.35">
      <c r="A359" s="75">
        <v>44074</v>
      </c>
      <c r="B359" s="67">
        <f>VLOOKUP(A359,'China Production data'!$A$1:$C$494,3,FALSE)</f>
        <v>4.8000000000000001E-2</v>
      </c>
      <c r="C359" s="76">
        <f>VLOOKUP(A359,'China Production data'!$A$1:$C$494,2,FALSE)</f>
        <v>52.8</v>
      </c>
    </row>
    <row r="360" spans="1:3" x14ac:dyDescent="0.35">
      <c r="A360" s="75">
        <v>44104</v>
      </c>
      <c r="B360" s="67">
        <f>VLOOKUP(A360,'China Production data'!$A$1:$C$494,3,FALSE)</f>
        <v>5.6000000000000001E-2</v>
      </c>
      <c r="C360" s="76">
        <f>VLOOKUP(A360,'China Production data'!$A$1:$C$494,2,FALSE)</f>
        <v>53.1</v>
      </c>
    </row>
    <row r="361" spans="1:3" x14ac:dyDescent="0.35">
      <c r="A361" s="75">
        <v>44135</v>
      </c>
      <c r="B361" s="67">
        <f>VLOOKUP(A361,'China Production data'!$A$1:$C$494,3,FALSE)</f>
        <v>6.9000000000000006E-2</v>
      </c>
      <c r="C361" s="76">
        <f>VLOOKUP(A361,'China Production data'!$A$1:$C$494,2,FALSE)</f>
        <v>53</v>
      </c>
    </row>
    <row r="362" spans="1:3" x14ac:dyDescent="0.35">
      <c r="A362" s="75">
        <v>44165</v>
      </c>
      <c r="B362" s="67">
        <f>VLOOKUP(A362,'China Production data'!$A$1:$C$494,3,FALSE)</f>
        <v>6.9000000000000006E-2</v>
      </c>
      <c r="C362" s="76">
        <f>VLOOKUP(A362,'China Production data'!$A$1:$C$494,2,FALSE)</f>
        <v>53.6</v>
      </c>
    </row>
    <row r="363" spans="1:3" x14ac:dyDescent="0.35">
      <c r="A363" s="75">
        <v>44196</v>
      </c>
      <c r="B363" s="67">
        <f>VLOOKUP(A363,'China Production data'!$A$1:$C$494,3,FALSE)</f>
        <v>7.0000000000000007E-2</v>
      </c>
      <c r="C363" s="76">
        <f>VLOOKUP(A363,'China Production data'!$A$1:$C$494,2,FALSE)</f>
        <v>49.9</v>
      </c>
    </row>
    <row r="364" spans="1:3" x14ac:dyDescent="0.35">
      <c r="A364" s="75">
        <v>44227</v>
      </c>
      <c r="B364" s="67">
        <f>VLOOKUP(A364,'China Production data'!$A$1:$C$494,3,FALSE)</f>
        <v>3.7999999999999999E-2</v>
      </c>
      <c r="C364" s="76">
        <f>VLOOKUP(A364,'China Production data'!$A$1:$C$494,2,FALSE)</f>
        <v>51.5</v>
      </c>
    </row>
    <row r="365" spans="1:3" x14ac:dyDescent="0.35">
      <c r="A365" s="75">
        <v>44255</v>
      </c>
      <c r="B365" s="67">
        <f>VLOOKUP(A365,'China Production data'!$A$1:$C$494,3,FALSE)</f>
        <v>0.35099999999999998</v>
      </c>
      <c r="C365" s="76">
        <f>VLOOKUP(A365,'China Production data'!$A$1:$C$494,2,FALSE)</f>
        <v>50.9</v>
      </c>
    </row>
    <row r="366" spans="1:3" x14ac:dyDescent="0.35">
      <c r="A366" s="75">
        <v>44286</v>
      </c>
      <c r="B366" s="67">
        <f>VLOOKUP(A366,'China Production data'!$A$1:$C$494,3,FALSE)</f>
        <v>0.14099999999999999</v>
      </c>
      <c r="C366" s="76">
        <f>VLOOKUP(A366,'China Production data'!$A$1:$C$494,2,FALSE)</f>
        <v>50.6</v>
      </c>
    </row>
    <row r="367" spans="1:3" x14ac:dyDescent="0.35">
      <c r="A367" s="75">
        <v>44316</v>
      </c>
      <c r="B367" s="67">
        <f>VLOOKUP(A367,'China Production data'!$A$1:$C$494,3,FALSE)</f>
        <v>9.8000000000000004E-2</v>
      </c>
      <c r="C367" s="76">
        <f>VLOOKUP(A367,'China Production data'!$A$1:$C$494,2,FALSE)</f>
        <v>51.9</v>
      </c>
    </row>
    <row r="368" spans="1:3" x14ac:dyDescent="0.35">
      <c r="A368" s="75">
        <v>44347</v>
      </c>
      <c r="B368" s="67">
        <f>VLOOKUP(A368,'China Production data'!$A$1:$C$494,3,FALSE)</f>
        <v>8.7999999999999995E-2</v>
      </c>
      <c r="C368" s="76">
        <f>VLOOKUP(A368,'China Production data'!$A$1:$C$494,2,FALSE)</f>
        <v>52</v>
      </c>
    </row>
    <row r="369" spans="1:3" x14ac:dyDescent="0.35">
      <c r="A369" s="75">
        <v>44377</v>
      </c>
      <c r="B369" s="67">
        <f>VLOOKUP(A369,'China Production data'!$A$1:$C$494,3,FALSE)</f>
        <v>8.3000000000000004E-2</v>
      </c>
      <c r="C369" s="76">
        <f>VLOOKUP(A369,'China Production data'!$A$1:$C$494,2,FALSE)</f>
        <v>51.3</v>
      </c>
    </row>
    <row r="370" spans="1:3" x14ac:dyDescent="0.35">
      <c r="A370" s="75">
        <v>44408</v>
      </c>
      <c r="B370" s="67">
        <f>VLOOKUP(A370,'China Production data'!$A$1:$C$494,3,FALSE)</f>
        <v>6.4000000000000001E-2</v>
      </c>
      <c r="C370" s="76">
        <f>VLOOKUP(A370,'China Production data'!$A$1:$C$494,2,FALSE)</f>
        <v>50.3</v>
      </c>
    </row>
    <row r="371" spans="1:3" x14ac:dyDescent="0.35">
      <c r="A371" s="75">
        <v>44439</v>
      </c>
      <c r="B371" s="67">
        <f>VLOOKUP(A371,'China Production data'!$A$1:$C$494,3,FALSE)</f>
        <v>5.2999999999999999E-2</v>
      </c>
      <c r="C371" s="76">
        <f>VLOOKUP(A371,'China Production data'!$A$1:$C$494,2,FALSE)</f>
        <v>49.2</v>
      </c>
    </row>
    <row r="372" spans="1:3" x14ac:dyDescent="0.35">
      <c r="A372" s="75">
        <v>44469</v>
      </c>
      <c r="B372" s="67">
        <f>VLOOKUP(A372,'China Production data'!$A$1:$C$494,3,FALSE)</f>
        <v>3.1E-2</v>
      </c>
      <c r="C372" s="76">
        <f>VLOOKUP(A372,'China Production data'!$A$1:$C$494,2,FALSE)</f>
        <v>50</v>
      </c>
    </row>
    <row r="373" spans="1:3" x14ac:dyDescent="0.35">
      <c r="A373" s="75">
        <v>44500</v>
      </c>
      <c r="B373" s="67">
        <f>VLOOKUP(A373,'China Production data'!$A$1:$C$494,3,FALSE)</f>
        <v>3.5000000000000003E-2</v>
      </c>
      <c r="C373" s="76">
        <f>VLOOKUP(A373,'China Production data'!$A$1:$C$494,2,FALSE)</f>
        <v>50.6</v>
      </c>
    </row>
    <row r="374" spans="1:3" x14ac:dyDescent="0.35">
      <c r="A374" s="75">
        <v>44530</v>
      </c>
      <c r="B374" s="67">
        <f>VLOOKUP(A374,'China Production data'!$A$1:$C$494,3,FALSE)</f>
        <v>3.7999999999999999E-2</v>
      </c>
      <c r="C374" s="76">
        <f>VLOOKUP(A374,'China Production data'!$A$1:$C$494,2,FALSE)</f>
        <v>49.9</v>
      </c>
    </row>
    <row r="375" spans="1:3" x14ac:dyDescent="0.35">
      <c r="A375" s="75">
        <v>44561</v>
      </c>
      <c r="B375" s="67">
        <f>VLOOKUP(A375,'China Production data'!$A$1:$C$494,3,FALSE)</f>
        <v>4.2999999999999997E-2</v>
      </c>
      <c r="C375" s="76">
        <f>VLOOKUP(A375,'China Production data'!$A$1:$C$494,2,FALSE)</f>
        <v>50.9</v>
      </c>
    </row>
    <row r="376" spans="1:3" x14ac:dyDescent="0.35">
      <c r="A376" s="75">
        <v>44592</v>
      </c>
      <c r="B376" s="67" t="e">
        <f>VLOOKUP(A376,'China Production data'!$A$1:$C$494,3,FALSE)</f>
        <v>#N/A</v>
      </c>
      <c r="C376" s="76" t="e">
        <f>VLOOKUP(A376,'China Production data'!$A$1:$C$494,2,FALSE)</f>
        <v>#N/A</v>
      </c>
    </row>
    <row r="377" spans="1:3" x14ac:dyDescent="0.35">
      <c r="A377" s="75">
        <v>44620</v>
      </c>
      <c r="B377" s="67">
        <f>VLOOKUP(A377,'China Production data'!$A$1:$C$494,3,FALSE)</f>
        <v>7.4999999999999997E-2</v>
      </c>
      <c r="C377" s="76">
        <f>VLOOKUP(A377,'China Production data'!$A$1:$C$494,2,FALSE)</f>
        <v>50.4</v>
      </c>
    </row>
    <row r="378" spans="1:3" x14ac:dyDescent="0.35">
      <c r="A378" s="75">
        <v>44651</v>
      </c>
      <c r="B378" s="67">
        <f>VLOOKUP(A378,'China Production data'!$A$1:$C$494,3,FALSE)</f>
        <v>0.05</v>
      </c>
      <c r="C378" s="76">
        <f>VLOOKUP(A378,'China Production data'!$A$1:$C$494,2,FALSE)</f>
        <v>48.1</v>
      </c>
    </row>
    <row r="379" spans="1:3" x14ac:dyDescent="0.35">
      <c r="A379" s="75">
        <v>44681</v>
      </c>
      <c r="B379" s="67" t="e">
        <f>VLOOKUP(A379,'China Production data'!$A$1:$C$494,3,FALSE)</f>
        <v>#N/A</v>
      </c>
      <c r="C379" s="76" t="e">
        <f>VLOOKUP(A379,'China Production data'!$A$1:$C$494,2,FALSE)</f>
        <v>#N/A</v>
      </c>
    </row>
    <row r="380" spans="1:3" x14ac:dyDescent="0.35">
      <c r="A380" s="75">
        <v>44712</v>
      </c>
      <c r="B380" s="67">
        <f>VLOOKUP(A380,'China Production data'!$A$1:$C$494,3,FALSE)</f>
        <v>6.9999999999999993E-3</v>
      </c>
      <c r="C380" s="76">
        <f>VLOOKUP(A380,'China Production data'!$A$1:$C$494,2,FALSE)</f>
        <v>48.1</v>
      </c>
    </row>
    <row r="381" spans="1:3" x14ac:dyDescent="0.35">
      <c r="A381" s="75">
        <v>44742</v>
      </c>
      <c r="B381" s="67">
        <f>VLOOKUP(A381,'China Production data'!$A$1:$C$494,3,FALSE)</f>
        <v>3.9E-2</v>
      </c>
      <c r="C381" s="76">
        <f>VLOOKUP(A381,'China Production data'!$A$1:$C$494,2,FALSE)</f>
        <v>51.7</v>
      </c>
    </row>
    <row r="382" spans="1:3" x14ac:dyDescent="0.35">
      <c r="A382" s="75">
        <v>44773</v>
      </c>
      <c r="B382" s="67">
        <f>VLOOKUP(A382,'China Production data'!$A$1:$C$494,3,FALSE)</f>
        <v>3.7999999999999999E-2</v>
      </c>
      <c r="C382" s="76">
        <f>VLOOKUP(A382,'China Production data'!$A$1:$C$494,2,FALSE)</f>
        <v>50.4</v>
      </c>
    </row>
    <row r="383" spans="1:3" x14ac:dyDescent="0.35">
      <c r="A383" s="75">
        <v>44804</v>
      </c>
      <c r="B383" s="67">
        <f>VLOOKUP(A383,'China Production data'!$A$1:$C$494,3,FALSE)</f>
        <v>4.2000000000000003E-2</v>
      </c>
      <c r="C383" s="76">
        <f>VLOOKUP(A383,'China Production data'!$A$1:$C$494,2,FALSE)</f>
        <v>49.5</v>
      </c>
    </row>
    <row r="384" spans="1:3" x14ac:dyDescent="0.35">
      <c r="A384" s="75">
        <v>44834</v>
      </c>
      <c r="B384" s="67">
        <f>VLOOKUP(A384,'China Production data'!$A$1:$C$494,3,FALSE)</f>
        <v>0</v>
      </c>
      <c r="C384" s="76">
        <f>VLOOKUP(A384,'China Production data'!$A$1:$C$494,2,FALSE)</f>
        <v>48.1</v>
      </c>
    </row>
    <row r="385" spans="1:3" x14ac:dyDescent="0.35">
      <c r="A385" s="75">
        <v>44865</v>
      </c>
      <c r="B385" s="67">
        <f>VLOOKUP(A385,'China Production data'!$A$1:$C$494,3,FALSE)</f>
        <v>0.05</v>
      </c>
      <c r="C385" s="76">
        <f>VLOOKUP(A385,'China Production data'!$A$1:$C$494,2,FALSE)</f>
        <v>49.2</v>
      </c>
    </row>
    <row r="386" spans="1:3" x14ac:dyDescent="0.35">
      <c r="A386" s="75">
        <v>44895</v>
      </c>
      <c r="B386" s="67">
        <f>VLOOKUP(A386,'China Production data'!$A$1:$C$494,3,FALSE)</f>
        <v>2.1999999999999999E-2</v>
      </c>
      <c r="C386" s="76">
        <f>VLOOKUP(A386,'China Production data'!$A$1:$C$494,2,FALSE)</f>
        <v>49.4</v>
      </c>
    </row>
    <row r="387" spans="1:3" x14ac:dyDescent="0.35">
      <c r="A387" s="75">
        <v>44926</v>
      </c>
      <c r="B387" s="67">
        <f>VLOOKUP(A387,'China Production data'!$A$1:$C$494,3,FALSE)</f>
        <v>1.2999999999999999E-2</v>
      </c>
      <c r="C387" s="76">
        <f>VLOOKUP(A387,'China Production data'!$A$1:$C$494,2,FALSE)</f>
        <v>49</v>
      </c>
    </row>
  </sheetData>
  <conditionalFormatting sqref="B242:B38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2023-01-21T03:47:00Z</dcterms:modified>
</cp:coreProperties>
</file>