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F74BAA75-021D-6E46-B623-4484848171DD}" xr6:coauthVersionLast="47" xr6:coauthVersionMax="47" xr10:uidLastSave="{00000000-0000-0000-0000-000000000000}"/>
  <bookViews>
    <workbookView xWindow="-67280" yWindow="1240" windowWidth="66340" windowHeight="26220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5" i="7" l="1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5" i="7" s="1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24" i="7"/>
  <c r="D411" i="7"/>
  <c r="E411" i="7"/>
  <c r="F411" i="7"/>
  <c r="G411" i="7"/>
  <c r="H411" i="7"/>
  <c r="I411" i="7"/>
  <c r="J411" i="7"/>
  <c r="K411" i="7"/>
  <c r="O411" i="7"/>
  <c r="P411" i="7"/>
  <c r="Q411" i="7"/>
  <c r="R411" i="7"/>
  <c r="S411" i="7"/>
  <c r="T411" i="7"/>
  <c r="U411" i="7"/>
  <c r="V411" i="7"/>
  <c r="D409" i="7"/>
  <c r="E409" i="7"/>
  <c r="F409" i="7"/>
  <c r="G409" i="7"/>
  <c r="H409" i="7"/>
  <c r="I409" i="7"/>
  <c r="J409" i="7"/>
  <c r="K409" i="7"/>
  <c r="O409" i="7"/>
  <c r="P409" i="7"/>
  <c r="Q409" i="7"/>
  <c r="R409" i="7"/>
  <c r="S409" i="7"/>
  <c r="T409" i="7"/>
  <c r="U409" i="7"/>
  <c r="V409" i="7"/>
  <c r="D410" i="7"/>
  <c r="E410" i="7"/>
  <c r="F410" i="7"/>
  <c r="G410" i="7"/>
  <c r="H410" i="7"/>
  <c r="I410" i="7"/>
  <c r="J410" i="7"/>
  <c r="K410" i="7"/>
  <c r="O410" i="7"/>
  <c r="P410" i="7"/>
  <c r="Q410" i="7"/>
  <c r="R410" i="7"/>
  <c r="S410" i="7"/>
  <c r="T410" i="7"/>
  <c r="U410" i="7"/>
  <c r="V410" i="7"/>
  <c r="B381" i="10"/>
  <c r="C381" i="10"/>
  <c r="B379" i="10"/>
  <c r="C379" i="10"/>
  <c r="B380" i="10"/>
  <c r="C380" i="10"/>
  <c r="B381" i="9"/>
  <c r="C381" i="9"/>
  <c r="D381" i="9"/>
  <c r="B379" i="9"/>
  <c r="C380" i="9" s="1"/>
  <c r="C379" i="9"/>
  <c r="D379" i="9"/>
  <c r="B380" i="9"/>
  <c r="D380" i="9"/>
  <c r="N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B388" i="8"/>
  <c r="C388" i="8"/>
  <c r="D388" i="8"/>
  <c r="E388" i="8"/>
  <c r="F388" i="8"/>
  <c r="G388" i="8"/>
  <c r="P388" i="8"/>
  <c r="B389" i="8"/>
  <c r="C389" i="8"/>
  <c r="D389" i="8"/>
  <c r="E389" i="8"/>
  <c r="F389" i="8"/>
  <c r="G389" i="8"/>
  <c r="P389" i="8"/>
  <c r="B387" i="8"/>
  <c r="C387" i="8"/>
  <c r="D387" i="8"/>
  <c r="E387" i="8"/>
  <c r="F387" i="8"/>
  <c r="G387" i="8"/>
  <c r="P387" i="8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C378" i="9"/>
  <c r="B378" i="9"/>
  <c r="B377" i="9"/>
  <c r="D376" i="9"/>
  <c r="B376" i="9"/>
  <c r="C377" i="9" s="1"/>
  <c r="B375" i="9"/>
  <c r="C376" i="9" s="1"/>
  <c r="B374" i="9"/>
  <c r="C375" i="9" s="1"/>
  <c r="B373" i="9"/>
  <c r="C374" i="9" s="1"/>
  <c r="B372" i="9"/>
  <c r="B371" i="9"/>
  <c r="C371" i="9" s="1"/>
  <c r="C370" i="9"/>
  <c r="B370" i="9"/>
  <c r="B369" i="9"/>
  <c r="D368" i="9"/>
  <c r="C368" i="9"/>
  <c r="B368" i="9"/>
  <c r="C369" i="9" s="1"/>
  <c r="B367" i="9"/>
  <c r="B366" i="9"/>
  <c r="D378" i="9" s="1"/>
  <c r="B365" i="9"/>
  <c r="C366" i="9" s="1"/>
  <c r="B364" i="9"/>
  <c r="B363" i="9"/>
  <c r="C363" i="9" s="1"/>
  <c r="C362" i="9"/>
  <c r="B362" i="9"/>
  <c r="D374" i="9" s="1"/>
  <c r="B361" i="9"/>
  <c r="D360" i="9"/>
  <c r="C360" i="9"/>
  <c r="B360" i="9"/>
  <c r="C361" i="9" s="1"/>
  <c r="B359" i="9"/>
  <c r="D371" i="9" s="1"/>
  <c r="B358" i="9"/>
  <c r="D370" i="9" s="1"/>
  <c r="B357" i="9"/>
  <c r="C358" i="9" s="1"/>
  <c r="B356" i="9"/>
  <c r="B355" i="9"/>
  <c r="C355" i="9" s="1"/>
  <c r="C354" i="9"/>
  <c r="B354" i="9"/>
  <c r="D366" i="9" s="1"/>
  <c r="B353" i="9"/>
  <c r="D352" i="9"/>
  <c r="C352" i="9"/>
  <c r="B352" i="9"/>
  <c r="C353" i="9" s="1"/>
  <c r="B351" i="9"/>
  <c r="D363" i="9" s="1"/>
  <c r="B350" i="9"/>
  <c r="D362" i="9" s="1"/>
  <c r="B349" i="9"/>
  <c r="C350" i="9" s="1"/>
  <c r="B348" i="9"/>
  <c r="B347" i="9"/>
  <c r="C347" i="9" s="1"/>
  <c r="C346" i="9"/>
  <c r="B346" i="9"/>
  <c r="D358" i="9" s="1"/>
  <c r="B345" i="9"/>
  <c r="D344" i="9"/>
  <c r="C344" i="9"/>
  <c r="B344" i="9"/>
  <c r="C345" i="9" s="1"/>
  <c r="B343" i="9"/>
  <c r="D355" i="9" s="1"/>
  <c r="B342" i="9"/>
  <c r="D354" i="9" s="1"/>
  <c r="B341" i="9"/>
  <c r="B340" i="9"/>
  <c r="B339" i="9"/>
  <c r="D351" i="9" s="1"/>
  <c r="C338" i="9"/>
  <c r="B338" i="9"/>
  <c r="D350" i="9" s="1"/>
  <c r="B337" i="9"/>
  <c r="D336" i="9"/>
  <c r="B336" i="9"/>
  <c r="C337" i="9" s="1"/>
  <c r="B335" i="9"/>
  <c r="D347" i="9" s="1"/>
  <c r="B334" i="9"/>
  <c r="B333" i="9"/>
  <c r="B332" i="9"/>
  <c r="B331" i="9"/>
  <c r="C332" i="9" s="1"/>
  <c r="C330" i="9"/>
  <c r="B330" i="9"/>
  <c r="D342" i="9" s="1"/>
  <c r="B329" i="9"/>
  <c r="D328" i="9"/>
  <c r="B328" i="9"/>
  <c r="C329" i="9" s="1"/>
  <c r="B327" i="9"/>
  <c r="B326" i="9"/>
  <c r="B325" i="9"/>
  <c r="B324" i="9"/>
  <c r="B323" i="9"/>
  <c r="C324" i="9" s="1"/>
  <c r="C322" i="9"/>
  <c r="B322" i="9"/>
  <c r="D334" i="9" s="1"/>
  <c r="B321" i="9"/>
  <c r="D320" i="9"/>
  <c r="B320" i="9"/>
  <c r="C321" i="9" s="1"/>
  <c r="B319" i="9"/>
  <c r="B318" i="9"/>
  <c r="B317" i="9"/>
  <c r="B316" i="9"/>
  <c r="B315" i="9"/>
  <c r="C316" i="9" s="1"/>
  <c r="C314" i="9"/>
  <c r="B314" i="9"/>
  <c r="D326" i="9" s="1"/>
  <c r="B313" i="9"/>
  <c r="D312" i="9"/>
  <c r="B312" i="9"/>
  <c r="C313" i="9" s="1"/>
  <c r="B311" i="9"/>
  <c r="B310" i="9"/>
  <c r="B309" i="9"/>
  <c r="B308" i="9"/>
  <c r="B307" i="9"/>
  <c r="C306" i="9"/>
  <c r="B306" i="9"/>
  <c r="D318" i="9" s="1"/>
  <c r="B305" i="9"/>
  <c r="D304" i="9"/>
  <c r="B304" i="9"/>
  <c r="C305" i="9" s="1"/>
  <c r="B303" i="9"/>
  <c r="B302" i="9"/>
  <c r="B301" i="9"/>
  <c r="B300" i="9"/>
  <c r="B299" i="9"/>
  <c r="C298" i="9"/>
  <c r="B298" i="9"/>
  <c r="D310" i="9" s="1"/>
  <c r="B297" i="9"/>
  <c r="D296" i="9"/>
  <c r="B296" i="9"/>
  <c r="C297" i="9" s="1"/>
  <c r="B295" i="9"/>
  <c r="B294" i="9"/>
  <c r="B293" i="9"/>
  <c r="B292" i="9"/>
  <c r="B291" i="9"/>
  <c r="C290" i="9"/>
  <c r="B290" i="9"/>
  <c r="D302" i="9" s="1"/>
  <c r="B289" i="9"/>
  <c r="D288" i="9"/>
  <c r="B288" i="9"/>
  <c r="C289" i="9" s="1"/>
  <c r="B287" i="9"/>
  <c r="B286" i="9"/>
  <c r="B285" i="9"/>
  <c r="B284" i="9"/>
  <c r="B283" i="9"/>
  <c r="C282" i="9"/>
  <c r="B282" i="9"/>
  <c r="D294" i="9" s="1"/>
  <c r="B281" i="9"/>
  <c r="D280" i="9"/>
  <c r="B280" i="9"/>
  <c r="C281" i="9" s="1"/>
  <c r="B279" i="9"/>
  <c r="B278" i="9"/>
  <c r="B277" i="9"/>
  <c r="B276" i="9"/>
  <c r="B275" i="9"/>
  <c r="C274" i="9"/>
  <c r="B274" i="9"/>
  <c r="D286" i="9" s="1"/>
  <c r="B273" i="9"/>
  <c r="D272" i="9"/>
  <c r="B272" i="9"/>
  <c r="C273" i="9" s="1"/>
  <c r="B271" i="9"/>
  <c r="B270" i="9"/>
  <c r="B269" i="9"/>
  <c r="B268" i="9"/>
  <c r="B267" i="9"/>
  <c r="C266" i="9"/>
  <c r="B266" i="9"/>
  <c r="D278" i="9" s="1"/>
  <c r="B265" i="9"/>
  <c r="D264" i="9"/>
  <c r="B264" i="9"/>
  <c r="C265" i="9" s="1"/>
  <c r="B263" i="9"/>
  <c r="B262" i="9"/>
  <c r="B261" i="9"/>
  <c r="B260" i="9"/>
  <c r="B259" i="9"/>
  <c r="C258" i="9"/>
  <c r="B258" i="9"/>
  <c r="D270" i="9" s="1"/>
  <c r="B257" i="9"/>
  <c r="D256" i="9"/>
  <c r="B256" i="9"/>
  <c r="C257" i="9" s="1"/>
  <c r="B255" i="9"/>
  <c r="B254" i="9"/>
  <c r="B253" i="9"/>
  <c r="B252" i="9"/>
  <c r="B251" i="9"/>
  <c r="C250" i="9"/>
  <c r="B250" i="9"/>
  <c r="D262" i="9" s="1"/>
  <c r="B249" i="9"/>
  <c r="D248" i="9"/>
  <c r="B248" i="9"/>
  <c r="C249" i="9" s="1"/>
  <c r="B247" i="9"/>
  <c r="B246" i="9"/>
  <c r="B245" i="9"/>
  <c r="B244" i="9"/>
  <c r="B243" i="9"/>
  <c r="C242" i="9"/>
  <c r="B242" i="9"/>
  <c r="D254" i="9" s="1"/>
  <c r="B241" i="9"/>
  <c r="D240" i="9"/>
  <c r="B240" i="9"/>
  <c r="C241" i="9" s="1"/>
  <c r="B239" i="9"/>
  <c r="B238" i="9"/>
  <c r="B237" i="9"/>
  <c r="B236" i="9"/>
  <c r="B235" i="9"/>
  <c r="C234" i="9"/>
  <c r="B234" i="9"/>
  <c r="D246" i="9" s="1"/>
  <c r="B233" i="9"/>
  <c r="D232" i="9"/>
  <c r="B232" i="9"/>
  <c r="C233" i="9" s="1"/>
  <c r="B231" i="9"/>
  <c r="B230" i="9"/>
  <c r="B229" i="9"/>
  <c r="B228" i="9"/>
  <c r="B227" i="9"/>
  <c r="C226" i="9"/>
  <c r="B226" i="9"/>
  <c r="D238" i="9" s="1"/>
  <c r="B225" i="9"/>
  <c r="D224" i="9"/>
  <c r="B224" i="9"/>
  <c r="C225" i="9" s="1"/>
  <c r="B223" i="9"/>
  <c r="B222" i="9"/>
  <c r="B221" i="9"/>
  <c r="B220" i="9"/>
  <c r="B219" i="9"/>
  <c r="C218" i="9"/>
  <c r="B218" i="9"/>
  <c r="D230" i="9" s="1"/>
  <c r="B217" i="9"/>
  <c r="D216" i="9"/>
  <c r="B216" i="9"/>
  <c r="C217" i="9" s="1"/>
  <c r="B215" i="9"/>
  <c r="B214" i="9"/>
  <c r="B213" i="9"/>
  <c r="B212" i="9"/>
  <c r="B211" i="9"/>
  <c r="C210" i="9"/>
  <c r="B210" i="9"/>
  <c r="D222" i="9" s="1"/>
  <c r="B209" i="9"/>
  <c r="D208" i="9"/>
  <c r="B208" i="9"/>
  <c r="C209" i="9" s="1"/>
  <c r="B207" i="9"/>
  <c r="B206" i="9"/>
  <c r="B205" i="9"/>
  <c r="B204" i="9"/>
  <c r="B203" i="9"/>
  <c r="C202" i="9"/>
  <c r="B202" i="9"/>
  <c r="D214" i="9" s="1"/>
  <c r="B201" i="9"/>
  <c r="D200" i="9"/>
  <c r="B200" i="9"/>
  <c r="C201" i="9" s="1"/>
  <c r="B199" i="9"/>
  <c r="B198" i="9"/>
  <c r="B197" i="9"/>
  <c r="B196" i="9"/>
  <c r="B195" i="9"/>
  <c r="C194" i="9"/>
  <c r="B194" i="9"/>
  <c r="D206" i="9" s="1"/>
  <c r="B193" i="9"/>
  <c r="D192" i="9"/>
  <c r="B192" i="9"/>
  <c r="C193" i="9" s="1"/>
  <c r="B191" i="9"/>
  <c r="D203" i="9" s="1"/>
  <c r="B190" i="9"/>
  <c r="B189" i="9"/>
  <c r="B188" i="9"/>
  <c r="B187" i="9"/>
  <c r="C186" i="9"/>
  <c r="B186" i="9"/>
  <c r="D198" i="9" s="1"/>
  <c r="B185" i="9"/>
  <c r="D184" i="9"/>
  <c r="B184" i="9"/>
  <c r="C185" i="9" s="1"/>
  <c r="D183" i="9"/>
  <c r="B183" i="9"/>
  <c r="B182" i="9"/>
  <c r="B181" i="9"/>
  <c r="B180" i="9"/>
  <c r="B179" i="9"/>
  <c r="C178" i="9"/>
  <c r="B178" i="9"/>
  <c r="D190" i="9" s="1"/>
  <c r="B177" i="9"/>
  <c r="D176" i="9"/>
  <c r="B176" i="9"/>
  <c r="C177" i="9" s="1"/>
  <c r="B175" i="9"/>
  <c r="B174" i="9"/>
  <c r="B173" i="9"/>
  <c r="B172" i="9"/>
  <c r="C171" i="9"/>
  <c r="B171" i="9"/>
  <c r="C172" i="9" s="1"/>
  <c r="D170" i="9"/>
  <c r="C170" i="9"/>
  <c r="B170" i="9"/>
  <c r="B169" i="9"/>
  <c r="C168" i="9"/>
  <c r="B168" i="9"/>
  <c r="D167" i="9"/>
  <c r="B167" i="9"/>
  <c r="B166" i="9"/>
  <c r="B165" i="9"/>
  <c r="C166" i="9" s="1"/>
  <c r="C164" i="9"/>
  <c r="B164" i="9"/>
  <c r="C163" i="9"/>
  <c r="B163" i="9"/>
  <c r="C162" i="9"/>
  <c r="B162" i="9"/>
  <c r="D161" i="9"/>
  <c r="B161" i="9"/>
  <c r="D160" i="9"/>
  <c r="C160" i="9"/>
  <c r="B160" i="9"/>
  <c r="B159" i="9"/>
  <c r="B158" i="9"/>
  <c r="C157" i="9"/>
  <c r="B157" i="9"/>
  <c r="C156" i="9"/>
  <c r="B156" i="9"/>
  <c r="B155" i="9"/>
  <c r="C155" i="9" s="1"/>
  <c r="C154" i="9"/>
  <c r="B154" i="9"/>
  <c r="D166" i="9" s="1"/>
  <c r="D153" i="9"/>
  <c r="B153" i="9"/>
  <c r="B152" i="9"/>
  <c r="B151" i="9"/>
  <c r="B150" i="9"/>
  <c r="D149" i="9"/>
  <c r="B149" i="9"/>
  <c r="B148" i="9"/>
  <c r="C147" i="9"/>
  <c r="B147" i="9"/>
  <c r="B146" i="9"/>
  <c r="D158" i="9" s="1"/>
  <c r="D145" i="9"/>
  <c r="B145" i="9"/>
  <c r="C144" i="9"/>
  <c r="B144" i="9"/>
  <c r="D143" i="9"/>
  <c r="B143" i="9"/>
  <c r="B142" i="9"/>
  <c r="C143" i="9" s="1"/>
  <c r="B141" i="9"/>
  <c r="C140" i="9"/>
  <c r="B140" i="9"/>
  <c r="B139" i="9"/>
  <c r="D151" i="9" s="1"/>
  <c r="B138" i="9"/>
  <c r="D137" i="9"/>
  <c r="B137" i="9"/>
  <c r="B136" i="9"/>
  <c r="C137" i="9" s="1"/>
  <c r="B135" i="9"/>
  <c r="B134" i="9"/>
  <c r="C135" i="9" s="1"/>
  <c r="D133" i="9"/>
  <c r="B133" i="9"/>
  <c r="B132" i="9"/>
  <c r="C131" i="9"/>
  <c r="B131" i="9"/>
  <c r="C132" i="9" s="1"/>
  <c r="B130" i="9"/>
  <c r="D129" i="9"/>
  <c r="B129" i="9"/>
  <c r="B128" i="9"/>
  <c r="D127" i="9"/>
  <c r="B127" i="9"/>
  <c r="B126" i="9"/>
  <c r="C127" i="9" s="1"/>
  <c r="B125" i="9"/>
  <c r="C124" i="9"/>
  <c r="B124" i="9"/>
  <c r="B123" i="9"/>
  <c r="D135" i="9" s="1"/>
  <c r="B122" i="9"/>
  <c r="B121" i="9"/>
  <c r="B120" i="9"/>
  <c r="C121" i="9" s="1"/>
  <c r="B119" i="9"/>
  <c r="B118" i="9"/>
  <c r="C119" i="9" s="1"/>
  <c r="D117" i="9"/>
  <c r="B117" i="9"/>
  <c r="B116" i="9"/>
  <c r="C115" i="9"/>
  <c r="B115" i="9"/>
  <c r="C116" i="9" s="1"/>
  <c r="B114" i="9"/>
  <c r="D113" i="9"/>
  <c r="B113" i="9"/>
  <c r="C112" i="9"/>
  <c r="B112" i="9"/>
  <c r="B111" i="9"/>
  <c r="B110" i="9"/>
  <c r="C111" i="9" s="1"/>
  <c r="B109" i="9"/>
  <c r="D121" i="9" s="1"/>
  <c r="D108" i="9"/>
  <c r="B108" i="9"/>
  <c r="B107" i="9"/>
  <c r="D119" i="9" s="1"/>
  <c r="B106" i="9"/>
  <c r="B105" i="9"/>
  <c r="B104" i="9"/>
  <c r="B103" i="9"/>
  <c r="B102" i="9"/>
  <c r="D101" i="9"/>
  <c r="B101" i="9"/>
  <c r="D100" i="9"/>
  <c r="B100" i="9"/>
  <c r="B99" i="9"/>
  <c r="C100" i="9" s="1"/>
  <c r="D98" i="9"/>
  <c r="B98" i="9"/>
  <c r="D97" i="9"/>
  <c r="B97" i="9"/>
  <c r="C96" i="9"/>
  <c r="B96" i="9"/>
  <c r="B95" i="9"/>
  <c r="C94" i="9"/>
  <c r="B94" i="9"/>
  <c r="C95" i="9" s="1"/>
  <c r="C93" i="9"/>
  <c r="B93" i="9"/>
  <c r="D105" i="9" s="1"/>
  <c r="B92" i="9"/>
  <c r="B91" i="9"/>
  <c r="C92" i="9" s="1"/>
  <c r="D90" i="9"/>
  <c r="B90" i="9"/>
  <c r="B89" i="9"/>
  <c r="D88" i="9"/>
  <c r="B88" i="9"/>
  <c r="C89" i="9" s="1"/>
  <c r="B87" i="9"/>
  <c r="B86" i="9"/>
  <c r="D85" i="9"/>
  <c r="B85" i="9"/>
  <c r="C86" i="9" s="1"/>
  <c r="D84" i="9"/>
  <c r="B84" i="9"/>
  <c r="B83" i="9"/>
  <c r="C84" i="9" s="1"/>
  <c r="B82" i="9"/>
  <c r="B81" i="9"/>
  <c r="B80" i="9"/>
  <c r="D92" i="9" s="1"/>
  <c r="B79" i="9"/>
  <c r="B78" i="9"/>
  <c r="B77" i="9"/>
  <c r="C76" i="9"/>
  <c r="B76" i="9"/>
  <c r="D75" i="9"/>
  <c r="C75" i="9"/>
  <c r="B75" i="9"/>
  <c r="B74" i="9"/>
  <c r="D86" i="9" s="1"/>
  <c r="B73" i="9"/>
  <c r="C74" i="9" s="1"/>
  <c r="D72" i="9"/>
  <c r="C72" i="9"/>
  <c r="B72" i="9"/>
  <c r="C71" i="9"/>
  <c r="B71" i="9"/>
  <c r="B70" i="9"/>
  <c r="D69" i="9"/>
  <c r="C69" i="9"/>
  <c r="B69" i="9"/>
  <c r="C68" i="9"/>
  <c r="B68" i="9"/>
  <c r="C67" i="9"/>
  <c r="B67" i="9"/>
  <c r="D79" i="9" s="1"/>
  <c r="D66" i="9"/>
  <c r="B66" i="9"/>
  <c r="D65" i="9"/>
  <c r="B65" i="9"/>
  <c r="D77" i="9" s="1"/>
  <c r="B64" i="9"/>
  <c r="D63" i="9"/>
  <c r="B63" i="9"/>
  <c r="B62" i="9"/>
  <c r="C63" i="9" s="1"/>
  <c r="B61" i="9"/>
  <c r="B60" i="9"/>
  <c r="B59" i="9"/>
  <c r="C60" i="9" s="1"/>
  <c r="B58" i="9"/>
  <c r="B57" i="9"/>
  <c r="D56" i="9"/>
  <c r="B56" i="9"/>
  <c r="C57" i="9" s="1"/>
  <c r="D55" i="9"/>
  <c r="C55" i="9"/>
  <c r="B55" i="9"/>
  <c r="B54" i="9"/>
  <c r="D53" i="9"/>
  <c r="C53" i="9"/>
  <c r="B53" i="9"/>
  <c r="C54" i="9" s="1"/>
  <c r="D52" i="9"/>
  <c r="C52" i="9"/>
  <c r="B52" i="9"/>
  <c r="B51" i="9"/>
  <c r="B50" i="9"/>
  <c r="B49" i="9"/>
  <c r="B48" i="9"/>
  <c r="B47" i="9"/>
  <c r="C46" i="9"/>
  <c r="B46" i="9"/>
  <c r="B45" i="9"/>
  <c r="D44" i="9"/>
  <c r="C44" i="9"/>
  <c r="B44" i="9"/>
  <c r="D43" i="9"/>
  <c r="C43" i="9"/>
  <c r="B43" i="9"/>
  <c r="C42" i="9"/>
  <c r="B42" i="9"/>
  <c r="D54" i="9" s="1"/>
  <c r="B41" i="9"/>
  <c r="D41" i="9" s="1"/>
  <c r="D40" i="9"/>
  <c r="C40" i="9"/>
  <c r="B40" i="9"/>
  <c r="C39" i="9"/>
  <c r="B39" i="9"/>
  <c r="D51" i="9" s="1"/>
  <c r="C38" i="9"/>
  <c r="B38" i="9"/>
  <c r="D50" i="9" s="1"/>
  <c r="B37" i="9"/>
  <c r="D36" i="9"/>
  <c r="C36" i="9"/>
  <c r="B36" i="9"/>
  <c r="D48" i="9" s="1"/>
  <c r="D35" i="9"/>
  <c r="C35" i="9"/>
  <c r="B35" i="9"/>
  <c r="B34" i="9"/>
  <c r="B33" i="9"/>
  <c r="D32" i="9"/>
  <c r="C32" i="9"/>
  <c r="B32" i="9"/>
  <c r="B31" i="9"/>
  <c r="B30" i="9"/>
  <c r="D42" i="9" s="1"/>
  <c r="D29" i="9"/>
  <c r="B29" i="9"/>
  <c r="D28" i="9"/>
  <c r="C28" i="9"/>
  <c r="B28" i="9"/>
  <c r="C29" i="9" s="1"/>
  <c r="B27" i="9"/>
  <c r="B26" i="9"/>
  <c r="B25" i="9"/>
  <c r="D24" i="9"/>
  <c r="B24" i="9"/>
  <c r="B23" i="9"/>
  <c r="C24" i="9" s="1"/>
  <c r="C22" i="9"/>
  <c r="B22" i="9"/>
  <c r="D34" i="9" s="1"/>
  <c r="D21" i="9"/>
  <c r="B21" i="9"/>
  <c r="B20" i="9"/>
  <c r="C21" i="9" s="1"/>
  <c r="B19" i="9"/>
  <c r="D31" i="9" s="1"/>
  <c r="B18" i="9"/>
  <c r="D30" i="9" s="1"/>
  <c r="D17" i="9"/>
  <c r="B17" i="9"/>
  <c r="B16" i="9"/>
  <c r="B15" i="9"/>
  <c r="B14" i="9"/>
  <c r="B13" i="9"/>
  <c r="D25" i="9" s="1"/>
  <c r="C12" i="9"/>
  <c r="B12" i="9"/>
  <c r="B11" i="9"/>
  <c r="B10" i="9"/>
  <c r="B9" i="9"/>
  <c r="C10" i="9" s="1"/>
  <c r="B8" i="9"/>
  <c r="B7" i="9"/>
  <c r="C6" i="9"/>
  <c r="B6" i="9"/>
  <c r="B5" i="9"/>
  <c r="O1" i="9"/>
  <c r="G1" i="9" s="1"/>
  <c r="G4" i="9" s="1"/>
  <c r="P386" i="8"/>
  <c r="G386" i="8"/>
  <c r="F386" i="8"/>
  <c r="E386" i="8"/>
  <c r="D386" i="8"/>
  <c r="C386" i="8"/>
  <c r="B386" i="8"/>
  <c r="P385" i="8"/>
  <c r="G385" i="8"/>
  <c r="F385" i="8"/>
  <c r="E385" i="8"/>
  <c r="D385" i="8"/>
  <c r="C385" i="8"/>
  <c r="B385" i="8"/>
  <c r="P384" i="8"/>
  <c r="G384" i="8"/>
  <c r="F384" i="8"/>
  <c r="E384" i="8"/>
  <c r="D384" i="8"/>
  <c r="C384" i="8"/>
  <c r="B384" i="8"/>
  <c r="P383" i="8"/>
  <c r="G383" i="8"/>
  <c r="F383" i="8"/>
  <c r="E383" i="8"/>
  <c r="D383" i="8"/>
  <c r="C383" i="8"/>
  <c r="B383" i="8"/>
  <c r="P382" i="8"/>
  <c r="G382" i="8"/>
  <c r="F382" i="8"/>
  <c r="E382" i="8"/>
  <c r="D382" i="8"/>
  <c r="C382" i="8"/>
  <c r="B382" i="8"/>
  <c r="P381" i="8"/>
  <c r="G381" i="8"/>
  <c r="F381" i="8"/>
  <c r="E381" i="8"/>
  <c r="D381" i="8"/>
  <c r="C381" i="8"/>
  <c r="B381" i="8"/>
  <c r="P380" i="8"/>
  <c r="G380" i="8"/>
  <c r="F380" i="8"/>
  <c r="E380" i="8"/>
  <c r="D380" i="8"/>
  <c r="C380" i="8"/>
  <c r="B380" i="8"/>
  <c r="P379" i="8"/>
  <c r="G379" i="8"/>
  <c r="F379" i="8"/>
  <c r="E379" i="8"/>
  <c r="D379" i="8"/>
  <c r="C379" i="8"/>
  <c r="B379" i="8"/>
  <c r="P378" i="8"/>
  <c r="G378" i="8"/>
  <c r="F378" i="8"/>
  <c r="E378" i="8"/>
  <c r="D378" i="8"/>
  <c r="C378" i="8"/>
  <c r="B378" i="8"/>
  <c r="P377" i="8"/>
  <c r="G377" i="8"/>
  <c r="F377" i="8"/>
  <c r="E377" i="8"/>
  <c r="D377" i="8"/>
  <c r="C377" i="8"/>
  <c r="B377" i="8"/>
  <c r="P376" i="8"/>
  <c r="G376" i="8"/>
  <c r="F376" i="8"/>
  <c r="E376" i="8"/>
  <c r="D376" i="8"/>
  <c r="C376" i="8"/>
  <c r="B376" i="8"/>
  <c r="P375" i="8"/>
  <c r="G375" i="8"/>
  <c r="F375" i="8"/>
  <c r="E375" i="8"/>
  <c r="D375" i="8"/>
  <c r="C375" i="8"/>
  <c r="B375" i="8"/>
  <c r="P374" i="8"/>
  <c r="G374" i="8"/>
  <c r="F374" i="8"/>
  <c r="E374" i="8"/>
  <c r="D374" i="8"/>
  <c r="C374" i="8"/>
  <c r="B374" i="8"/>
  <c r="P373" i="8"/>
  <c r="G373" i="8"/>
  <c r="F373" i="8"/>
  <c r="E373" i="8"/>
  <c r="D373" i="8"/>
  <c r="C373" i="8"/>
  <c r="B373" i="8"/>
  <c r="P372" i="8"/>
  <c r="G372" i="8"/>
  <c r="F372" i="8"/>
  <c r="E372" i="8"/>
  <c r="D372" i="8"/>
  <c r="C372" i="8"/>
  <c r="B372" i="8"/>
  <c r="P371" i="8"/>
  <c r="G371" i="8"/>
  <c r="F371" i="8"/>
  <c r="E371" i="8"/>
  <c r="D371" i="8"/>
  <c r="C371" i="8"/>
  <c r="B371" i="8"/>
  <c r="P370" i="8"/>
  <c r="G370" i="8"/>
  <c r="F370" i="8"/>
  <c r="E370" i="8"/>
  <c r="D370" i="8"/>
  <c r="C370" i="8"/>
  <c r="B370" i="8"/>
  <c r="P369" i="8"/>
  <c r="G369" i="8"/>
  <c r="F369" i="8"/>
  <c r="E369" i="8"/>
  <c r="D369" i="8"/>
  <c r="C369" i="8"/>
  <c r="B369" i="8"/>
  <c r="P368" i="8"/>
  <c r="G368" i="8"/>
  <c r="F368" i="8"/>
  <c r="E368" i="8"/>
  <c r="D368" i="8"/>
  <c r="C368" i="8"/>
  <c r="B368" i="8"/>
  <c r="P367" i="8"/>
  <c r="G367" i="8"/>
  <c r="F367" i="8"/>
  <c r="E367" i="8"/>
  <c r="D367" i="8"/>
  <c r="C367" i="8"/>
  <c r="B367" i="8"/>
  <c r="P366" i="8"/>
  <c r="G366" i="8"/>
  <c r="F366" i="8"/>
  <c r="E366" i="8"/>
  <c r="D366" i="8"/>
  <c r="C366" i="8"/>
  <c r="B366" i="8"/>
  <c r="P365" i="8"/>
  <c r="G365" i="8"/>
  <c r="F365" i="8"/>
  <c r="E365" i="8"/>
  <c r="D365" i="8"/>
  <c r="C365" i="8"/>
  <c r="B365" i="8"/>
  <c r="P364" i="8"/>
  <c r="G364" i="8"/>
  <c r="F364" i="8"/>
  <c r="E364" i="8"/>
  <c r="D364" i="8"/>
  <c r="C364" i="8"/>
  <c r="B364" i="8"/>
  <c r="P363" i="8"/>
  <c r="G363" i="8"/>
  <c r="F363" i="8"/>
  <c r="E363" i="8"/>
  <c r="D363" i="8"/>
  <c r="C363" i="8"/>
  <c r="B363" i="8"/>
  <c r="P362" i="8"/>
  <c r="G362" i="8"/>
  <c r="F362" i="8"/>
  <c r="E362" i="8"/>
  <c r="D362" i="8"/>
  <c r="C362" i="8"/>
  <c r="B362" i="8"/>
  <c r="P361" i="8"/>
  <c r="G361" i="8"/>
  <c r="F361" i="8"/>
  <c r="E361" i="8"/>
  <c r="D361" i="8"/>
  <c r="C361" i="8"/>
  <c r="B361" i="8"/>
  <c r="P360" i="8"/>
  <c r="G360" i="8"/>
  <c r="F360" i="8"/>
  <c r="E360" i="8"/>
  <c r="D360" i="8"/>
  <c r="C360" i="8"/>
  <c r="B360" i="8"/>
  <c r="P359" i="8"/>
  <c r="G359" i="8"/>
  <c r="F359" i="8"/>
  <c r="E359" i="8"/>
  <c r="D359" i="8"/>
  <c r="C359" i="8"/>
  <c r="B359" i="8"/>
  <c r="P358" i="8"/>
  <c r="G358" i="8"/>
  <c r="F358" i="8"/>
  <c r="E358" i="8"/>
  <c r="D358" i="8"/>
  <c r="C358" i="8"/>
  <c r="B358" i="8"/>
  <c r="P357" i="8"/>
  <c r="G357" i="8"/>
  <c r="F357" i="8"/>
  <c r="E357" i="8"/>
  <c r="D357" i="8"/>
  <c r="C357" i="8"/>
  <c r="B357" i="8"/>
  <c r="P356" i="8"/>
  <c r="G356" i="8"/>
  <c r="F356" i="8"/>
  <c r="E356" i="8"/>
  <c r="D356" i="8"/>
  <c r="C356" i="8"/>
  <c r="B356" i="8"/>
  <c r="P355" i="8"/>
  <c r="G355" i="8"/>
  <c r="F355" i="8"/>
  <c r="E355" i="8"/>
  <c r="D355" i="8"/>
  <c r="C355" i="8"/>
  <c r="B355" i="8"/>
  <c r="P354" i="8"/>
  <c r="G354" i="8"/>
  <c r="F354" i="8"/>
  <c r="E354" i="8"/>
  <c r="D354" i="8"/>
  <c r="C354" i="8"/>
  <c r="B354" i="8"/>
  <c r="P353" i="8"/>
  <c r="G353" i="8"/>
  <c r="F353" i="8"/>
  <c r="E353" i="8"/>
  <c r="D353" i="8"/>
  <c r="C353" i="8"/>
  <c r="B353" i="8"/>
  <c r="P352" i="8"/>
  <c r="G352" i="8"/>
  <c r="F352" i="8"/>
  <c r="E352" i="8"/>
  <c r="D352" i="8"/>
  <c r="C352" i="8"/>
  <c r="B352" i="8"/>
  <c r="P351" i="8"/>
  <c r="G351" i="8"/>
  <c r="F351" i="8"/>
  <c r="E351" i="8"/>
  <c r="D351" i="8"/>
  <c r="C351" i="8"/>
  <c r="B351" i="8"/>
  <c r="P350" i="8"/>
  <c r="G350" i="8"/>
  <c r="F350" i="8"/>
  <c r="E350" i="8"/>
  <c r="D350" i="8"/>
  <c r="C350" i="8"/>
  <c r="B350" i="8"/>
  <c r="P349" i="8"/>
  <c r="G349" i="8"/>
  <c r="F349" i="8"/>
  <c r="E349" i="8"/>
  <c r="D349" i="8"/>
  <c r="C349" i="8"/>
  <c r="B349" i="8"/>
  <c r="P348" i="8"/>
  <c r="G348" i="8"/>
  <c r="F348" i="8"/>
  <c r="E348" i="8"/>
  <c r="D348" i="8"/>
  <c r="C348" i="8"/>
  <c r="B348" i="8"/>
  <c r="P347" i="8"/>
  <c r="G347" i="8"/>
  <c r="F347" i="8"/>
  <c r="E347" i="8"/>
  <c r="D347" i="8"/>
  <c r="C347" i="8"/>
  <c r="B347" i="8"/>
  <c r="P346" i="8"/>
  <c r="G346" i="8"/>
  <c r="F346" i="8"/>
  <c r="E346" i="8"/>
  <c r="D346" i="8"/>
  <c r="C346" i="8"/>
  <c r="B346" i="8"/>
  <c r="P345" i="8"/>
  <c r="G345" i="8"/>
  <c r="F345" i="8"/>
  <c r="E345" i="8"/>
  <c r="D345" i="8"/>
  <c r="C345" i="8"/>
  <c r="B345" i="8"/>
  <c r="P344" i="8"/>
  <c r="G344" i="8"/>
  <c r="F344" i="8"/>
  <c r="E344" i="8"/>
  <c r="D344" i="8"/>
  <c r="C344" i="8"/>
  <c r="B344" i="8"/>
  <c r="P343" i="8"/>
  <c r="G343" i="8"/>
  <c r="F343" i="8"/>
  <c r="E343" i="8"/>
  <c r="D343" i="8"/>
  <c r="C343" i="8"/>
  <c r="B343" i="8"/>
  <c r="P342" i="8"/>
  <c r="G342" i="8"/>
  <c r="F342" i="8"/>
  <c r="E342" i="8"/>
  <c r="D342" i="8"/>
  <c r="C342" i="8"/>
  <c r="B342" i="8"/>
  <c r="P341" i="8"/>
  <c r="G341" i="8"/>
  <c r="F341" i="8"/>
  <c r="E341" i="8"/>
  <c r="D341" i="8"/>
  <c r="C341" i="8"/>
  <c r="B341" i="8"/>
  <c r="P340" i="8"/>
  <c r="G340" i="8"/>
  <c r="F340" i="8"/>
  <c r="E340" i="8"/>
  <c r="D340" i="8"/>
  <c r="C340" i="8"/>
  <c r="B340" i="8"/>
  <c r="P339" i="8"/>
  <c r="G339" i="8"/>
  <c r="F339" i="8"/>
  <c r="E339" i="8"/>
  <c r="D339" i="8"/>
  <c r="C339" i="8"/>
  <c r="B339" i="8"/>
  <c r="P338" i="8"/>
  <c r="G338" i="8"/>
  <c r="F338" i="8"/>
  <c r="E338" i="8"/>
  <c r="D338" i="8"/>
  <c r="C338" i="8"/>
  <c r="B338" i="8"/>
  <c r="P337" i="8"/>
  <c r="G337" i="8"/>
  <c r="F337" i="8"/>
  <c r="E337" i="8"/>
  <c r="D337" i="8"/>
  <c r="C337" i="8"/>
  <c r="B337" i="8"/>
  <c r="P336" i="8"/>
  <c r="G336" i="8"/>
  <c r="F336" i="8"/>
  <c r="E336" i="8"/>
  <c r="D336" i="8"/>
  <c r="C336" i="8"/>
  <c r="B336" i="8"/>
  <c r="P335" i="8"/>
  <c r="G335" i="8"/>
  <c r="F335" i="8"/>
  <c r="E335" i="8"/>
  <c r="D335" i="8"/>
  <c r="C335" i="8"/>
  <c r="B335" i="8"/>
  <c r="P334" i="8"/>
  <c r="G334" i="8"/>
  <c r="F334" i="8"/>
  <c r="E334" i="8"/>
  <c r="D334" i="8"/>
  <c r="C334" i="8"/>
  <c r="B334" i="8"/>
  <c r="P333" i="8"/>
  <c r="G333" i="8"/>
  <c r="F333" i="8"/>
  <c r="E333" i="8"/>
  <c r="D333" i="8"/>
  <c r="C333" i="8"/>
  <c r="B333" i="8"/>
  <c r="P332" i="8"/>
  <c r="G332" i="8"/>
  <c r="F332" i="8"/>
  <c r="E332" i="8"/>
  <c r="D332" i="8"/>
  <c r="C332" i="8"/>
  <c r="B332" i="8"/>
  <c r="P331" i="8"/>
  <c r="G331" i="8"/>
  <c r="F331" i="8"/>
  <c r="E331" i="8"/>
  <c r="D331" i="8"/>
  <c r="C331" i="8"/>
  <c r="B331" i="8"/>
  <c r="P330" i="8"/>
  <c r="G330" i="8"/>
  <c r="F330" i="8"/>
  <c r="E330" i="8"/>
  <c r="D330" i="8"/>
  <c r="C330" i="8"/>
  <c r="B330" i="8"/>
  <c r="P329" i="8"/>
  <c r="G329" i="8"/>
  <c r="F329" i="8"/>
  <c r="E329" i="8"/>
  <c r="D329" i="8"/>
  <c r="C329" i="8"/>
  <c r="B329" i="8"/>
  <c r="P328" i="8"/>
  <c r="G328" i="8"/>
  <c r="F328" i="8"/>
  <c r="E328" i="8"/>
  <c r="D328" i="8"/>
  <c r="C328" i="8"/>
  <c r="B328" i="8"/>
  <c r="P327" i="8"/>
  <c r="G327" i="8"/>
  <c r="F327" i="8"/>
  <c r="E327" i="8"/>
  <c r="D327" i="8"/>
  <c r="C327" i="8"/>
  <c r="B327" i="8"/>
  <c r="P326" i="8"/>
  <c r="G326" i="8"/>
  <c r="F326" i="8"/>
  <c r="E326" i="8"/>
  <c r="D326" i="8"/>
  <c r="C326" i="8"/>
  <c r="B326" i="8"/>
  <c r="P325" i="8"/>
  <c r="G325" i="8"/>
  <c r="F325" i="8"/>
  <c r="E325" i="8"/>
  <c r="D325" i="8"/>
  <c r="C325" i="8"/>
  <c r="B325" i="8"/>
  <c r="P324" i="8"/>
  <c r="G324" i="8"/>
  <c r="F324" i="8"/>
  <c r="E324" i="8"/>
  <c r="D324" i="8"/>
  <c r="C324" i="8"/>
  <c r="B324" i="8"/>
  <c r="P323" i="8"/>
  <c r="G323" i="8"/>
  <c r="F323" i="8"/>
  <c r="E323" i="8"/>
  <c r="D323" i="8"/>
  <c r="C323" i="8"/>
  <c r="B323" i="8"/>
  <c r="P322" i="8"/>
  <c r="G322" i="8"/>
  <c r="F322" i="8"/>
  <c r="E322" i="8"/>
  <c r="D322" i="8"/>
  <c r="C322" i="8"/>
  <c r="B322" i="8"/>
  <c r="P321" i="8"/>
  <c r="G321" i="8"/>
  <c r="F321" i="8"/>
  <c r="E321" i="8"/>
  <c r="D321" i="8"/>
  <c r="C321" i="8"/>
  <c r="B321" i="8"/>
  <c r="P320" i="8"/>
  <c r="G320" i="8"/>
  <c r="F320" i="8"/>
  <c r="E320" i="8"/>
  <c r="D320" i="8"/>
  <c r="C320" i="8"/>
  <c r="B320" i="8"/>
  <c r="P319" i="8"/>
  <c r="G319" i="8"/>
  <c r="F319" i="8"/>
  <c r="E319" i="8"/>
  <c r="D319" i="8"/>
  <c r="C319" i="8"/>
  <c r="B319" i="8"/>
  <c r="P318" i="8"/>
  <c r="G318" i="8"/>
  <c r="F318" i="8"/>
  <c r="E318" i="8"/>
  <c r="D318" i="8"/>
  <c r="C318" i="8"/>
  <c r="B318" i="8"/>
  <c r="P317" i="8"/>
  <c r="G317" i="8"/>
  <c r="F317" i="8"/>
  <c r="E317" i="8"/>
  <c r="D317" i="8"/>
  <c r="C317" i="8"/>
  <c r="B317" i="8"/>
  <c r="P316" i="8"/>
  <c r="G316" i="8"/>
  <c r="F316" i="8"/>
  <c r="E316" i="8"/>
  <c r="D316" i="8"/>
  <c r="C316" i="8"/>
  <c r="B316" i="8"/>
  <c r="P315" i="8"/>
  <c r="G315" i="8"/>
  <c r="F315" i="8"/>
  <c r="E315" i="8"/>
  <c r="D315" i="8"/>
  <c r="C315" i="8"/>
  <c r="B315" i="8"/>
  <c r="P314" i="8"/>
  <c r="G314" i="8"/>
  <c r="F314" i="8"/>
  <c r="E314" i="8"/>
  <c r="D314" i="8"/>
  <c r="C314" i="8"/>
  <c r="B314" i="8"/>
  <c r="P313" i="8"/>
  <c r="G313" i="8"/>
  <c r="F313" i="8"/>
  <c r="E313" i="8"/>
  <c r="D313" i="8"/>
  <c r="C313" i="8"/>
  <c r="B313" i="8"/>
  <c r="P312" i="8"/>
  <c r="G312" i="8"/>
  <c r="F312" i="8"/>
  <c r="E312" i="8"/>
  <c r="D312" i="8"/>
  <c r="C312" i="8"/>
  <c r="B312" i="8"/>
  <c r="P311" i="8"/>
  <c r="G311" i="8"/>
  <c r="F311" i="8"/>
  <c r="E311" i="8"/>
  <c r="D311" i="8"/>
  <c r="C311" i="8"/>
  <c r="B311" i="8"/>
  <c r="P310" i="8"/>
  <c r="G310" i="8"/>
  <c r="F310" i="8"/>
  <c r="E310" i="8"/>
  <c r="D310" i="8"/>
  <c r="C310" i="8"/>
  <c r="B310" i="8"/>
  <c r="P309" i="8"/>
  <c r="G309" i="8"/>
  <c r="F309" i="8"/>
  <c r="E309" i="8"/>
  <c r="D309" i="8"/>
  <c r="C309" i="8"/>
  <c r="B309" i="8"/>
  <c r="P308" i="8"/>
  <c r="G308" i="8"/>
  <c r="F308" i="8"/>
  <c r="E308" i="8"/>
  <c r="D308" i="8"/>
  <c r="C308" i="8"/>
  <c r="B308" i="8"/>
  <c r="P307" i="8"/>
  <c r="G307" i="8"/>
  <c r="F307" i="8"/>
  <c r="E307" i="8"/>
  <c r="D307" i="8"/>
  <c r="C307" i="8"/>
  <c r="B307" i="8"/>
  <c r="P306" i="8"/>
  <c r="G306" i="8"/>
  <c r="F306" i="8"/>
  <c r="E306" i="8"/>
  <c r="D306" i="8"/>
  <c r="C306" i="8"/>
  <c r="B306" i="8"/>
  <c r="P305" i="8"/>
  <c r="G305" i="8"/>
  <c r="F305" i="8"/>
  <c r="E305" i="8"/>
  <c r="D305" i="8"/>
  <c r="C305" i="8"/>
  <c r="B305" i="8"/>
  <c r="P304" i="8"/>
  <c r="G304" i="8"/>
  <c r="F304" i="8"/>
  <c r="E304" i="8"/>
  <c r="D304" i="8"/>
  <c r="C304" i="8"/>
  <c r="B304" i="8"/>
  <c r="P303" i="8"/>
  <c r="G303" i="8"/>
  <c r="F303" i="8"/>
  <c r="E303" i="8"/>
  <c r="D303" i="8"/>
  <c r="C303" i="8"/>
  <c r="B303" i="8"/>
  <c r="P302" i="8"/>
  <c r="G302" i="8"/>
  <c r="F302" i="8"/>
  <c r="E302" i="8"/>
  <c r="D302" i="8"/>
  <c r="C302" i="8"/>
  <c r="B302" i="8"/>
  <c r="P301" i="8"/>
  <c r="G301" i="8"/>
  <c r="F301" i="8"/>
  <c r="E301" i="8"/>
  <c r="D301" i="8"/>
  <c r="C301" i="8"/>
  <c r="B301" i="8"/>
  <c r="P300" i="8"/>
  <c r="G300" i="8"/>
  <c r="F300" i="8"/>
  <c r="E300" i="8"/>
  <c r="D300" i="8"/>
  <c r="C300" i="8"/>
  <c r="B300" i="8"/>
  <c r="P299" i="8"/>
  <c r="G299" i="8"/>
  <c r="F299" i="8"/>
  <c r="E299" i="8"/>
  <c r="D299" i="8"/>
  <c r="C299" i="8"/>
  <c r="B299" i="8"/>
  <c r="P298" i="8"/>
  <c r="G298" i="8"/>
  <c r="F298" i="8"/>
  <c r="E298" i="8"/>
  <c r="D298" i="8"/>
  <c r="C298" i="8"/>
  <c r="B298" i="8"/>
  <c r="P297" i="8"/>
  <c r="G297" i="8"/>
  <c r="F297" i="8"/>
  <c r="E297" i="8"/>
  <c r="D297" i="8"/>
  <c r="C297" i="8"/>
  <c r="B297" i="8"/>
  <c r="P296" i="8"/>
  <c r="G296" i="8"/>
  <c r="F296" i="8"/>
  <c r="E296" i="8"/>
  <c r="D296" i="8"/>
  <c r="C296" i="8"/>
  <c r="B296" i="8"/>
  <c r="P295" i="8"/>
  <c r="G295" i="8"/>
  <c r="F295" i="8"/>
  <c r="E295" i="8"/>
  <c r="D295" i="8"/>
  <c r="C295" i="8"/>
  <c r="B295" i="8"/>
  <c r="P294" i="8"/>
  <c r="G294" i="8"/>
  <c r="F294" i="8"/>
  <c r="E294" i="8"/>
  <c r="D294" i="8"/>
  <c r="C294" i="8"/>
  <c r="B294" i="8"/>
  <c r="P293" i="8"/>
  <c r="G293" i="8"/>
  <c r="F293" i="8"/>
  <c r="E293" i="8"/>
  <c r="D293" i="8"/>
  <c r="C293" i="8"/>
  <c r="B293" i="8"/>
  <c r="P292" i="8"/>
  <c r="G292" i="8"/>
  <c r="F292" i="8"/>
  <c r="E292" i="8"/>
  <c r="D292" i="8"/>
  <c r="C292" i="8"/>
  <c r="B292" i="8"/>
  <c r="P291" i="8"/>
  <c r="G291" i="8"/>
  <c r="F291" i="8"/>
  <c r="E291" i="8"/>
  <c r="D291" i="8"/>
  <c r="C291" i="8"/>
  <c r="B291" i="8"/>
  <c r="P290" i="8"/>
  <c r="G290" i="8"/>
  <c r="F290" i="8"/>
  <c r="E290" i="8"/>
  <c r="D290" i="8"/>
  <c r="C290" i="8"/>
  <c r="B290" i="8"/>
  <c r="P289" i="8"/>
  <c r="G289" i="8"/>
  <c r="F289" i="8"/>
  <c r="E289" i="8"/>
  <c r="D289" i="8"/>
  <c r="C289" i="8"/>
  <c r="B289" i="8"/>
  <c r="P288" i="8"/>
  <c r="G288" i="8"/>
  <c r="F288" i="8"/>
  <c r="E288" i="8"/>
  <c r="D288" i="8"/>
  <c r="C288" i="8"/>
  <c r="B288" i="8"/>
  <c r="P287" i="8"/>
  <c r="G287" i="8"/>
  <c r="F287" i="8"/>
  <c r="E287" i="8"/>
  <c r="D287" i="8"/>
  <c r="C287" i="8"/>
  <c r="B287" i="8"/>
  <c r="P286" i="8"/>
  <c r="G286" i="8"/>
  <c r="F286" i="8"/>
  <c r="E286" i="8"/>
  <c r="D286" i="8"/>
  <c r="C286" i="8"/>
  <c r="B286" i="8"/>
  <c r="P285" i="8"/>
  <c r="G285" i="8"/>
  <c r="F285" i="8"/>
  <c r="E285" i="8"/>
  <c r="D285" i="8"/>
  <c r="C285" i="8"/>
  <c r="B285" i="8"/>
  <c r="P284" i="8"/>
  <c r="G284" i="8"/>
  <c r="F284" i="8"/>
  <c r="E284" i="8"/>
  <c r="D284" i="8"/>
  <c r="C284" i="8"/>
  <c r="B284" i="8"/>
  <c r="P283" i="8"/>
  <c r="G283" i="8"/>
  <c r="F283" i="8"/>
  <c r="E283" i="8"/>
  <c r="D283" i="8"/>
  <c r="C283" i="8"/>
  <c r="B283" i="8"/>
  <c r="P282" i="8"/>
  <c r="G282" i="8"/>
  <c r="F282" i="8"/>
  <c r="E282" i="8"/>
  <c r="D282" i="8"/>
  <c r="C282" i="8"/>
  <c r="B282" i="8"/>
  <c r="P281" i="8"/>
  <c r="G281" i="8"/>
  <c r="F281" i="8"/>
  <c r="E281" i="8"/>
  <c r="D281" i="8"/>
  <c r="C281" i="8"/>
  <c r="B281" i="8"/>
  <c r="P280" i="8"/>
  <c r="G280" i="8"/>
  <c r="F280" i="8"/>
  <c r="E280" i="8"/>
  <c r="D280" i="8"/>
  <c r="C280" i="8"/>
  <c r="B280" i="8"/>
  <c r="P279" i="8"/>
  <c r="G279" i="8"/>
  <c r="F279" i="8"/>
  <c r="E279" i="8"/>
  <c r="D279" i="8"/>
  <c r="C279" i="8"/>
  <c r="B279" i="8"/>
  <c r="P278" i="8"/>
  <c r="G278" i="8"/>
  <c r="F278" i="8"/>
  <c r="E278" i="8"/>
  <c r="D278" i="8"/>
  <c r="C278" i="8"/>
  <c r="B278" i="8"/>
  <c r="P277" i="8"/>
  <c r="G277" i="8"/>
  <c r="F277" i="8"/>
  <c r="E277" i="8"/>
  <c r="D277" i="8"/>
  <c r="C277" i="8"/>
  <c r="B277" i="8"/>
  <c r="P276" i="8"/>
  <c r="G276" i="8"/>
  <c r="F276" i="8"/>
  <c r="E276" i="8"/>
  <c r="D276" i="8"/>
  <c r="C276" i="8"/>
  <c r="B276" i="8"/>
  <c r="P275" i="8"/>
  <c r="G275" i="8"/>
  <c r="F275" i="8"/>
  <c r="E275" i="8"/>
  <c r="D275" i="8"/>
  <c r="C275" i="8"/>
  <c r="B275" i="8"/>
  <c r="P274" i="8"/>
  <c r="G274" i="8"/>
  <c r="F274" i="8"/>
  <c r="E274" i="8"/>
  <c r="D274" i="8"/>
  <c r="C274" i="8"/>
  <c r="B274" i="8"/>
  <c r="P273" i="8"/>
  <c r="G273" i="8"/>
  <c r="F273" i="8"/>
  <c r="E273" i="8"/>
  <c r="D273" i="8"/>
  <c r="C273" i="8"/>
  <c r="B273" i="8"/>
  <c r="P272" i="8"/>
  <c r="G272" i="8"/>
  <c r="F272" i="8"/>
  <c r="E272" i="8"/>
  <c r="D272" i="8"/>
  <c r="C272" i="8"/>
  <c r="B272" i="8"/>
  <c r="P271" i="8"/>
  <c r="G271" i="8"/>
  <c r="F271" i="8"/>
  <c r="E271" i="8"/>
  <c r="D271" i="8"/>
  <c r="C271" i="8"/>
  <c r="B271" i="8"/>
  <c r="P270" i="8"/>
  <c r="G270" i="8"/>
  <c r="F270" i="8"/>
  <c r="E270" i="8"/>
  <c r="D270" i="8"/>
  <c r="C270" i="8"/>
  <c r="B270" i="8"/>
  <c r="P269" i="8"/>
  <c r="G269" i="8"/>
  <c r="F269" i="8"/>
  <c r="E269" i="8"/>
  <c r="D269" i="8"/>
  <c r="C269" i="8"/>
  <c r="B269" i="8"/>
  <c r="P268" i="8"/>
  <c r="G268" i="8"/>
  <c r="F268" i="8"/>
  <c r="E268" i="8"/>
  <c r="D268" i="8"/>
  <c r="C268" i="8"/>
  <c r="B268" i="8"/>
  <c r="P267" i="8"/>
  <c r="G267" i="8"/>
  <c r="F267" i="8"/>
  <c r="E267" i="8"/>
  <c r="D267" i="8"/>
  <c r="C267" i="8"/>
  <c r="B267" i="8"/>
  <c r="P266" i="8"/>
  <c r="G266" i="8"/>
  <c r="F266" i="8"/>
  <c r="E266" i="8"/>
  <c r="D266" i="8"/>
  <c r="C266" i="8"/>
  <c r="B266" i="8"/>
  <c r="P265" i="8"/>
  <c r="G265" i="8"/>
  <c r="F265" i="8"/>
  <c r="E265" i="8"/>
  <c r="D265" i="8"/>
  <c r="C265" i="8"/>
  <c r="B265" i="8"/>
  <c r="P264" i="8"/>
  <c r="G264" i="8"/>
  <c r="F264" i="8"/>
  <c r="E264" i="8"/>
  <c r="D264" i="8"/>
  <c r="C264" i="8"/>
  <c r="B264" i="8"/>
  <c r="P263" i="8"/>
  <c r="G263" i="8"/>
  <c r="F263" i="8"/>
  <c r="E263" i="8"/>
  <c r="D263" i="8"/>
  <c r="C263" i="8"/>
  <c r="B263" i="8"/>
  <c r="P262" i="8"/>
  <c r="G262" i="8"/>
  <c r="F262" i="8"/>
  <c r="E262" i="8"/>
  <c r="D262" i="8"/>
  <c r="C262" i="8"/>
  <c r="B262" i="8"/>
  <c r="P261" i="8"/>
  <c r="G261" i="8"/>
  <c r="F261" i="8"/>
  <c r="E261" i="8"/>
  <c r="D261" i="8"/>
  <c r="C261" i="8"/>
  <c r="B261" i="8"/>
  <c r="P260" i="8"/>
  <c r="G260" i="8"/>
  <c r="F260" i="8"/>
  <c r="E260" i="8"/>
  <c r="D260" i="8"/>
  <c r="C260" i="8"/>
  <c r="B260" i="8"/>
  <c r="P259" i="8"/>
  <c r="G259" i="8"/>
  <c r="F259" i="8"/>
  <c r="E259" i="8"/>
  <c r="D259" i="8"/>
  <c r="C259" i="8"/>
  <c r="B259" i="8"/>
  <c r="P258" i="8"/>
  <c r="G258" i="8"/>
  <c r="F258" i="8"/>
  <c r="E258" i="8"/>
  <c r="D258" i="8"/>
  <c r="C258" i="8"/>
  <c r="B258" i="8"/>
  <c r="P257" i="8"/>
  <c r="G257" i="8"/>
  <c r="F257" i="8"/>
  <c r="E257" i="8"/>
  <c r="D257" i="8"/>
  <c r="C257" i="8"/>
  <c r="B257" i="8"/>
  <c r="P256" i="8"/>
  <c r="G256" i="8"/>
  <c r="F256" i="8"/>
  <c r="E256" i="8"/>
  <c r="D256" i="8"/>
  <c r="C256" i="8"/>
  <c r="B256" i="8"/>
  <c r="P255" i="8"/>
  <c r="G255" i="8"/>
  <c r="F255" i="8"/>
  <c r="E255" i="8"/>
  <c r="D255" i="8"/>
  <c r="C255" i="8"/>
  <c r="B255" i="8"/>
  <c r="P254" i="8"/>
  <c r="G254" i="8"/>
  <c r="F254" i="8"/>
  <c r="E254" i="8"/>
  <c r="D254" i="8"/>
  <c r="C254" i="8"/>
  <c r="B254" i="8"/>
  <c r="P253" i="8"/>
  <c r="G253" i="8"/>
  <c r="F253" i="8"/>
  <c r="E253" i="8"/>
  <c r="D253" i="8"/>
  <c r="C253" i="8"/>
  <c r="B253" i="8"/>
  <c r="P252" i="8"/>
  <c r="G252" i="8"/>
  <c r="F252" i="8"/>
  <c r="E252" i="8"/>
  <c r="D252" i="8"/>
  <c r="C252" i="8"/>
  <c r="B252" i="8"/>
  <c r="P251" i="8"/>
  <c r="G251" i="8"/>
  <c r="F251" i="8"/>
  <c r="E251" i="8"/>
  <c r="D251" i="8"/>
  <c r="C251" i="8"/>
  <c r="B251" i="8"/>
  <c r="P250" i="8"/>
  <c r="G250" i="8"/>
  <c r="F250" i="8"/>
  <c r="E250" i="8"/>
  <c r="D250" i="8"/>
  <c r="C250" i="8"/>
  <c r="B250" i="8"/>
  <c r="P249" i="8"/>
  <c r="G249" i="8"/>
  <c r="F249" i="8"/>
  <c r="E249" i="8"/>
  <c r="D249" i="8"/>
  <c r="C249" i="8"/>
  <c r="B249" i="8"/>
  <c r="P248" i="8"/>
  <c r="G248" i="8"/>
  <c r="F248" i="8"/>
  <c r="E248" i="8"/>
  <c r="D248" i="8"/>
  <c r="C248" i="8"/>
  <c r="B248" i="8"/>
  <c r="P247" i="8"/>
  <c r="G247" i="8"/>
  <c r="F247" i="8"/>
  <c r="E247" i="8"/>
  <c r="D247" i="8"/>
  <c r="C247" i="8"/>
  <c r="B247" i="8"/>
  <c r="P246" i="8"/>
  <c r="G246" i="8"/>
  <c r="F246" i="8"/>
  <c r="E246" i="8"/>
  <c r="D246" i="8"/>
  <c r="C246" i="8"/>
  <c r="B246" i="8"/>
  <c r="P245" i="8"/>
  <c r="G245" i="8"/>
  <c r="F245" i="8"/>
  <c r="E245" i="8"/>
  <c r="D245" i="8"/>
  <c r="C245" i="8"/>
  <c r="B245" i="8"/>
  <c r="P244" i="8"/>
  <c r="G244" i="8"/>
  <c r="F244" i="8"/>
  <c r="E244" i="8"/>
  <c r="D244" i="8"/>
  <c r="C244" i="8"/>
  <c r="B244" i="8"/>
  <c r="P243" i="8"/>
  <c r="G243" i="8"/>
  <c r="F243" i="8"/>
  <c r="E243" i="8"/>
  <c r="D243" i="8"/>
  <c r="C243" i="8"/>
  <c r="B243" i="8"/>
  <c r="P242" i="8"/>
  <c r="G242" i="8"/>
  <c r="F242" i="8"/>
  <c r="E242" i="8"/>
  <c r="D242" i="8"/>
  <c r="C242" i="8"/>
  <c r="B242" i="8"/>
  <c r="P241" i="8"/>
  <c r="G241" i="8"/>
  <c r="F241" i="8"/>
  <c r="E241" i="8"/>
  <c r="D241" i="8"/>
  <c r="C241" i="8"/>
  <c r="B241" i="8"/>
  <c r="P240" i="8"/>
  <c r="G240" i="8"/>
  <c r="F240" i="8"/>
  <c r="E240" i="8"/>
  <c r="D240" i="8"/>
  <c r="C240" i="8"/>
  <c r="B240" i="8"/>
  <c r="P239" i="8"/>
  <c r="G239" i="8"/>
  <c r="F239" i="8"/>
  <c r="E239" i="8"/>
  <c r="D239" i="8"/>
  <c r="C239" i="8"/>
  <c r="B239" i="8"/>
  <c r="P238" i="8"/>
  <c r="G238" i="8"/>
  <c r="F238" i="8"/>
  <c r="E238" i="8"/>
  <c r="D238" i="8"/>
  <c r="C238" i="8"/>
  <c r="B238" i="8"/>
  <c r="P237" i="8"/>
  <c r="G237" i="8"/>
  <c r="F237" i="8"/>
  <c r="E237" i="8"/>
  <c r="D237" i="8"/>
  <c r="C237" i="8"/>
  <c r="B237" i="8"/>
  <c r="P236" i="8"/>
  <c r="G236" i="8"/>
  <c r="F236" i="8"/>
  <c r="E236" i="8"/>
  <c r="D236" i="8"/>
  <c r="C236" i="8"/>
  <c r="B236" i="8"/>
  <c r="P235" i="8"/>
  <c r="G235" i="8"/>
  <c r="F235" i="8"/>
  <c r="E235" i="8"/>
  <c r="D235" i="8"/>
  <c r="C235" i="8"/>
  <c r="B235" i="8"/>
  <c r="P234" i="8"/>
  <c r="G234" i="8"/>
  <c r="F234" i="8"/>
  <c r="E234" i="8"/>
  <c r="D234" i="8"/>
  <c r="C234" i="8"/>
  <c r="B234" i="8"/>
  <c r="P233" i="8"/>
  <c r="G233" i="8"/>
  <c r="F233" i="8"/>
  <c r="E233" i="8"/>
  <c r="D233" i="8"/>
  <c r="C233" i="8"/>
  <c r="B233" i="8"/>
  <c r="P232" i="8"/>
  <c r="G232" i="8"/>
  <c r="F232" i="8"/>
  <c r="E232" i="8"/>
  <c r="D232" i="8"/>
  <c r="C232" i="8"/>
  <c r="B232" i="8"/>
  <c r="P231" i="8"/>
  <c r="G231" i="8"/>
  <c r="F231" i="8"/>
  <c r="E231" i="8"/>
  <c r="D231" i="8"/>
  <c r="C231" i="8"/>
  <c r="B231" i="8"/>
  <c r="P230" i="8"/>
  <c r="G230" i="8"/>
  <c r="F230" i="8"/>
  <c r="E230" i="8"/>
  <c r="D230" i="8"/>
  <c r="C230" i="8"/>
  <c r="B230" i="8"/>
  <c r="P229" i="8"/>
  <c r="G229" i="8"/>
  <c r="F229" i="8"/>
  <c r="E229" i="8"/>
  <c r="D229" i="8"/>
  <c r="C229" i="8"/>
  <c r="B229" i="8"/>
  <c r="P228" i="8"/>
  <c r="G228" i="8"/>
  <c r="F228" i="8"/>
  <c r="E228" i="8"/>
  <c r="D228" i="8"/>
  <c r="C228" i="8"/>
  <c r="B228" i="8"/>
  <c r="P227" i="8"/>
  <c r="G227" i="8"/>
  <c r="F227" i="8"/>
  <c r="E227" i="8"/>
  <c r="D227" i="8"/>
  <c r="C227" i="8"/>
  <c r="B227" i="8"/>
  <c r="P226" i="8"/>
  <c r="G226" i="8"/>
  <c r="F226" i="8"/>
  <c r="E226" i="8"/>
  <c r="D226" i="8"/>
  <c r="C226" i="8"/>
  <c r="B226" i="8"/>
  <c r="P225" i="8"/>
  <c r="G225" i="8"/>
  <c r="F225" i="8"/>
  <c r="E225" i="8"/>
  <c r="D225" i="8"/>
  <c r="C225" i="8"/>
  <c r="B225" i="8"/>
  <c r="P224" i="8"/>
  <c r="G224" i="8"/>
  <c r="F224" i="8"/>
  <c r="E224" i="8"/>
  <c r="D224" i="8"/>
  <c r="C224" i="8"/>
  <c r="B224" i="8"/>
  <c r="P223" i="8"/>
  <c r="G223" i="8"/>
  <c r="F223" i="8"/>
  <c r="E223" i="8"/>
  <c r="D223" i="8"/>
  <c r="C223" i="8"/>
  <c r="B223" i="8"/>
  <c r="P222" i="8"/>
  <c r="G222" i="8"/>
  <c r="F222" i="8"/>
  <c r="E222" i="8"/>
  <c r="D222" i="8"/>
  <c r="C222" i="8"/>
  <c r="B222" i="8"/>
  <c r="P221" i="8"/>
  <c r="G221" i="8"/>
  <c r="F221" i="8"/>
  <c r="E221" i="8"/>
  <c r="D221" i="8"/>
  <c r="C221" i="8"/>
  <c r="B221" i="8"/>
  <c r="P220" i="8"/>
  <c r="G220" i="8"/>
  <c r="F220" i="8"/>
  <c r="E220" i="8"/>
  <c r="D220" i="8"/>
  <c r="C220" i="8"/>
  <c r="B220" i="8"/>
  <c r="P219" i="8"/>
  <c r="G219" i="8"/>
  <c r="F219" i="8"/>
  <c r="E219" i="8"/>
  <c r="D219" i="8"/>
  <c r="C219" i="8"/>
  <c r="B219" i="8"/>
  <c r="P218" i="8"/>
  <c r="G218" i="8"/>
  <c r="F218" i="8"/>
  <c r="E218" i="8"/>
  <c r="D218" i="8"/>
  <c r="C218" i="8"/>
  <c r="B218" i="8"/>
  <c r="P217" i="8"/>
  <c r="G217" i="8"/>
  <c r="F217" i="8"/>
  <c r="E217" i="8"/>
  <c r="D217" i="8"/>
  <c r="C217" i="8"/>
  <c r="B217" i="8"/>
  <c r="P216" i="8"/>
  <c r="G216" i="8"/>
  <c r="F216" i="8"/>
  <c r="E216" i="8"/>
  <c r="D216" i="8"/>
  <c r="C216" i="8"/>
  <c r="B216" i="8"/>
  <c r="P215" i="8"/>
  <c r="G215" i="8"/>
  <c r="F215" i="8"/>
  <c r="E215" i="8"/>
  <c r="D215" i="8"/>
  <c r="C215" i="8"/>
  <c r="B215" i="8"/>
  <c r="P214" i="8"/>
  <c r="G214" i="8"/>
  <c r="F214" i="8"/>
  <c r="E214" i="8"/>
  <c r="D214" i="8"/>
  <c r="C214" i="8"/>
  <c r="B214" i="8"/>
  <c r="P213" i="8"/>
  <c r="G213" i="8"/>
  <c r="F213" i="8"/>
  <c r="E213" i="8"/>
  <c r="D213" i="8"/>
  <c r="C213" i="8"/>
  <c r="B213" i="8"/>
  <c r="P212" i="8"/>
  <c r="G212" i="8"/>
  <c r="F212" i="8"/>
  <c r="E212" i="8"/>
  <c r="D212" i="8"/>
  <c r="C212" i="8"/>
  <c r="B212" i="8"/>
  <c r="P211" i="8"/>
  <c r="G211" i="8"/>
  <c r="F211" i="8"/>
  <c r="E211" i="8"/>
  <c r="D211" i="8"/>
  <c r="C211" i="8"/>
  <c r="B211" i="8"/>
  <c r="P210" i="8"/>
  <c r="G210" i="8"/>
  <c r="F210" i="8"/>
  <c r="E210" i="8"/>
  <c r="D210" i="8"/>
  <c r="C210" i="8"/>
  <c r="B210" i="8"/>
  <c r="P209" i="8"/>
  <c r="G209" i="8"/>
  <c r="F209" i="8"/>
  <c r="E209" i="8"/>
  <c r="D209" i="8"/>
  <c r="C209" i="8"/>
  <c r="B209" i="8"/>
  <c r="P208" i="8"/>
  <c r="G208" i="8"/>
  <c r="F208" i="8"/>
  <c r="E208" i="8"/>
  <c r="D208" i="8"/>
  <c r="C208" i="8"/>
  <c r="B208" i="8"/>
  <c r="P207" i="8"/>
  <c r="G207" i="8"/>
  <c r="F207" i="8"/>
  <c r="E207" i="8"/>
  <c r="D207" i="8"/>
  <c r="C207" i="8"/>
  <c r="B207" i="8"/>
  <c r="P206" i="8"/>
  <c r="G206" i="8"/>
  <c r="F206" i="8"/>
  <c r="E206" i="8"/>
  <c r="D206" i="8"/>
  <c r="C206" i="8"/>
  <c r="B206" i="8"/>
  <c r="P205" i="8"/>
  <c r="G205" i="8"/>
  <c r="F205" i="8"/>
  <c r="E205" i="8"/>
  <c r="D205" i="8"/>
  <c r="C205" i="8"/>
  <c r="B205" i="8"/>
  <c r="P204" i="8"/>
  <c r="G204" i="8"/>
  <c r="F204" i="8"/>
  <c r="E204" i="8"/>
  <c r="D204" i="8"/>
  <c r="C204" i="8"/>
  <c r="B204" i="8"/>
  <c r="P203" i="8"/>
  <c r="G203" i="8"/>
  <c r="F203" i="8"/>
  <c r="E203" i="8"/>
  <c r="D203" i="8"/>
  <c r="C203" i="8"/>
  <c r="B203" i="8"/>
  <c r="P202" i="8"/>
  <c r="G202" i="8"/>
  <c r="F202" i="8"/>
  <c r="E202" i="8"/>
  <c r="D202" i="8"/>
  <c r="C202" i="8"/>
  <c r="B202" i="8"/>
  <c r="P201" i="8"/>
  <c r="G201" i="8"/>
  <c r="F201" i="8"/>
  <c r="E201" i="8"/>
  <c r="D201" i="8"/>
  <c r="C201" i="8"/>
  <c r="B201" i="8"/>
  <c r="P200" i="8"/>
  <c r="G200" i="8"/>
  <c r="F200" i="8"/>
  <c r="E200" i="8"/>
  <c r="D200" i="8"/>
  <c r="C200" i="8"/>
  <c r="B200" i="8"/>
  <c r="P199" i="8"/>
  <c r="G199" i="8"/>
  <c r="F199" i="8"/>
  <c r="E199" i="8"/>
  <c r="D199" i="8"/>
  <c r="C199" i="8"/>
  <c r="B199" i="8"/>
  <c r="P198" i="8"/>
  <c r="G198" i="8"/>
  <c r="F198" i="8"/>
  <c r="E198" i="8"/>
  <c r="D198" i="8"/>
  <c r="C198" i="8"/>
  <c r="B198" i="8"/>
  <c r="P197" i="8"/>
  <c r="G197" i="8"/>
  <c r="F197" i="8"/>
  <c r="E197" i="8"/>
  <c r="D197" i="8"/>
  <c r="C197" i="8"/>
  <c r="B197" i="8"/>
  <c r="P196" i="8"/>
  <c r="G196" i="8"/>
  <c r="F196" i="8"/>
  <c r="E196" i="8"/>
  <c r="D196" i="8"/>
  <c r="C196" i="8"/>
  <c r="B196" i="8"/>
  <c r="P195" i="8"/>
  <c r="G195" i="8"/>
  <c r="F195" i="8"/>
  <c r="E195" i="8"/>
  <c r="D195" i="8"/>
  <c r="C195" i="8"/>
  <c r="B195" i="8"/>
  <c r="P194" i="8"/>
  <c r="G194" i="8"/>
  <c r="F194" i="8"/>
  <c r="E194" i="8"/>
  <c r="D194" i="8"/>
  <c r="C194" i="8"/>
  <c r="B194" i="8"/>
  <c r="P193" i="8"/>
  <c r="G193" i="8"/>
  <c r="F193" i="8"/>
  <c r="E193" i="8"/>
  <c r="D193" i="8"/>
  <c r="C193" i="8"/>
  <c r="B193" i="8"/>
  <c r="P192" i="8"/>
  <c r="G192" i="8"/>
  <c r="F192" i="8"/>
  <c r="E192" i="8"/>
  <c r="D192" i="8"/>
  <c r="C192" i="8"/>
  <c r="B192" i="8"/>
  <c r="P191" i="8"/>
  <c r="G191" i="8"/>
  <c r="F191" i="8"/>
  <c r="E191" i="8"/>
  <c r="D191" i="8"/>
  <c r="C191" i="8"/>
  <c r="B191" i="8"/>
  <c r="P190" i="8"/>
  <c r="G190" i="8"/>
  <c r="F190" i="8"/>
  <c r="E190" i="8"/>
  <c r="D190" i="8"/>
  <c r="C190" i="8"/>
  <c r="B190" i="8"/>
  <c r="P189" i="8"/>
  <c r="G189" i="8"/>
  <c r="F189" i="8"/>
  <c r="E189" i="8"/>
  <c r="D189" i="8"/>
  <c r="C189" i="8"/>
  <c r="B189" i="8"/>
  <c r="P188" i="8"/>
  <c r="G188" i="8"/>
  <c r="F188" i="8"/>
  <c r="E188" i="8"/>
  <c r="D188" i="8"/>
  <c r="C188" i="8"/>
  <c r="B188" i="8"/>
  <c r="P187" i="8"/>
  <c r="G187" i="8"/>
  <c r="F187" i="8"/>
  <c r="E187" i="8"/>
  <c r="D187" i="8"/>
  <c r="C187" i="8"/>
  <c r="B187" i="8"/>
  <c r="P186" i="8"/>
  <c r="G186" i="8"/>
  <c r="F186" i="8"/>
  <c r="E186" i="8"/>
  <c r="D186" i="8"/>
  <c r="C186" i="8"/>
  <c r="B186" i="8"/>
  <c r="P185" i="8"/>
  <c r="G185" i="8"/>
  <c r="F185" i="8"/>
  <c r="E185" i="8"/>
  <c r="D185" i="8"/>
  <c r="C185" i="8"/>
  <c r="B185" i="8"/>
  <c r="P184" i="8"/>
  <c r="G184" i="8"/>
  <c r="F184" i="8"/>
  <c r="E184" i="8"/>
  <c r="D184" i="8"/>
  <c r="C184" i="8"/>
  <c r="B184" i="8"/>
  <c r="P183" i="8"/>
  <c r="G183" i="8"/>
  <c r="F183" i="8"/>
  <c r="E183" i="8"/>
  <c r="D183" i="8"/>
  <c r="C183" i="8"/>
  <c r="B183" i="8"/>
  <c r="P182" i="8"/>
  <c r="G182" i="8"/>
  <c r="F182" i="8"/>
  <c r="E182" i="8"/>
  <c r="D182" i="8"/>
  <c r="C182" i="8"/>
  <c r="B182" i="8"/>
  <c r="P181" i="8"/>
  <c r="G181" i="8"/>
  <c r="F181" i="8"/>
  <c r="E181" i="8"/>
  <c r="D181" i="8"/>
  <c r="C181" i="8"/>
  <c r="B181" i="8"/>
  <c r="P180" i="8"/>
  <c r="G180" i="8"/>
  <c r="F180" i="8"/>
  <c r="E180" i="8"/>
  <c r="D180" i="8"/>
  <c r="C180" i="8"/>
  <c r="B180" i="8"/>
  <c r="P179" i="8"/>
  <c r="G179" i="8"/>
  <c r="F179" i="8"/>
  <c r="E179" i="8"/>
  <c r="D179" i="8"/>
  <c r="C179" i="8"/>
  <c r="B179" i="8"/>
  <c r="P178" i="8"/>
  <c r="G178" i="8"/>
  <c r="F178" i="8"/>
  <c r="E178" i="8"/>
  <c r="D178" i="8"/>
  <c r="C178" i="8"/>
  <c r="B178" i="8"/>
  <c r="P177" i="8"/>
  <c r="G177" i="8"/>
  <c r="F177" i="8"/>
  <c r="E177" i="8"/>
  <c r="D177" i="8"/>
  <c r="C177" i="8"/>
  <c r="B177" i="8"/>
  <c r="P176" i="8"/>
  <c r="G176" i="8"/>
  <c r="F176" i="8"/>
  <c r="E176" i="8"/>
  <c r="D176" i="8"/>
  <c r="C176" i="8"/>
  <c r="B176" i="8"/>
  <c r="P175" i="8"/>
  <c r="G175" i="8"/>
  <c r="F175" i="8"/>
  <c r="E175" i="8"/>
  <c r="D175" i="8"/>
  <c r="C175" i="8"/>
  <c r="B175" i="8"/>
  <c r="P174" i="8"/>
  <c r="G174" i="8"/>
  <c r="F174" i="8"/>
  <c r="E174" i="8"/>
  <c r="D174" i="8"/>
  <c r="C174" i="8"/>
  <c r="B174" i="8"/>
  <c r="P173" i="8"/>
  <c r="G173" i="8"/>
  <c r="F173" i="8"/>
  <c r="E173" i="8"/>
  <c r="D173" i="8"/>
  <c r="C173" i="8"/>
  <c r="B173" i="8"/>
  <c r="P172" i="8"/>
  <c r="G172" i="8"/>
  <c r="F172" i="8"/>
  <c r="E172" i="8"/>
  <c r="D172" i="8"/>
  <c r="C172" i="8"/>
  <c r="B172" i="8"/>
  <c r="P171" i="8"/>
  <c r="G171" i="8"/>
  <c r="F171" i="8"/>
  <c r="E171" i="8"/>
  <c r="D171" i="8"/>
  <c r="C171" i="8"/>
  <c r="B171" i="8"/>
  <c r="P170" i="8"/>
  <c r="G170" i="8"/>
  <c r="F170" i="8"/>
  <c r="E170" i="8"/>
  <c r="D170" i="8"/>
  <c r="C170" i="8"/>
  <c r="B170" i="8"/>
  <c r="P169" i="8"/>
  <c r="G169" i="8"/>
  <c r="F169" i="8"/>
  <c r="E169" i="8"/>
  <c r="D169" i="8"/>
  <c r="C169" i="8"/>
  <c r="B169" i="8"/>
  <c r="P168" i="8"/>
  <c r="G168" i="8"/>
  <c r="F168" i="8"/>
  <c r="E168" i="8"/>
  <c r="D168" i="8"/>
  <c r="C168" i="8"/>
  <c r="B168" i="8"/>
  <c r="P167" i="8"/>
  <c r="G167" i="8"/>
  <c r="F167" i="8"/>
  <c r="E167" i="8"/>
  <c r="D167" i="8"/>
  <c r="C167" i="8"/>
  <c r="B167" i="8"/>
  <c r="P166" i="8"/>
  <c r="G166" i="8"/>
  <c r="F166" i="8"/>
  <c r="E166" i="8"/>
  <c r="D166" i="8"/>
  <c r="C166" i="8"/>
  <c r="B166" i="8"/>
  <c r="P165" i="8"/>
  <c r="G165" i="8"/>
  <c r="F165" i="8"/>
  <c r="E165" i="8"/>
  <c r="D165" i="8"/>
  <c r="C165" i="8"/>
  <c r="B165" i="8"/>
  <c r="P164" i="8"/>
  <c r="G164" i="8"/>
  <c r="F164" i="8"/>
  <c r="E164" i="8"/>
  <c r="D164" i="8"/>
  <c r="C164" i="8"/>
  <c r="B164" i="8"/>
  <c r="P163" i="8"/>
  <c r="G163" i="8"/>
  <c r="F163" i="8"/>
  <c r="E163" i="8"/>
  <c r="D163" i="8"/>
  <c r="C163" i="8"/>
  <c r="B163" i="8"/>
  <c r="P162" i="8"/>
  <c r="G162" i="8"/>
  <c r="F162" i="8"/>
  <c r="E162" i="8"/>
  <c r="D162" i="8"/>
  <c r="C162" i="8"/>
  <c r="B162" i="8"/>
  <c r="P161" i="8"/>
  <c r="G161" i="8"/>
  <c r="F161" i="8"/>
  <c r="E161" i="8"/>
  <c r="D161" i="8"/>
  <c r="C161" i="8"/>
  <c r="B161" i="8"/>
  <c r="P160" i="8"/>
  <c r="G160" i="8"/>
  <c r="F160" i="8"/>
  <c r="E160" i="8"/>
  <c r="D160" i="8"/>
  <c r="C160" i="8"/>
  <c r="B160" i="8"/>
  <c r="P159" i="8"/>
  <c r="G159" i="8"/>
  <c r="F159" i="8"/>
  <c r="E159" i="8"/>
  <c r="D159" i="8"/>
  <c r="C159" i="8"/>
  <c r="B159" i="8"/>
  <c r="P158" i="8"/>
  <c r="G158" i="8"/>
  <c r="F158" i="8"/>
  <c r="E158" i="8"/>
  <c r="D158" i="8"/>
  <c r="C158" i="8"/>
  <c r="B158" i="8"/>
  <c r="P157" i="8"/>
  <c r="G157" i="8"/>
  <c r="F157" i="8"/>
  <c r="E157" i="8"/>
  <c r="D157" i="8"/>
  <c r="C157" i="8"/>
  <c r="B157" i="8"/>
  <c r="P156" i="8"/>
  <c r="G156" i="8"/>
  <c r="F156" i="8"/>
  <c r="E156" i="8"/>
  <c r="D156" i="8"/>
  <c r="C156" i="8"/>
  <c r="B156" i="8"/>
  <c r="P155" i="8"/>
  <c r="G155" i="8"/>
  <c r="F155" i="8"/>
  <c r="E155" i="8"/>
  <c r="D155" i="8"/>
  <c r="C155" i="8"/>
  <c r="B155" i="8"/>
  <c r="P154" i="8"/>
  <c r="G154" i="8"/>
  <c r="F154" i="8"/>
  <c r="E154" i="8"/>
  <c r="D154" i="8"/>
  <c r="C154" i="8"/>
  <c r="B154" i="8"/>
  <c r="P153" i="8"/>
  <c r="G153" i="8"/>
  <c r="F153" i="8"/>
  <c r="E153" i="8"/>
  <c r="D153" i="8"/>
  <c r="C153" i="8"/>
  <c r="B153" i="8"/>
  <c r="P152" i="8"/>
  <c r="G152" i="8"/>
  <c r="F152" i="8"/>
  <c r="E152" i="8"/>
  <c r="D152" i="8"/>
  <c r="C152" i="8"/>
  <c r="B152" i="8"/>
  <c r="P151" i="8"/>
  <c r="G151" i="8"/>
  <c r="F151" i="8"/>
  <c r="E151" i="8"/>
  <c r="D151" i="8"/>
  <c r="C151" i="8"/>
  <c r="B151" i="8"/>
  <c r="P150" i="8"/>
  <c r="G150" i="8"/>
  <c r="F150" i="8"/>
  <c r="E150" i="8"/>
  <c r="D150" i="8"/>
  <c r="C150" i="8"/>
  <c r="B150" i="8"/>
  <c r="P149" i="8"/>
  <c r="G149" i="8"/>
  <c r="F149" i="8"/>
  <c r="E149" i="8"/>
  <c r="D149" i="8"/>
  <c r="C149" i="8"/>
  <c r="B149" i="8"/>
  <c r="P148" i="8"/>
  <c r="G148" i="8"/>
  <c r="F148" i="8"/>
  <c r="E148" i="8"/>
  <c r="D148" i="8"/>
  <c r="C148" i="8"/>
  <c r="B148" i="8"/>
  <c r="P147" i="8"/>
  <c r="G147" i="8"/>
  <c r="F147" i="8"/>
  <c r="E147" i="8"/>
  <c r="D147" i="8"/>
  <c r="C147" i="8"/>
  <c r="B147" i="8"/>
  <c r="P146" i="8"/>
  <c r="G146" i="8"/>
  <c r="F146" i="8"/>
  <c r="E146" i="8"/>
  <c r="D146" i="8"/>
  <c r="C146" i="8"/>
  <c r="B146" i="8"/>
  <c r="P145" i="8"/>
  <c r="G145" i="8"/>
  <c r="F145" i="8"/>
  <c r="E145" i="8"/>
  <c r="D145" i="8"/>
  <c r="C145" i="8"/>
  <c r="B145" i="8"/>
  <c r="P144" i="8"/>
  <c r="G144" i="8"/>
  <c r="F144" i="8"/>
  <c r="E144" i="8"/>
  <c r="D144" i="8"/>
  <c r="C144" i="8"/>
  <c r="B144" i="8"/>
  <c r="P143" i="8"/>
  <c r="G143" i="8"/>
  <c r="F143" i="8"/>
  <c r="E143" i="8"/>
  <c r="D143" i="8"/>
  <c r="C143" i="8"/>
  <c r="B143" i="8"/>
  <c r="P142" i="8"/>
  <c r="G142" i="8"/>
  <c r="F142" i="8"/>
  <c r="E142" i="8"/>
  <c r="D142" i="8"/>
  <c r="C142" i="8"/>
  <c r="B142" i="8"/>
  <c r="P141" i="8"/>
  <c r="G141" i="8"/>
  <c r="F141" i="8"/>
  <c r="E141" i="8"/>
  <c r="D141" i="8"/>
  <c r="C141" i="8"/>
  <c r="B141" i="8"/>
  <c r="P140" i="8"/>
  <c r="G140" i="8"/>
  <c r="F140" i="8"/>
  <c r="E140" i="8"/>
  <c r="D140" i="8"/>
  <c r="C140" i="8"/>
  <c r="B140" i="8"/>
  <c r="P139" i="8"/>
  <c r="G139" i="8"/>
  <c r="F139" i="8"/>
  <c r="E139" i="8"/>
  <c r="D139" i="8"/>
  <c r="C139" i="8"/>
  <c r="B139" i="8"/>
  <c r="P138" i="8"/>
  <c r="G138" i="8"/>
  <c r="F138" i="8"/>
  <c r="E138" i="8"/>
  <c r="D138" i="8"/>
  <c r="C138" i="8"/>
  <c r="B138" i="8"/>
  <c r="P137" i="8"/>
  <c r="G137" i="8"/>
  <c r="F137" i="8"/>
  <c r="E137" i="8"/>
  <c r="D137" i="8"/>
  <c r="C137" i="8"/>
  <c r="B137" i="8"/>
  <c r="P136" i="8"/>
  <c r="G136" i="8"/>
  <c r="F136" i="8"/>
  <c r="E136" i="8"/>
  <c r="D136" i="8"/>
  <c r="C136" i="8"/>
  <c r="B136" i="8"/>
  <c r="P135" i="8"/>
  <c r="G135" i="8"/>
  <c r="F135" i="8"/>
  <c r="E135" i="8"/>
  <c r="D135" i="8"/>
  <c r="C135" i="8"/>
  <c r="B135" i="8"/>
  <c r="P134" i="8"/>
  <c r="G134" i="8"/>
  <c r="F134" i="8"/>
  <c r="E134" i="8"/>
  <c r="D134" i="8"/>
  <c r="C134" i="8"/>
  <c r="B134" i="8"/>
  <c r="P133" i="8"/>
  <c r="G133" i="8"/>
  <c r="F133" i="8"/>
  <c r="E133" i="8"/>
  <c r="D133" i="8"/>
  <c r="C133" i="8"/>
  <c r="B133" i="8"/>
  <c r="P132" i="8"/>
  <c r="G132" i="8"/>
  <c r="F132" i="8"/>
  <c r="E132" i="8"/>
  <c r="D132" i="8"/>
  <c r="C132" i="8"/>
  <c r="B132" i="8"/>
  <c r="P131" i="8"/>
  <c r="G131" i="8"/>
  <c r="F131" i="8"/>
  <c r="E131" i="8"/>
  <c r="D131" i="8"/>
  <c r="C131" i="8"/>
  <c r="B131" i="8"/>
  <c r="P130" i="8"/>
  <c r="G130" i="8"/>
  <c r="F130" i="8"/>
  <c r="E130" i="8"/>
  <c r="D130" i="8"/>
  <c r="C130" i="8"/>
  <c r="B130" i="8"/>
  <c r="P129" i="8"/>
  <c r="G129" i="8"/>
  <c r="F129" i="8"/>
  <c r="E129" i="8"/>
  <c r="D129" i="8"/>
  <c r="C129" i="8"/>
  <c r="B129" i="8"/>
  <c r="P128" i="8"/>
  <c r="G128" i="8"/>
  <c r="F128" i="8"/>
  <c r="E128" i="8"/>
  <c r="D128" i="8"/>
  <c r="C128" i="8"/>
  <c r="B128" i="8"/>
  <c r="P127" i="8"/>
  <c r="G127" i="8"/>
  <c r="F127" i="8"/>
  <c r="E127" i="8"/>
  <c r="D127" i="8"/>
  <c r="C127" i="8"/>
  <c r="B127" i="8"/>
  <c r="P126" i="8"/>
  <c r="G126" i="8"/>
  <c r="F126" i="8"/>
  <c r="E126" i="8"/>
  <c r="D126" i="8"/>
  <c r="C126" i="8"/>
  <c r="B126" i="8"/>
  <c r="P125" i="8"/>
  <c r="G125" i="8"/>
  <c r="F125" i="8"/>
  <c r="E125" i="8"/>
  <c r="D125" i="8"/>
  <c r="C125" i="8"/>
  <c r="B125" i="8"/>
  <c r="P124" i="8"/>
  <c r="G124" i="8"/>
  <c r="F124" i="8"/>
  <c r="E124" i="8"/>
  <c r="D124" i="8"/>
  <c r="C124" i="8"/>
  <c r="B124" i="8"/>
  <c r="P123" i="8"/>
  <c r="G123" i="8"/>
  <c r="F123" i="8"/>
  <c r="E123" i="8"/>
  <c r="D123" i="8"/>
  <c r="C123" i="8"/>
  <c r="B123" i="8"/>
  <c r="P122" i="8"/>
  <c r="G122" i="8"/>
  <c r="F122" i="8"/>
  <c r="E122" i="8"/>
  <c r="D122" i="8"/>
  <c r="C122" i="8"/>
  <c r="B122" i="8"/>
  <c r="P121" i="8"/>
  <c r="G121" i="8"/>
  <c r="F121" i="8"/>
  <c r="E121" i="8"/>
  <c r="D121" i="8"/>
  <c r="C121" i="8"/>
  <c r="B121" i="8"/>
  <c r="P120" i="8"/>
  <c r="G120" i="8"/>
  <c r="F120" i="8"/>
  <c r="E120" i="8"/>
  <c r="D120" i="8"/>
  <c r="C120" i="8"/>
  <c r="B120" i="8"/>
  <c r="P119" i="8"/>
  <c r="G119" i="8"/>
  <c r="F119" i="8"/>
  <c r="E119" i="8"/>
  <c r="D119" i="8"/>
  <c r="C119" i="8"/>
  <c r="B119" i="8"/>
  <c r="P118" i="8"/>
  <c r="G118" i="8"/>
  <c r="F118" i="8"/>
  <c r="E118" i="8"/>
  <c r="D118" i="8"/>
  <c r="C118" i="8"/>
  <c r="B118" i="8"/>
  <c r="P117" i="8"/>
  <c r="G117" i="8"/>
  <c r="F117" i="8"/>
  <c r="E117" i="8"/>
  <c r="D117" i="8"/>
  <c r="C117" i="8"/>
  <c r="B117" i="8"/>
  <c r="P116" i="8"/>
  <c r="G116" i="8"/>
  <c r="F116" i="8"/>
  <c r="E116" i="8"/>
  <c r="D116" i="8"/>
  <c r="C116" i="8"/>
  <c r="B116" i="8"/>
  <c r="P115" i="8"/>
  <c r="G115" i="8"/>
  <c r="F115" i="8"/>
  <c r="E115" i="8"/>
  <c r="D115" i="8"/>
  <c r="C115" i="8"/>
  <c r="B115" i="8"/>
  <c r="P114" i="8"/>
  <c r="G114" i="8"/>
  <c r="F114" i="8"/>
  <c r="E114" i="8"/>
  <c r="D114" i="8"/>
  <c r="C114" i="8"/>
  <c r="B114" i="8"/>
  <c r="P113" i="8"/>
  <c r="G113" i="8"/>
  <c r="F113" i="8"/>
  <c r="E113" i="8"/>
  <c r="D113" i="8"/>
  <c r="C113" i="8"/>
  <c r="B113" i="8"/>
  <c r="P112" i="8"/>
  <c r="G112" i="8"/>
  <c r="F112" i="8"/>
  <c r="E112" i="8"/>
  <c r="D112" i="8"/>
  <c r="C112" i="8"/>
  <c r="B112" i="8"/>
  <c r="P111" i="8"/>
  <c r="G111" i="8"/>
  <c r="F111" i="8"/>
  <c r="E111" i="8"/>
  <c r="D111" i="8"/>
  <c r="C111" i="8"/>
  <c r="B111" i="8"/>
  <c r="P110" i="8"/>
  <c r="G110" i="8"/>
  <c r="M387" i="8" s="1"/>
  <c r="F110" i="8"/>
  <c r="E110" i="8"/>
  <c r="K388" i="8" s="1"/>
  <c r="D110" i="8"/>
  <c r="C110" i="8"/>
  <c r="B110" i="8"/>
  <c r="P109" i="8"/>
  <c r="G109" i="8"/>
  <c r="M109" i="8" s="1"/>
  <c r="F109" i="8"/>
  <c r="L109" i="8" s="1"/>
  <c r="E109" i="8"/>
  <c r="K109" i="8" s="1"/>
  <c r="D109" i="8"/>
  <c r="C109" i="8"/>
  <c r="B109" i="8"/>
  <c r="P108" i="8"/>
  <c r="G108" i="8"/>
  <c r="M108" i="8" s="1"/>
  <c r="F108" i="8"/>
  <c r="E108" i="8"/>
  <c r="D108" i="8"/>
  <c r="C108" i="8"/>
  <c r="B108" i="8"/>
  <c r="P107" i="8"/>
  <c r="G107" i="8"/>
  <c r="F107" i="8"/>
  <c r="L107" i="8" s="1"/>
  <c r="E107" i="8"/>
  <c r="D107" i="8"/>
  <c r="C107" i="8"/>
  <c r="B107" i="8"/>
  <c r="P106" i="8"/>
  <c r="Q106" i="8" s="1"/>
  <c r="G106" i="8"/>
  <c r="F106" i="8"/>
  <c r="E106" i="8"/>
  <c r="D106" i="8"/>
  <c r="C106" i="8"/>
  <c r="B106" i="8"/>
  <c r="P105" i="8"/>
  <c r="G105" i="8"/>
  <c r="F105" i="8"/>
  <c r="E105" i="8"/>
  <c r="D105" i="8"/>
  <c r="C105" i="8"/>
  <c r="B105" i="8"/>
  <c r="P104" i="8"/>
  <c r="G104" i="8"/>
  <c r="F104" i="8"/>
  <c r="E104" i="8"/>
  <c r="D104" i="8"/>
  <c r="C104" i="8"/>
  <c r="B104" i="8"/>
  <c r="P103" i="8"/>
  <c r="G103" i="8"/>
  <c r="F103" i="8"/>
  <c r="E103" i="8"/>
  <c r="D103" i="8"/>
  <c r="C103" i="8"/>
  <c r="B103" i="8"/>
  <c r="P102" i="8"/>
  <c r="G102" i="8"/>
  <c r="M102" i="8" s="1"/>
  <c r="F102" i="8"/>
  <c r="L102" i="8" s="1"/>
  <c r="E102" i="8"/>
  <c r="D102" i="8"/>
  <c r="C102" i="8"/>
  <c r="B102" i="8"/>
  <c r="P101" i="8"/>
  <c r="Q101" i="8" s="1"/>
  <c r="G101" i="8"/>
  <c r="F101" i="8"/>
  <c r="L101" i="8" s="1"/>
  <c r="E101" i="8"/>
  <c r="D101" i="8"/>
  <c r="C101" i="8"/>
  <c r="B101" i="8"/>
  <c r="P100" i="8"/>
  <c r="Q100" i="8" s="1"/>
  <c r="G100" i="8"/>
  <c r="F100" i="8"/>
  <c r="L100" i="8" s="1"/>
  <c r="E100" i="8"/>
  <c r="D100" i="8"/>
  <c r="C100" i="8"/>
  <c r="B100" i="8"/>
  <c r="P99" i="8"/>
  <c r="G99" i="8"/>
  <c r="F99" i="8"/>
  <c r="E99" i="8"/>
  <c r="D99" i="8"/>
  <c r="C99" i="8"/>
  <c r="B99" i="8"/>
  <c r="P98" i="8"/>
  <c r="G98" i="8"/>
  <c r="F98" i="8"/>
  <c r="E98" i="8"/>
  <c r="D98" i="8"/>
  <c r="C98" i="8"/>
  <c r="B98" i="8"/>
  <c r="P97" i="8"/>
  <c r="G97" i="8"/>
  <c r="F97" i="8"/>
  <c r="E97" i="8"/>
  <c r="D97" i="8"/>
  <c r="C97" i="8"/>
  <c r="B97" i="8"/>
  <c r="P96" i="8"/>
  <c r="G96" i="8"/>
  <c r="F96" i="8"/>
  <c r="E96" i="8"/>
  <c r="D96" i="8"/>
  <c r="C96" i="8"/>
  <c r="B96" i="8"/>
  <c r="P95" i="8"/>
  <c r="G95" i="8"/>
  <c r="F95" i="8"/>
  <c r="E95" i="8"/>
  <c r="D95" i="8"/>
  <c r="C95" i="8"/>
  <c r="B95" i="8"/>
  <c r="P94" i="8"/>
  <c r="G94" i="8"/>
  <c r="F94" i="8"/>
  <c r="E94" i="8"/>
  <c r="D94" i="8"/>
  <c r="C94" i="8"/>
  <c r="B94" i="8"/>
  <c r="P93" i="8"/>
  <c r="G93" i="8"/>
  <c r="F93" i="8"/>
  <c r="L93" i="8" s="1"/>
  <c r="E93" i="8"/>
  <c r="D93" i="8"/>
  <c r="C93" i="8"/>
  <c r="B93" i="8"/>
  <c r="P92" i="8"/>
  <c r="G92" i="8"/>
  <c r="F92" i="8"/>
  <c r="E92" i="8"/>
  <c r="D92" i="8"/>
  <c r="C92" i="8"/>
  <c r="B92" i="8"/>
  <c r="P91" i="8"/>
  <c r="G91" i="8"/>
  <c r="F91" i="8"/>
  <c r="E91" i="8"/>
  <c r="D91" i="8"/>
  <c r="C91" i="8"/>
  <c r="B91" i="8"/>
  <c r="P90" i="8"/>
  <c r="G90" i="8"/>
  <c r="F90" i="8"/>
  <c r="L90" i="8" s="1"/>
  <c r="E90" i="8"/>
  <c r="D90" i="8"/>
  <c r="J90" i="8" s="1"/>
  <c r="C90" i="8"/>
  <c r="B90" i="8"/>
  <c r="P89" i="8"/>
  <c r="G89" i="8"/>
  <c r="F89" i="8"/>
  <c r="E89" i="8"/>
  <c r="D89" i="8"/>
  <c r="C89" i="8"/>
  <c r="B89" i="8"/>
  <c r="P88" i="8"/>
  <c r="G88" i="8"/>
  <c r="F88" i="8"/>
  <c r="E88" i="8"/>
  <c r="D88" i="8"/>
  <c r="C88" i="8"/>
  <c r="B88" i="8"/>
  <c r="P87" i="8"/>
  <c r="G87" i="8"/>
  <c r="F87" i="8"/>
  <c r="E87" i="8"/>
  <c r="D87" i="8"/>
  <c r="C87" i="8"/>
  <c r="B87" i="8"/>
  <c r="P86" i="8"/>
  <c r="G86" i="8"/>
  <c r="F86" i="8"/>
  <c r="L86" i="8" s="1"/>
  <c r="E86" i="8"/>
  <c r="D86" i="8"/>
  <c r="C86" i="8"/>
  <c r="B86" i="8"/>
  <c r="P85" i="8"/>
  <c r="G85" i="8"/>
  <c r="F85" i="8"/>
  <c r="L85" i="8" s="1"/>
  <c r="E85" i="8"/>
  <c r="D85" i="8"/>
  <c r="C85" i="8"/>
  <c r="B85" i="8"/>
  <c r="P84" i="8"/>
  <c r="G84" i="8"/>
  <c r="F84" i="8"/>
  <c r="E84" i="8"/>
  <c r="D84" i="8"/>
  <c r="C84" i="8"/>
  <c r="B84" i="8"/>
  <c r="P83" i="8"/>
  <c r="G83" i="8"/>
  <c r="F83" i="8"/>
  <c r="E83" i="8"/>
  <c r="D83" i="8"/>
  <c r="C83" i="8"/>
  <c r="B83" i="8"/>
  <c r="P82" i="8"/>
  <c r="G82" i="8"/>
  <c r="F82" i="8"/>
  <c r="L82" i="8" s="1"/>
  <c r="E82" i="8"/>
  <c r="D82" i="8"/>
  <c r="C82" i="8"/>
  <c r="B82" i="8"/>
  <c r="P81" i="8"/>
  <c r="G81" i="8"/>
  <c r="F81" i="8"/>
  <c r="L81" i="8" s="1"/>
  <c r="E81" i="8"/>
  <c r="D81" i="8"/>
  <c r="C81" i="8"/>
  <c r="B81" i="8"/>
  <c r="P80" i="8"/>
  <c r="G80" i="8"/>
  <c r="F80" i="8"/>
  <c r="E80" i="8"/>
  <c r="D80" i="8"/>
  <c r="J80" i="8" s="1"/>
  <c r="C80" i="8"/>
  <c r="B80" i="8"/>
  <c r="P79" i="8"/>
  <c r="G79" i="8"/>
  <c r="F79" i="8"/>
  <c r="E79" i="8"/>
  <c r="D79" i="8"/>
  <c r="C79" i="8"/>
  <c r="B79" i="8"/>
  <c r="P78" i="8"/>
  <c r="G78" i="8"/>
  <c r="F78" i="8"/>
  <c r="L78" i="8" s="1"/>
  <c r="E78" i="8"/>
  <c r="D78" i="8"/>
  <c r="C78" i="8"/>
  <c r="B78" i="8"/>
  <c r="P77" i="8"/>
  <c r="G77" i="8"/>
  <c r="F77" i="8"/>
  <c r="L77" i="8" s="1"/>
  <c r="E77" i="8"/>
  <c r="D77" i="8"/>
  <c r="C77" i="8"/>
  <c r="B77" i="8"/>
  <c r="P76" i="8"/>
  <c r="G76" i="8"/>
  <c r="F76" i="8"/>
  <c r="E76" i="8"/>
  <c r="D76" i="8"/>
  <c r="J76" i="8" s="1"/>
  <c r="C76" i="8"/>
  <c r="B76" i="8"/>
  <c r="P75" i="8"/>
  <c r="G75" i="8"/>
  <c r="F75" i="8"/>
  <c r="E75" i="8"/>
  <c r="D75" i="8"/>
  <c r="C75" i="8"/>
  <c r="B75" i="8"/>
  <c r="P74" i="8"/>
  <c r="G74" i="8"/>
  <c r="F74" i="8"/>
  <c r="E74" i="8"/>
  <c r="D74" i="8"/>
  <c r="J74" i="8" s="1"/>
  <c r="C74" i="8"/>
  <c r="B74" i="8"/>
  <c r="P73" i="8"/>
  <c r="G73" i="8"/>
  <c r="F73" i="8"/>
  <c r="E73" i="8"/>
  <c r="D73" i="8"/>
  <c r="C73" i="8"/>
  <c r="B73" i="8"/>
  <c r="P72" i="8"/>
  <c r="G72" i="8"/>
  <c r="F72" i="8"/>
  <c r="E72" i="8"/>
  <c r="D72" i="8"/>
  <c r="J72" i="8" s="1"/>
  <c r="C72" i="8"/>
  <c r="B72" i="8"/>
  <c r="P71" i="8"/>
  <c r="G71" i="8"/>
  <c r="F71" i="8"/>
  <c r="E71" i="8"/>
  <c r="D71" i="8"/>
  <c r="C71" i="8"/>
  <c r="B71" i="8"/>
  <c r="P70" i="8"/>
  <c r="G70" i="8"/>
  <c r="F70" i="8"/>
  <c r="E70" i="8"/>
  <c r="D70" i="8"/>
  <c r="C70" i="8"/>
  <c r="B70" i="8"/>
  <c r="P69" i="8"/>
  <c r="G69" i="8"/>
  <c r="F69" i="8"/>
  <c r="E69" i="8"/>
  <c r="D69" i="8"/>
  <c r="C69" i="8"/>
  <c r="B69" i="8"/>
  <c r="P68" i="8"/>
  <c r="G68" i="8"/>
  <c r="F68" i="8"/>
  <c r="E68" i="8"/>
  <c r="D68" i="8"/>
  <c r="C68" i="8"/>
  <c r="B68" i="8"/>
  <c r="P67" i="8"/>
  <c r="G67" i="8"/>
  <c r="F67" i="8"/>
  <c r="E67" i="8"/>
  <c r="D67" i="8"/>
  <c r="C67" i="8"/>
  <c r="B67" i="8"/>
  <c r="P66" i="8"/>
  <c r="G66" i="8"/>
  <c r="M66" i="8" s="1"/>
  <c r="F66" i="8"/>
  <c r="L66" i="8" s="1"/>
  <c r="E66" i="8"/>
  <c r="D66" i="8"/>
  <c r="C66" i="8"/>
  <c r="B66" i="8"/>
  <c r="P65" i="8"/>
  <c r="G65" i="8"/>
  <c r="F65" i="8"/>
  <c r="E65" i="8"/>
  <c r="D65" i="8"/>
  <c r="C65" i="8"/>
  <c r="B65" i="8"/>
  <c r="P64" i="8"/>
  <c r="G64" i="8"/>
  <c r="F64" i="8"/>
  <c r="E64" i="8"/>
  <c r="D64" i="8"/>
  <c r="C64" i="8"/>
  <c r="B64" i="8"/>
  <c r="P63" i="8"/>
  <c r="G63" i="8"/>
  <c r="F63" i="8"/>
  <c r="L63" i="8" s="1"/>
  <c r="E63" i="8"/>
  <c r="D63" i="8"/>
  <c r="C63" i="8"/>
  <c r="B63" i="8"/>
  <c r="P62" i="8"/>
  <c r="G62" i="8"/>
  <c r="M62" i="8" s="1"/>
  <c r="F62" i="8"/>
  <c r="E62" i="8"/>
  <c r="D62" i="8"/>
  <c r="J62" i="8" s="1"/>
  <c r="C62" i="8"/>
  <c r="B62" i="8"/>
  <c r="P61" i="8"/>
  <c r="G61" i="8"/>
  <c r="F61" i="8"/>
  <c r="L61" i="8" s="1"/>
  <c r="E61" i="8"/>
  <c r="D61" i="8"/>
  <c r="C61" i="8"/>
  <c r="B61" i="8"/>
  <c r="P60" i="8"/>
  <c r="G60" i="8"/>
  <c r="F60" i="8"/>
  <c r="E60" i="8"/>
  <c r="D60" i="8"/>
  <c r="C60" i="8"/>
  <c r="B60" i="8"/>
  <c r="P59" i="8"/>
  <c r="G59" i="8"/>
  <c r="F59" i="8"/>
  <c r="E59" i="8"/>
  <c r="D59" i="8"/>
  <c r="C59" i="8"/>
  <c r="B59" i="8"/>
  <c r="P58" i="8"/>
  <c r="G58" i="8"/>
  <c r="M58" i="8" s="1"/>
  <c r="F58" i="8"/>
  <c r="E58" i="8"/>
  <c r="K58" i="8" s="1"/>
  <c r="D58" i="8"/>
  <c r="C58" i="8"/>
  <c r="B58" i="8"/>
  <c r="P57" i="8"/>
  <c r="K57" i="8"/>
  <c r="G57" i="8"/>
  <c r="F57" i="8"/>
  <c r="E57" i="8"/>
  <c r="D57" i="8"/>
  <c r="C57" i="8"/>
  <c r="B57" i="8"/>
  <c r="P56" i="8"/>
  <c r="Q56" i="8" s="1"/>
  <c r="G56" i="8"/>
  <c r="F56" i="8"/>
  <c r="E56" i="8"/>
  <c r="D56" i="8"/>
  <c r="C56" i="8"/>
  <c r="I56" i="8" s="1"/>
  <c r="B56" i="8"/>
  <c r="P55" i="8"/>
  <c r="Q55" i="8" s="1"/>
  <c r="G55" i="8"/>
  <c r="F55" i="8"/>
  <c r="E55" i="8"/>
  <c r="D55" i="8"/>
  <c r="C55" i="8"/>
  <c r="B55" i="8"/>
  <c r="P54" i="8"/>
  <c r="Q54" i="8" s="1"/>
  <c r="G54" i="8"/>
  <c r="F54" i="8"/>
  <c r="E54" i="8"/>
  <c r="D54" i="8"/>
  <c r="C54" i="8"/>
  <c r="B54" i="8"/>
  <c r="P53" i="8"/>
  <c r="G53" i="8"/>
  <c r="F53" i="8"/>
  <c r="E53" i="8"/>
  <c r="D53" i="8"/>
  <c r="C53" i="8"/>
  <c r="B53" i="8"/>
  <c r="P52" i="8"/>
  <c r="G52" i="8"/>
  <c r="F52" i="8"/>
  <c r="E52" i="8"/>
  <c r="D52" i="8"/>
  <c r="C52" i="8"/>
  <c r="B52" i="8"/>
  <c r="P51" i="8"/>
  <c r="Q51" i="8" s="1"/>
  <c r="G51" i="8"/>
  <c r="F51" i="8"/>
  <c r="E51" i="8"/>
  <c r="D51" i="8"/>
  <c r="C51" i="8"/>
  <c r="B51" i="8"/>
  <c r="P50" i="8"/>
  <c r="G50" i="8"/>
  <c r="F50" i="8"/>
  <c r="E50" i="8"/>
  <c r="D50" i="8"/>
  <c r="C50" i="8"/>
  <c r="B50" i="8"/>
  <c r="P49" i="8"/>
  <c r="O49" i="8"/>
  <c r="G49" i="8"/>
  <c r="F49" i="8"/>
  <c r="E49" i="8"/>
  <c r="D49" i="8"/>
  <c r="C49" i="8"/>
  <c r="B49" i="8"/>
  <c r="P48" i="8"/>
  <c r="Q48" i="8" s="1"/>
  <c r="G48" i="8"/>
  <c r="F48" i="8"/>
  <c r="E48" i="8"/>
  <c r="D48" i="8"/>
  <c r="C48" i="8"/>
  <c r="B48" i="8"/>
  <c r="P47" i="8"/>
  <c r="G47" i="8"/>
  <c r="F47" i="8"/>
  <c r="E47" i="8"/>
  <c r="D47" i="8"/>
  <c r="J47" i="8" s="1"/>
  <c r="C47" i="8"/>
  <c r="B47" i="8"/>
  <c r="P46" i="8"/>
  <c r="G46" i="8"/>
  <c r="F46" i="8"/>
  <c r="E46" i="8"/>
  <c r="D46" i="8"/>
  <c r="C46" i="8"/>
  <c r="B46" i="8"/>
  <c r="P45" i="8"/>
  <c r="G45" i="8"/>
  <c r="F45" i="8"/>
  <c r="E45" i="8"/>
  <c r="D45" i="8"/>
  <c r="J45" i="8" s="1"/>
  <c r="C45" i="8"/>
  <c r="I45" i="8" s="1"/>
  <c r="B45" i="8"/>
  <c r="P44" i="8"/>
  <c r="G44" i="8"/>
  <c r="F44" i="8"/>
  <c r="E44" i="8"/>
  <c r="D44" i="8"/>
  <c r="C44" i="8"/>
  <c r="B44" i="8"/>
  <c r="P43" i="8"/>
  <c r="G43" i="8"/>
  <c r="F43" i="8"/>
  <c r="E43" i="8"/>
  <c r="D43" i="8"/>
  <c r="J43" i="8" s="1"/>
  <c r="C43" i="8"/>
  <c r="B43" i="8"/>
  <c r="P42" i="8"/>
  <c r="G42" i="8"/>
  <c r="F42" i="8"/>
  <c r="E42" i="8"/>
  <c r="D42" i="8"/>
  <c r="C42" i="8"/>
  <c r="B42" i="8"/>
  <c r="P41" i="8"/>
  <c r="Q41" i="8" s="1"/>
  <c r="G41" i="8"/>
  <c r="F41" i="8"/>
  <c r="E41" i="8"/>
  <c r="D41" i="8"/>
  <c r="C41" i="8"/>
  <c r="B41" i="8"/>
  <c r="P40" i="8"/>
  <c r="G40" i="8"/>
  <c r="F40" i="8"/>
  <c r="E40" i="8"/>
  <c r="D40" i="8"/>
  <c r="C40" i="8"/>
  <c r="B40" i="8"/>
  <c r="P39" i="8"/>
  <c r="G39" i="8"/>
  <c r="F39" i="8"/>
  <c r="E39" i="8"/>
  <c r="D39" i="8"/>
  <c r="J39" i="8" s="1"/>
  <c r="C39" i="8"/>
  <c r="I39" i="8" s="1"/>
  <c r="B39" i="8"/>
  <c r="P38" i="8"/>
  <c r="G38" i="8"/>
  <c r="F38" i="8"/>
  <c r="E38" i="8"/>
  <c r="D38" i="8"/>
  <c r="C38" i="8"/>
  <c r="I38" i="8" s="1"/>
  <c r="B38" i="8"/>
  <c r="P37" i="8"/>
  <c r="G37" i="8"/>
  <c r="F37" i="8"/>
  <c r="E37" i="8"/>
  <c r="D37" i="8"/>
  <c r="J37" i="8" s="1"/>
  <c r="C37" i="8"/>
  <c r="I37" i="8" s="1"/>
  <c r="B37" i="8"/>
  <c r="P36" i="8"/>
  <c r="G36" i="8"/>
  <c r="F36" i="8"/>
  <c r="E36" i="8"/>
  <c r="D36" i="8"/>
  <c r="C36" i="8"/>
  <c r="B36" i="8"/>
  <c r="P35" i="8"/>
  <c r="G35" i="8"/>
  <c r="F35" i="8"/>
  <c r="E35" i="8"/>
  <c r="D35" i="8"/>
  <c r="J35" i="8" s="1"/>
  <c r="C35" i="8"/>
  <c r="I35" i="8" s="1"/>
  <c r="B35" i="8"/>
  <c r="P34" i="8"/>
  <c r="G34" i="8"/>
  <c r="F34" i="8"/>
  <c r="E34" i="8"/>
  <c r="D34" i="8"/>
  <c r="J34" i="8" s="1"/>
  <c r="C34" i="8"/>
  <c r="B34" i="8"/>
  <c r="P33" i="8"/>
  <c r="G33" i="8"/>
  <c r="F33" i="8"/>
  <c r="E33" i="8"/>
  <c r="D33" i="8"/>
  <c r="C33" i="8"/>
  <c r="I33" i="8" s="1"/>
  <c r="B33" i="8"/>
  <c r="P32" i="8"/>
  <c r="G32" i="8"/>
  <c r="F32" i="8"/>
  <c r="E32" i="8"/>
  <c r="D32" i="8"/>
  <c r="J32" i="8" s="1"/>
  <c r="C32" i="8"/>
  <c r="B32" i="8"/>
  <c r="P31" i="8"/>
  <c r="G31" i="8"/>
  <c r="F31" i="8"/>
  <c r="E31" i="8"/>
  <c r="D31" i="8"/>
  <c r="C31" i="8"/>
  <c r="B31" i="8"/>
  <c r="P30" i="8"/>
  <c r="G30" i="8"/>
  <c r="M30" i="8" s="1"/>
  <c r="F30" i="8"/>
  <c r="E30" i="8"/>
  <c r="D30" i="8"/>
  <c r="C30" i="8"/>
  <c r="B30" i="8"/>
  <c r="P29" i="8"/>
  <c r="G29" i="8"/>
  <c r="M29" i="8" s="1"/>
  <c r="F29" i="8"/>
  <c r="E29" i="8"/>
  <c r="D29" i="8"/>
  <c r="C29" i="8"/>
  <c r="B29" i="8"/>
  <c r="P28" i="8"/>
  <c r="G28" i="8"/>
  <c r="F28" i="8"/>
  <c r="E28" i="8"/>
  <c r="D28" i="8"/>
  <c r="C28" i="8"/>
  <c r="B28" i="8"/>
  <c r="P27" i="8"/>
  <c r="G27" i="8"/>
  <c r="F27" i="8"/>
  <c r="E27" i="8"/>
  <c r="D27" i="8"/>
  <c r="C27" i="8"/>
  <c r="B27" i="8"/>
  <c r="P26" i="8"/>
  <c r="G26" i="8"/>
  <c r="M26" i="8" s="1"/>
  <c r="F26" i="8"/>
  <c r="E26" i="8"/>
  <c r="D26" i="8"/>
  <c r="C26" i="8"/>
  <c r="B26" i="8"/>
  <c r="P25" i="8"/>
  <c r="G25" i="8"/>
  <c r="M25" i="8" s="1"/>
  <c r="F25" i="8"/>
  <c r="E25" i="8"/>
  <c r="D25" i="8"/>
  <c r="C25" i="8"/>
  <c r="B25" i="8"/>
  <c r="P24" i="8"/>
  <c r="G24" i="8"/>
  <c r="F24" i="8"/>
  <c r="E24" i="8"/>
  <c r="K24" i="8" s="1"/>
  <c r="D24" i="8"/>
  <c r="C24" i="8"/>
  <c r="B24" i="8"/>
  <c r="P23" i="8"/>
  <c r="G23" i="8"/>
  <c r="F23" i="8"/>
  <c r="E23" i="8"/>
  <c r="K23" i="8" s="1"/>
  <c r="D23" i="8"/>
  <c r="C23" i="8"/>
  <c r="B23" i="8"/>
  <c r="P22" i="8"/>
  <c r="G22" i="8"/>
  <c r="F22" i="8"/>
  <c r="E22" i="8"/>
  <c r="D22" i="8"/>
  <c r="C22" i="8"/>
  <c r="B22" i="8"/>
  <c r="P21" i="8"/>
  <c r="G21" i="8"/>
  <c r="F21" i="8"/>
  <c r="E21" i="8"/>
  <c r="D21" i="8"/>
  <c r="C21" i="8"/>
  <c r="B21" i="8"/>
  <c r="P20" i="8"/>
  <c r="G20" i="8"/>
  <c r="F20" i="8"/>
  <c r="E20" i="8"/>
  <c r="D20" i="8"/>
  <c r="C20" i="8"/>
  <c r="B20" i="8"/>
  <c r="P19" i="8"/>
  <c r="G19" i="8"/>
  <c r="F19" i="8"/>
  <c r="E19" i="8"/>
  <c r="D19" i="8"/>
  <c r="C19" i="8"/>
  <c r="B19" i="8"/>
  <c r="P18" i="8"/>
  <c r="G18" i="8"/>
  <c r="F18" i="8"/>
  <c r="E18" i="8"/>
  <c r="K18" i="8" s="1"/>
  <c r="D18" i="8"/>
  <c r="C18" i="8"/>
  <c r="B18" i="8"/>
  <c r="P17" i="8"/>
  <c r="G17" i="8"/>
  <c r="F17" i="8"/>
  <c r="E17" i="8"/>
  <c r="D17" i="8"/>
  <c r="C17" i="8"/>
  <c r="B17" i="8"/>
  <c r="P16" i="8"/>
  <c r="G16" i="8"/>
  <c r="F16" i="8"/>
  <c r="E16" i="8"/>
  <c r="D16" i="8"/>
  <c r="C16" i="8"/>
  <c r="B16" i="8"/>
  <c r="P15" i="8"/>
  <c r="G15" i="8"/>
  <c r="F15" i="8"/>
  <c r="E15" i="8"/>
  <c r="K15" i="8" s="1"/>
  <c r="D15" i="8"/>
  <c r="C15" i="8"/>
  <c r="B15" i="8"/>
  <c r="P14" i="8"/>
  <c r="G14" i="8"/>
  <c r="F14" i="8"/>
  <c r="E14" i="8"/>
  <c r="K14" i="8" s="1"/>
  <c r="D14" i="8"/>
  <c r="C14" i="8"/>
  <c r="B14" i="8"/>
  <c r="P13" i="8"/>
  <c r="G13" i="8"/>
  <c r="F13" i="8"/>
  <c r="E13" i="8"/>
  <c r="K13" i="8" s="1"/>
  <c r="D13" i="8"/>
  <c r="C13" i="8"/>
  <c r="B13" i="8"/>
  <c r="P12" i="8"/>
  <c r="G12" i="8"/>
  <c r="F12" i="8"/>
  <c r="E12" i="8"/>
  <c r="D12" i="8"/>
  <c r="C12" i="8"/>
  <c r="B12" i="8"/>
  <c r="P11" i="8"/>
  <c r="G11" i="8"/>
  <c r="F11" i="8"/>
  <c r="E11" i="8"/>
  <c r="K11" i="8" s="1"/>
  <c r="D11" i="8"/>
  <c r="C11" i="8"/>
  <c r="B11" i="8"/>
  <c r="P10" i="8"/>
  <c r="G10" i="8"/>
  <c r="F10" i="8"/>
  <c r="E10" i="8"/>
  <c r="K10" i="8" s="1"/>
  <c r="D10" i="8"/>
  <c r="C10" i="8"/>
  <c r="B10" i="8"/>
  <c r="P9" i="8"/>
  <c r="G9" i="8"/>
  <c r="F9" i="8"/>
  <c r="E9" i="8"/>
  <c r="D9" i="8"/>
  <c r="C9" i="8"/>
  <c r="B9" i="8"/>
  <c r="P8" i="8"/>
  <c r="G8" i="8"/>
  <c r="F8" i="8"/>
  <c r="E8" i="8"/>
  <c r="K8" i="8" s="1"/>
  <c r="D8" i="8"/>
  <c r="C8" i="8"/>
  <c r="B8" i="8"/>
  <c r="P7" i="8"/>
  <c r="G7" i="8"/>
  <c r="F7" i="8"/>
  <c r="E7" i="8"/>
  <c r="K7" i="8" s="1"/>
  <c r="D7" i="8"/>
  <c r="C7" i="8"/>
  <c r="B7" i="8"/>
  <c r="P6" i="8"/>
  <c r="G6" i="8"/>
  <c r="F6" i="8"/>
  <c r="E6" i="8"/>
  <c r="K6" i="8" s="1"/>
  <c r="D6" i="8"/>
  <c r="C6" i="8"/>
  <c r="B6" i="8"/>
  <c r="P5" i="8"/>
  <c r="G5" i="8"/>
  <c r="F5" i="8"/>
  <c r="E5" i="8"/>
  <c r="K5" i="8" s="1"/>
  <c r="D5" i="8"/>
  <c r="C5" i="8"/>
  <c r="B5" i="8"/>
  <c r="P4" i="8"/>
  <c r="G4" i="8"/>
  <c r="F4" i="8"/>
  <c r="E4" i="8"/>
  <c r="K4" i="8" s="1"/>
  <c r="D4" i="8"/>
  <c r="C4" i="8"/>
  <c r="B4" i="8"/>
  <c r="P3" i="8"/>
  <c r="G3" i="8"/>
  <c r="F3" i="8"/>
  <c r="E3" i="8"/>
  <c r="K3" i="8" s="1"/>
  <c r="D3" i="8"/>
  <c r="C3" i="8"/>
  <c r="B3" i="8"/>
  <c r="P2" i="8"/>
  <c r="G2" i="8"/>
  <c r="F2" i="8"/>
  <c r="E2" i="8"/>
  <c r="D2" i="8"/>
  <c r="C2" i="8"/>
  <c r="B2" i="8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V7" i="7"/>
  <c r="U7" i="7"/>
  <c r="T7" i="7"/>
  <c r="O7" i="7"/>
  <c r="N7" i="7"/>
  <c r="M7" i="7"/>
  <c r="L7" i="7"/>
  <c r="G7" i="7"/>
  <c r="F7" i="7"/>
  <c r="E7" i="7"/>
  <c r="D7" i="7"/>
  <c r="V6" i="7"/>
  <c r="U6" i="7"/>
  <c r="T6" i="7"/>
  <c r="S6" i="7"/>
  <c r="S7" i="7" s="1"/>
  <c r="R6" i="7"/>
  <c r="R7" i="7" s="1"/>
  <c r="Q6" i="7"/>
  <c r="Q7" i="7" s="1"/>
  <c r="P6" i="7"/>
  <c r="P7" i="7" s="1"/>
  <c r="O6" i="7"/>
  <c r="N6" i="7"/>
  <c r="M6" i="7"/>
  <c r="L6" i="7"/>
  <c r="K6" i="7"/>
  <c r="K7" i="7" s="1"/>
  <c r="J6" i="7"/>
  <c r="J7" i="7" s="1"/>
  <c r="I6" i="7"/>
  <c r="I7" i="7" s="1"/>
  <c r="H6" i="7"/>
  <c r="H7" i="7" s="1"/>
  <c r="G6" i="7"/>
  <c r="F6" i="7"/>
  <c r="E6" i="7"/>
  <c r="D6" i="7"/>
  <c r="C6" i="7"/>
  <c r="C7" i="7" s="1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Z4" i="7"/>
  <c r="V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R9" i="7" s="1"/>
  <c r="D29" i="6"/>
  <c r="D28" i="6"/>
  <c r="D24" i="6" s="1"/>
  <c r="F26" i="6"/>
  <c r="E26" i="6"/>
  <c r="F25" i="6"/>
  <c r="E25" i="6"/>
  <c r="D25" i="6"/>
  <c r="F24" i="6"/>
  <c r="E24" i="6"/>
  <c r="F23" i="6"/>
  <c r="E23" i="6"/>
  <c r="D23" i="6"/>
  <c r="F22" i="6"/>
  <c r="E22" i="6"/>
  <c r="D22" i="6"/>
  <c r="F21" i="6"/>
  <c r="E21" i="6"/>
  <c r="F20" i="6"/>
  <c r="E20" i="6"/>
  <c r="D20" i="6"/>
  <c r="F19" i="6"/>
  <c r="E19" i="6"/>
  <c r="D19" i="6"/>
  <c r="F18" i="6"/>
  <c r="E18" i="6"/>
  <c r="F17" i="6"/>
  <c r="E17" i="6"/>
  <c r="D17" i="6"/>
  <c r="F16" i="6"/>
  <c r="E16" i="6"/>
  <c r="F15" i="6"/>
  <c r="E15" i="6"/>
  <c r="D15" i="6"/>
  <c r="F14" i="6"/>
  <c r="E14" i="6"/>
  <c r="D14" i="6"/>
  <c r="F13" i="6"/>
  <c r="E13" i="6"/>
  <c r="F12" i="6"/>
  <c r="E12" i="6"/>
  <c r="D12" i="6"/>
  <c r="F11" i="6"/>
  <c r="E11" i="6"/>
  <c r="D11" i="6"/>
  <c r="F10" i="6"/>
  <c r="E10" i="6"/>
  <c r="F9" i="6"/>
  <c r="E9" i="6"/>
  <c r="D9" i="6"/>
  <c r="F8" i="6"/>
  <c r="E8" i="6"/>
  <c r="J8" i="7" l="1"/>
  <c r="L9" i="7"/>
  <c r="K8" i="7"/>
  <c r="T9" i="7"/>
  <c r="O8" i="7"/>
  <c r="P8" i="7"/>
  <c r="C8" i="7"/>
  <c r="Q8" i="7"/>
  <c r="G8" i="7"/>
  <c r="R8" i="7"/>
  <c r="H8" i="7"/>
  <c r="S8" i="7"/>
  <c r="I8" i="7"/>
  <c r="D9" i="7"/>
  <c r="G2" i="9"/>
  <c r="G3" i="9"/>
  <c r="M49" i="8"/>
  <c r="K132" i="8"/>
  <c r="K149" i="8"/>
  <c r="I7" i="8"/>
  <c r="I8" i="8"/>
  <c r="I9" i="8"/>
  <c r="I14" i="8"/>
  <c r="I15" i="8"/>
  <c r="I16" i="8"/>
  <c r="I17" i="8"/>
  <c r="I22" i="8"/>
  <c r="I23" i="8"/>
  <c r="I28" i="8"/>
  <c r="I30" i="8"/>
  <c r="I31" i="8"/>
  <c r="I32" i="8"/>
  <c r="H48" i="8"/>
  <c r="H55" i="8"/>
  <c r="J6" i="8"/>
  <c r="J7" i="8"/>
  <c r="J15" i="8"/>
  <c r="J17" i="8"/>
  <c r="J18" i="8"/>
  <c r="J23" i="8"/>
  <c r="J26" i="8"/>
  <c r="J27" i="8"/>
  <c r="J28" i="8"/>
  <c r="J30" i="8"/>
  <c r="K28" i="8"/>
  <c r="L58" i="8"/>
  <c r="K59" i="8"/>
  <c r="K60" i="8"/>
  <c r="K61" i="8"/>
  <c r="K62" i="8"/>
  <c r="K71" i="8"/>
  <c r="K73" i="8"/>
  <c r="K74" i="8"/>
  <c r="K78" i="8"/>
  <c r="K79" i="8"/>
  <c r="K80" i="8"/>
  <c r="K81" i="8"/>
  <c r="K87" i="8"/>
  <c r="K88" i="8"/>
  <c r="K89" i="8"/>
  <c r="K97" i="8"/>
  <c r="K107" i="8"/>
  <c r="K108" i="8"/>
  <c r="L4" i="8"/>
  <c r="L6" i="8"/>
  <c r="L7" i="8"/>
  <c r="L9" i="8"/>
  <c r="L11" i="8"/>
  <c r="L12" i="8"/>
  <c r="L15" i="8"/>
  <c r="L23" i="8"/>
  <c r="O102" i="8"/>
  <c r="K152" i="8"/>
  <c r="K153" i="8"/>
  <c r="K156" i="8"/>
  <c r="K157" i="8"/>
  <c r="K160" i="8"/>
  <c r="K161" i="8"/>
  <c r="K164" i="8"/>
  <c r="K165" i="8"/>
  <c r="K26" i="8"/>
  <c r="K30" i="8"/>
  <c r="Q77" i="8"/>
  <c r="K27" i="8"/>
  <c r="L30" i="8"/>
  <c r="M31" i="8"/>
  <c r="K34" i="8"/>
  <c r="K35" i="8"/>
  <c r="K36" i="8"/>
  <c r="K37" i="8"/>
  <c r="K41" i="8"/>
  <c r="K53" i="8"/>
  <c r="K54" i="8"/>
  <c r="K55" i="8"/>
  <c r="I62" i="8"/>
  <c r="I63" i="8"/>
  <c r="I65" i="8"/>
  <c r="I75" i="8"/>
  <c r="I79" i="8"/>
  <c r="I81" i="8"/>
  <c r="I89" i="8"/>
  <c r="I91" i="8"/>
  <c r="I108" i="8"/>
  <c r="K25" i="8"/>
  <c r="K29" i="8"/>
  <c r="O24" i="8"/>
  <c r="O25" i="8"/>
  <c r="O27" i="8"/>
  <c r="O28" i="8"/>
  <c r="O31" i="8"/>
  <c r="L37" i="8"/>
  <c r="L42" i="8"/>
  <c r="L44" i="8"/>
  <c r="L48" i="8"/>
  <c r="L49" i="8"/>
  <c r="L53" i="8"/>
  <c r="L55" i="8"/>
  <c r="L57" i="8"/>
  <c r="M59" i="8"/>
  <c r="M3" i="8"/>
  <c r="M10" i="8"/>
  <c r="Q8" i="8"/>
  <c r="Q15" i="8"/>
  <c r="Q17" i="8"/>
  <c r="M20" i="8"/>
  <c r="Q37" i="8"/>
  <c r="Q38" i="8"/>
  <c r="O40" i="8"/>
  <c r="M42" i="8"/>
  <c r="M43" i="8"/>
  <c r="M44" i="8"/>
  <c r="M46" i="8"/>
  <c r="M47" i="8"/>
  <c r="M48" i="8"/>
  <c r="Q76" i="8"/>
  <c r="Q81" i="8"/>
  <c r="Q84" i="8"/>
  <c r="Q90" i="8"/>
  <c r="O95" i="8"/>
  <c r="M98" i="8"/>
  <c r="M99" i="8"/>
  <c r="M101" i="8"/>
  <c r="O59" i="8"/>
  <c r="M7" i="8"/>
  <c r="Q6" i="8"/>
  <c r="Q12" i="8"/>
  <c r="Q16" i="8"/>
  <c r="M19" i="8"/>
  <c r="M21" i="8"/>
  <c r="M23" i="8"/>
  <c r="O18" i="8"/>
  <c r="O21" i="8"/>
  <c r="M24" i="8"/>
  <c r="O44" i="8"/>
  <c r="O45" i="8"/>
  <c r="M50" i="8"/>
  <c r="M51" i="8"/>
  <c r="M52" i="8"/>
  <c r="M54" i="8"/>
  <c r="M55" i="8"/>
  <c r="M56" i="8"/>
  <c r="Q93" i="8"/>
  <c r="O98" i="8"/>
  <c r="O99" i="8"/>
  <c r="M103" i="8"/>
  <c r="M107" i="8"/>
  <c r="M61" i="8"/>
  <c r="M64" i="8"/>
  <c r="M32" i="8"/>
  <c r="M2" i="8"/>
  <c r="M63" i="8"/>
  <c r="M6" i="8"/>
  <c r="Q61" i="8"/>
  <c r="M67" i="8"/>
  <c r="M70" i="8"/>
  <c r="M73" i="8"/>
  <c r="M155" i="8"/>
  <c r="M4" i="8"/>
  <c r="M8" i="8"/>
  <c r="M11" i="8"/>
  <c r="M33" i="8"/>
  <c r="Q58" i="8"/>
  <c r="O63" i="8"/>
  <c r="M68" i="8"/>
  <c r="M71" i="8"/>
  <c r="M74" i="8"/>
  <c r="O4" i="8"/>
  <c r="O6" i="8"/>
  <c r="O7" i="8"/>
  <c r="O10" i="8"/>
  <c r="M12" i="8"/>
  <c r="M13" i="8"/>
  <c r="M14" i="8"/>
  <c r="M15" i="8"/>
  <c r="M16" i="8"/>
  <c r="M17" i="8"/>
  <c r="M18" i="8"/>
  <c r="K21" i="8"/>
  <c r="K22" i="8"/>
  <c r="M34" i="8"/>
  <c r="M35" i="8"/>
  <c r="M36" i="8"/>
  <c r="M37" i="8"/>
  <c r="M38" i="8"/>
  <c r="M39" i="8"/>
  <c r="K42" i="8"/>
  <c r="K43" i="8"/>
  <c r="K44" i="8"/>
  <c r="K45" i="8"/>
  <c r="K46" i="8"/>
  <c r="K47" i="8"/>
  <c r="K48" i="8"/>
  <c r="Q63" i="8"/>
  <c r="Q64" i="8"/>
  <c r="Q65" i="8"/>
  <c r="O67" i="8"/>
  <c r="O69" i="8"/>
  <c r="O70" i="8"/>
  <c r="O75" i="8"/>
  <c r="M77" i="8"/>
  <c r="M78" i="8"/>
  <c r="M81" i="8"/>
  <c r="M82" i="8"/>
  <c r="M84" i="8"/>
  <c r="M85" i="8"/>
  <c r="M86" i="8"/>
  <c r="M87" i="8"/>
  <c r="M91" i="8"/>
  <c r="L95" i="8"/>
  <c r="L97" i="8"/>
  <c r="K98" i="8"/>
  <c r="K99" i="8"/>
  <c r="K100" i="8"/>
  <c r="K101" i="8"/>
  <c r="M60" i="8"/>
  <c r="M65" i="8"/>
  <c r="O2" i="8"/>
  <c r="M5" i="8"/>
  <c r="M9" i="8"/>
  <c r="O62" i="8"/>
  <c r="M69" i="8"/>
  <c r="M72" i="8"/>
  <c r="M75" i="8"/>
  <c r="Q9" i="8"/>
  <c r="O13" i="8"/>
  <c r="O17" i="8"/>
  <c r="O34" i="8"/>
  <c r="O35" i="8"/>
  <c r="M41" i="8"/>
  <c r="Q74" i="8"/>
  <c r="O78" i="8"/>
  <c r="O81" i="8"/>
  <c r="O82" i="8"/>
  <c r="O83" i="8"/>
  <c r="O91" i="8"/>
  <c r="M93" i="8"/>
  <c r="M94" i="8"/>
  <c r="M95" i="8"/>
  <c r="M96" i="8"/>
  <c r="M97" i="8"/>
  <c r="Q39" i="8"/>
  <c r="H57" i="8"/>
  <c r="Q66" i="8"/>
  <c r="Q19" i="8"/>
  <c r="I26" i="8"/>
  <c r="H41" i="8"/>
  <c r="I3" i="8"/>
  <c r="Q5" i="8"/>
  <c r="K2" i="8"/>
  <c r="I4" i="8"/>
  <c r="K12" i="8"/>
  <c r="Q26" i="8"/>
  <c r="Q27" i="8"/>
  <c r="K40" i="8"/>
  <c r="I42" i="8"/>
  <c r="Q44" i="8"/>
  <c r="K51" i="8"/>
  <c r="J52" i="8"/>
  <c r="I59" i="8"/>
  <c r="K67" i="8"/>
  <c r="J68" i="8"/>
  <c r="J70" i="8"/>
  <c r="I71" i="8"/>
  <c r="Q79" i="8"/>
  <c r="K84" i="8"/>
  <c r="Q87" i="8"/>
  <c r="Q88" i="8"/>
  <c r="Q89" i="8"/>
  <c r="M90" i="8"/>
  <c r="J94" i="8"/>
  <c r="K103" i="8"/>
  <c r="K104" i="8"/>
  <c r="J105" i="8"/>
  <c r="Q107" i="8"/>
  <c r="M110" i="8"/>
  <c r="M112" i="8"/>
  <c r="K133" i="8"/>
  <c r="K136" i="8"/>
  <c r="K137" i="8"/>
  <c r="K141" i="8"/>
  <c r="K144" i="8"/>
  <c r="K145" i="8"/>
  <c r="K148" i="8"/>
  <c r="H10" i="8"/>
  <c r="Q57" i="8"/>
  <c r="Q132" i="8"/>
  <c r="J2" i="8"/>
  <c r="I19" i="8"/>
  <c r="H6" i="8"/>
  <c r="H14" i="8"/>
  <c r="J19" i="8"/>
  <c r="I21" i="8"/>
  <c r="I25" i="8"/>
  <c r="H34" i="8"/>
  <c r="J4" i="8"/>
  <c r="I6" i="8"/>
  <c r="Q7" i="8"/>
  <c r="Q14" i="8"/>
  <c r="K19" i="8"/>
  <c r="K20" i="8"/>
  <c r="J21" i="8"/>
  <c r="Q22" i="8"/>
  <c r="Q28" i="8"/>
  <c r="Q29" i="8"/>
  <c r="K33" i="8"/>
  <c r="I34" i="8"/>
  <c r="Q34" i="8"/>
  <c r="Q36" i="8"/>
  <c r="J42" i="8"/>
  <c r="I43" i="8"/>
  <c r="Q45" i="8"/>
  <c r="Q46" i="8"/>
  <c r="Q47" i="8"/>
  <c r="K52" i="8"/>
  <c r="I61" i="8"/>
  <c r="Q62" i="8"/>
  <c r="K68" i="8"/>
  <c r="K69" i="8"/>
  <c r="K70" i="8"/>
  <c r="Q73" i="8"/>
  <c r="M76" i="8"/>
  <c r="K77" i="8"/>
  <c r="Q80" i="8"/>
  <c r="M83" i="8"/>
  <c r="K85" i="8"/>
  <c r="K86" i="8"/>
  <c r="I87" i="8"/>
  <c r="M92" i="8"/>
  <c r="K94" i="8"/>
  <c r="K95" i="8"/>
  <c r="K96" i="8"/>
  <c r="J98" i="8"/>
  <c r="K105" i="8"/>
  <c r="K106" i="8"/>
  <c r="Q108" i="8"/>
  <c r="Q109" i="8"/>
  <c r="O87" i="8"/>
  <c r="K112" i="8"/>
  <c r="M113" i="8"/>
  <c r="M114" i="8"/>
  <c r="M116" i="8"/>
  <c r="M117" i="8"/>
  <c r="M119" i="8"/>
  <c r="M130" i="8"/>
  <c r="Q75" i="8"/>
  <c r="Q82" i="8"/>
  <c r="Q91" i="8"/>
  <c r="Q92" i="8"/>
  <c r="J104" i="8"/>
  <c r="Q123" i="8"/>
  <c r="Q124" i="8"/>
  <c r="Q127" i="8"/>
  <c r="Q130" i="8"/>
  <c r="Q131" i="8"/>
  <c r="Q49" i="8"/>
  <c r="Q143" i="8"/>
  <c r="Q11" i="8"/>
  <c r="J9" i="8"/>
  <c r="J53" i="8"/>
  <c r="J60" i="8"/>
  <c r="Q68" i="8"/>
  <c r="J82" i="8"/>
  <c r="Q85" i="8"/>
  <c r="I93" i="8"/>
  <c r="Q95" i="8"/>
  <c r="Q150" i="8"/>
  <c r="Q31" i="8"/>
  <c r="Q23" i="8"/>
  <c r="Q40" i="8"/>
  <c r="Q50" i="8"/>
  <c r="Q135" i="8"/>
  <c r="Q141" i="8"/>
  <c r="I11" i="8"/>
  <c r="Q32" i="8"/>
  <c r="I49" i="8"/>
  <c r="J56" i="8"/>
  <c r="J66" i="8"/>
  <c r="Q67" i="8"/>
  <c r="Q69" i="8"/>
  <c r="Q94" i="8"/>
  <c r="Q96" i="8"/>
  <c r="I2" i="8"/>
  <c r="H3" i="8"/>
  <c r="Q3" i="8"/>
  <c r="Q4" i="8"/>
  <c r="K9" i="8"/>
  <c r="J10" i="8"/>
  <c r="I12" i="8"/>
  <c r="K16" i="8"/>
  <c r="K17" i="8"/>
  <c r="Q20" i="8"/>
  <c r="I24" i="8"/>
  <c r="Q24" i="8"/>
  <c r="Q25" i="8"/>
  <c r="M27" i="8"/>
  <c r="M28" i="8"/>
  <c r="K31" i="8"/>
  <c r="K38" i="8"/>
  <c r="K39" i="8"/>
  <c r="I41" i="8"/>
  <c r="O42" i="8"/>
  <c r="M45" i="8"/>
  <c r="J49" i="8"/>
  <c r="I50" i="8"/>
  <c r="Q52" i="8"/>
  <c r="O53" i="8"/>
  <c r="K56" i="8"/>
  <c r="I58" i="8"/>
  <c r="Q59" i="8"/>
  <c r="K64" i="8"/>
  <c r="K65" i="8"/>
  <c r="I67" i="8"/>
  <c r="Q70" i="8"/>
  <c r="O71" i="8"/>
  <c r="K75" i="8"/>
  <c r="M79" i="8"/>
  <c r="K82" i="8"/>
  <c r="M89" i="8"/>
  <c r="K91" i="8"/>
  <c r="Q97" i="8"/>
  <c r="M100" i="8"/>
  <c r="I103" i="8"/>
  <c r="Q103" i="8"/>
  <c r="Q2" i="8"/>
  <c r="Q18" i="8"/>
  <c r="H24" i="8"/>
  <c r="J31" i="8"/>
  <c r="J33" i="8"/>
  <c r="J64" i="8"/>
  <c r="Q13" i="8"/>
  <c r="I20" i="8"/>
  <c r="Q21" i="8"/>
  <c r="J24" i="8"/>
  <c r="K32" i="8"/>
  <c r="Q33" i="8"/>
  <c r="J41" i="8"/>
  <c r="Q42" i="8"/>
  <c r="Q43" i="8"/>
  <c r="K49" i="8"/>
  <c r="J50" i="8"/>
  <c r="I52" i="8"/>
  <c r="Q53" i="8"/>
  <c r="J58" i="8"/>
  <c r="H59" i="8"/>
  <c r="Q60" i="8"/>
  <c r="I69" i="8"/>
  <c r="Q71" i="8"/>
  <c r="Q72" i="8"/>
  <c r="K76" i="8"/>
  <c r="I77" i="8"/>
  <c r="K83" i="8"/>
  <c r="K92" i="8"/>
  <c r="K93" i="8"/>
  <c r="I95" i="8"/>
  <c r="I97" i="8"/>
  <c r="Q98" i="8"/>
  <c r="K102" i="8"/>
  <c r="K113" i="8"/>
  <c r="K114" i="8"/>
  <c r="K115" i="8"/>
  <c r="K116" i="8"/>
  <c r="K119" i="8"/>
  <c r="K120" i="8"/>
  <c r="K121" i="8"/>
  <c r="K128" i="8"/>
  <c r="K129" i="8"/>
  <c r="L138" i="8"/>
  <c r="L67" i="8"/>
  <c r="L388" i="8"/>
  <c r="L389" i="8"/>
  <c r="L3" i="8"/>
  <c r="L8" i="8"/>
  <c r="L10" i="8"/>
  <c r="L33" i="8"/>
  <c r="L80" i="8"/>
  <c r="L87" i="8"/>
  <c r="L91" i="8"/>
  <c r="L104" i="8"/>
  <c r="L5" i="8"/>
  <c r="L14" i="8"/>
  <c r="L24" i="8"/>
  <c r="L25" i="8"/>
  <c r="L26" i="8"/>
  <c r="L29" i="8"/>
  <c r="L32" i="8"/>
  <c r="L36" i="8"/>
  <c r="L50" i="8"/>
  <c r="O52" i="8"/>
  <c r="L54" i="8"/>
  <c r="L64" i="8"/>
  <c r="L68" i="8"/>
  <c r="L71" i="8"/>
  <c r="H73" i="8"/>
  <c r="L84" i="8"/>
  <c r="L92" i="8"/>
  <c r="O94" i="8"/>
  <c r="O108" i="8"/>
  <c r="L110" i="8"/>
  <c r="O133" i="8"/>
  <c r="L153" i="8"/>
  <c r="L154" i="8"/>
  <c r="L51" i="8"/>
  <c r="L65" i="8"/>
  <c r="O66" i="8"/>
  <c r="O79" i="8"/>
  <c r="O86" i="8"/>
  <c r="L88" i="8"/>
  <c r="L89" i="8"/>
  <c r="O90" i="8"/>
  <c r="O103" i="8"/>
  <c r="L105" i="8"/>
  <c r="L106" i="8"/>
  <c r="L161" i="8"/>
  <c r="L162" i="8"/>
  <c r="L2" i="8"/>
  <c r="L115" i="8"/>
  <c r="L168" i="8"/>
  <c r="L181" i="8"/>
  <c r="L193" i="8"/>
  <c r="L201" i="8"/>
  <c r="L225" i="8"/>
  <c r="L226" i="8"/>
  <c r="L233" i="8"/>
  <c r="L133" i="8"/>
  <c r="L35" i="8"/>
  <c r="L46" i="8"/>
  <c r="L113" i="8"/>
  <c r="L117" i="8"/>
  <c r="L169" i="8"/>
  <c r="L175" i="8"/>
  <c r="L183" i="8"/>
  <c r="L187" i="8"/>
  <c r="L191" i="8"/>
  <c r="L195" i="8"/>
  <c r="L199" i="8"/>
  <c r="L207" i="8"/>
  <c r="O8" i="8"/>
  <c r="L13" i="8"/>
  <c r="L16" i="8"/>
  <c r="L17" i="8"/>
  <c r="H23" i="8"/>
  <c r="H33" i="8"/>
  <c r="L38" i="8"/>
  <c r="H46" i="8"/>
  <c r="O50" i="8"/>
  <c r="L75" i="8"/>
  <c r="O77" i="8"/>
  <c r="O105" i="8"/>
  <c r="I388" i="8"/>
  <c r="I389" i="8"/>
  <c r="Q387" i="8"/>
  <c r="Q388" i="8"/>
  <c r="Q389" i="8"/>
  <c r="L122" i="8"/>
  <c r="L124" i="8"/>
  <c r="L125" i="8"/>
  <c r="L126" i="8"/>
  <c r="I136" i="8"/>
  <c r="L134" i="8"/>
  <c r="L34" i="8"/>
  <c r="L40" i="8"/>
  <c r="L20" i="8"/>
  <c r="O123" i="8"/>
  <c r="O388" i="8"/>
  <c r="O389" i="8"/>
  <c r="L118" i="8"/>
  <c r="L121" i="8"/>
  <c r="O154" i="8"/>
  <c r="L173" i="8"/>
  <c r="L179" i="8"/>
  <c r="L189" i="8"/>
  <c r="L197" i="8"/>
  <c r="L203" i="8"/>
  <c r="L205" i="8"/>
  <c r="L209" i="8"/>
  <c r="L211" i="8"/>
  <c r="L213" i="8"/>
  <c r="H4" i="8"/>
  <c r="H12" i="8"/>
  <c r="O12" i="8"/>
  <c r="H15" i="8"/>
  <c r="O19" i="8"/>
  <c r="L21" i="8"/>
  <c r="O26" i="8"/>
  <c r="H30" i="8"/>
  <c r="O30" i="8"/>
  <c r="H36" i="8"/>
  <c r="O43" i="8"/>
  <c r="O47" i="8"/>
  <c r="H61" i="8"/>
  <c r="L62" i="8"/>
  <c r="L69" i="8"/>
  <c r="L98" i="8"/>
  <c r="Q104" i="8"/>
  <c r="Q105" i="8"/>
  <c r="J106" i="8"/>
  <c r="J388" i="8"/>
  <c r="J389" i="8"/>
  <c r="L70" i="8"/>
  <c r="L73" i="8"/>
  <c r="L27" i="8"/>
  <c r="L31" i="8"/>
  <c r="L47" i="8"/>
  <c r="L72" i="8"/>
  <c r="L74" i="8"/>
  <c r="H388" i="8"/>
  <c r="H389" i="8"/>
  <c r="L116" i="8"/>
  <c r="L120" i="8"/>
  <c r="L166" i="8"/>
  <c r="L171" i="8"/>
  <c r="L177" i="8"/>
  <c r="L185" i="8"/>
  <c r="L215" i="8"/>
  <c r="O15" i="8"/>
  <c r="O16" i="8"/>
  <c r="L18" i="8"/>
  <c r="L22" i="8"/>
  <c r="H37" i="8"/>
  <c r="O37" i="8"/>
  <c r="L39" i="8"/>
  <c r="L45" i="8"/>
  <c r="L52" i="8"/>
  <c r="L56" i="8"/>
  <c r="L59" i="8"/>
  <c r="O61" i="8"/>
  <c r="H65" i="8"/>
  <c r="O65" i="8"/>
  <c r="H69" i="8"/>
  <c r="O74" i="8"/>
  <c r="L76" i="8"/>
  <c r="L79" i="8"/>
  <c r="L94" i="8"/>
  <c r="L103" i="8"/>
  <c r="H105" i="8"/>
  <c r="L108" i="8"/>
  <c r="Q114" i="8"/>
  <c r="Q115" i="8"/>
  <c r="Q116" i="8"/>
  <c r="Q117" i="8"/>
  <c r="I83" i="8"/>
  <c r="Q83" i="8"/>
  <c r="J86" i="8"/>
  <c r="Q86" i="8"/>
  <c r="M88" i="8"/>
  <c r="I99" i="8"/>
  <c r="Q99" i="8"/>
  <c r="J102" i="8"/>
  <c r="Q102" i="8"/>
  <c r="M104" i="8"/>
  <c r="K122" i="8"/>
  <c r="K123" i="8"/>
  <c r="K124" i="8"/>
  <c r="K127" i="8"/>
  <c r="M134" i="8"/>
  <c r="K140" i="8"/>
  <c r="Q152" i="8"/>
  <c r="Q155" i="8"/>
  <c r="Q158" i="8"/>
  <c r="K224" i="8"/>
  <c r="K233" i="8"/>
  <c r="K240" i="8"/>
  <c r="M389" i="8"/>
  <c r="M388" i="8"/>
  <c r="M121" i="8"/>
  <c r="M122" i="8"/>
  <c r="M125" i="8"/>
  <c r="M126" i="8"/>
  <c r="L129" i="8"/>
  <c r="M138" i="8"/>
  <c r="M139" i="8"/>
  <c r="L142" i="8"/>
  <c r="M166" i="8"/>
  <c r="M169" i="8"/>
  <c r="Q10" i="8"/>
  <c r="O11" i="8"/>
  <c r="J13" i="8"/>
  <c r="J16" i="8"/>
  <c r="H18" i="8"/>
  <c r="L19" i="8"/>
  <c r="M22" i="8"/>
  <c r="J25" i="8"/>
  <c r="H27" i="8"/>
  <c r="L28" i="8"/>
  <c r="I29" i="8"/>
  <c r="Q30" i="8"/>
  <c r="Q35" i="8"/>
  <c r="O39" i="8"/>
  <c r="M40" i="8"/>
  <c r="L41" i="8"/>
  <c r="H42" i="8"/>
  <c r="L43" i="8"/>
  <c r="I47" i="8"/>
  <c r="I48" i="8"/>
  <c r="O48" i="8"/>
  <c r="K50" i="8"/>
  <c r="H52" i="8"/>
  <c r="M53" i="8"/>
  <c r="M57" i="8"/>
  <c r="L60" i="8"/>
  <c r="K63" i="8"/>
  <c r="K66" i="8"/>
  <c r="K72" i="8"/>
  <c r="I73" i="8"/>
  <c r="O73" i="8"/>
  <c r="J78" i="8"/>
  <c r="Q78" i="8"/>
  <c r="M80" i="8"/>
  <c r="L83" i="8"/>
  <c r="I85" i="8"/>
  <c r="O85" i="8"/>
  <c r="K90" i="8"/>
  <c r="L96" i="8"/>
  <c r="L99" i="8"/>
  <c r="I101" i="8"/>
  <c r="M106" i="8"/>
  <c r="H108" i="8"/>
  <c r="K110" i="8"/>
  <c r="K111" i="8"/>
  <c r="O125" i="8"/>
  <c r="L130" i="8"/>
  <c r="O137" i="8"/>
  <c r="M142" i="8"/>
  <c r="M143" i="8"/>
  <c r="M146" i="8"/>
  <c r="M147" i="8"/>
  <c r="K389" i="8"/>
  <c r="Q140" i="8"/>
  <c r="O141" i="8"/>
  <c r="O142" i="8"/>
  <c r="O146" i="8"/>
  <c r="L150" i="8"/>
  <c r="J8" i="8"/>
  <c r="H7" i="8"/>
  <c r="J11" i="8"/>
  <c r="H19" i="8"/>
  <c r="J22" i="8"/>
  <c r="O22" i="8"/>
  <c r="H28" i="8"/>
  <c r="O32" i="8"/>
  <c r="H54" i="8"/>
  <c r="J57" i="8"/>
  <c r="O58" i="8"/>
  <c r="J61" i="8"/>
  <c r="J65" i="8"/>
  <c r="I66" i="8"/>
  <c r="J69" i="8"/>
  <c r="I70" i="8"/>
  <c r="J73" i="8"/>
  <c r="I74" i="8"/>
  <c r="J77" i="8"/>
  <c r="I78" i="8"/>
  <c r="J81" i="8"/>
  <c r="I82" i="8"/>
  <c r="J85" i="8"/>
  <c r="I86" i="8"/>
  <c r="J89" i="8"/>
  <c r="I90" i="8"/>
  <c r="J93" i="8"/>
  <c r="I94" i="8"/>
  <c r="J97" i="8"/>
  <c r="I98" i="8"/>
  <c r="J101" i="8"/>
  <c r="I102" i="8"/>
  <c r="I107" i="8"/>
  <c r="O115" i="8"/>
  <c r="O116" i="8"/>
  <c r="O117" i="8"/>
  <c r="O121" i="8"/>
  <c r="J132" i="8"/>
  <c r="O136" i="8"/>
  <c r="J147" i="8"/>
  <c r="O107" i="8"/>
  <c r="H124" i="8"/>
  <c r="H387" i="8"/>
  <c r="H127" i="8"/>
  <c r="J118" i="8"/>
  <c r="J120" i="8"/>
  <c r="O128" i="8"/>
  <c r="O160" i="8"/>
  <c r="H77" i="8"/>
  <c r="H81" i="8"/>
  <c r="H85" i="8"/>
  <c r="H89" i="8"/>
  <c r="H93" i="8"/>
  <c r="H97" i="8"/>
  <c r="H101" i="8"/>
  <c r="I147" i="8"/>
  <c r="I387" i="8"/>
  <c r="J127" i="8"/>
  <c r="I128" i="8"/>
  <c r="O129" i="8"/>
  <c r="O130" i="8"/>
  <c r="J144" i="8"/>
  <c r="H147" i="8"/>
  <c r="O148" i="8"/>
  <c r="O161" i="8"/>
  <c r="J239" i="8"/>
  <c r="J387" i="8"/>
  <c r="J156" i="8"/>
  <c r="J160" i="8"/>
  <c r="J112" i="8"/>
  <c r="O166" i="8"/>
  <c r="O110" i="8"/>
  <c r="O387" i="8"/>
  <c r="O162" i="8"/>
  <c r="O150" i="8"/>
  <c r="O122" i="8"/>
  <c r="O114" i="8"/>
  <c r="O109" i="8"/>
  <c r="O57" i="8"/>
  <c r="O54" i="8"/>
  <c r="O111" i="8"/>
  <c r="H118" i="8"/>
  <c r="O118" i="8"/>
  <c r="J119" i="8"/>
  <c r="O124" i="8"/>
  <c r="J135" i="8"/>
  <c r="O138" i="8"/>
  <c r="O149" i="8"/>
  <c r="O164" i="8"/>
  <c r="J84" i="8"/>
  <c r="O93" i="8"/>
  <c r="O89" i="8"/>
  <c r="J92" i="8"/>
  <c r="J96" i="8"/>
  <c r="O97" i="8"/>
  <c r="J100" i="8"/>
  <c r="O101" i="8"/>
  <c r="O106" i="8"/>
  <c r="J109" i="8"/>
  <c r="J136" i="8"/>
  <c r="O153" i="8"/>
  <c r="H5" i="8"/>
  <c r="H8" i="8"/>
  <c r="J12" i="8"/>
  <c r="H20" i="8"/>
  <c r="H29" i="8"/>
  <c r="H32" i="8"/>
  <c r="H38" i="8"/>
  <c r="I40" i="8"/>
  <c r="J44" i="8"/>
  <c r="I46" i="8"/>
  <c r="I55" i="8"/>
  <c r="J59" i="8"/>
  <c r="J63" i="8"/>
  <c r="J67" i="8"/>
  <c r="J71" i="8"/>
  <c r="J75" i="8"/>
  <c r="J79" i="8"/>
  <c r="J83" i="8"/>
  <c r="J87" i="8"/>
  <c r="J91" i="8"/>
  <c r="J95" i="8"/>
  <c r="J99" i="8"/>
  <c r="J103" i="8"/>
  <c r="H104" i="8"/>
  <c r="J107" i="8"/>
  <c r="J108" i="8"/>
  <c r="O112" i="8"/>
  <c r="J113" i="8"/>
  <c r="O120" i="8"/>
  <c r="J121" i="8"/>
  <c r="J126" i="8"/>
  <c r="H131" i="8"/>
  <c r="O132" i="8"/>
  <c r="J155" i="8"/>
  <c r="I164" i="8"/>
  <c r="O165" i="8"/>
  <c r="J167" i="8"/>
  <c r="J88" i="8"/>
  <c r="H2" i="8"/>
  <c r="J3" i="8"/>
  <c r="O3" i="8"/>
  <c r="O9" i="8"/>
  <c r="H11" i="8"/>
  <c r="J14" i="8"/>
  <c r="H22" i="8"/>
  <c r="O29" i="8"/>
  <c r="H31" i="8"/>
  <c r="J36" i="8"/>
  <c r="O36" i="8"/>
  <c r="J40" i="8"/>
  <c r="J46" i="8"/>
  <c r="O46" i="8"/>
  <c r="H51" i="8"/>
  <c r="J54" i="8"/>
  <c r="J55" i="8"/>
  <c r="O55" i="8"/>
  <c r="H58" i="8"/>
  <c r="O104" i="8"/>
  <c r="I111" i="8"/>
  <c r="I112" i="8"/>
  <c r="O126" i="8"/>
  <c r="I140" i="8"/>
  <c r="O143" i="8"/>
  <c r="I152" i="8"/>
  <c r="O155" i="8"/>
  <c r="J163" i="8"/>
  <c r="J164" i="8"/>
  <c r="O167" i="8"/>
  <c r="O168" i="8"/>
  <c r="O170" i="8"/>
  <c r="J5" i="8"/>
  <c r="O5" i="8"/>
  <c r="H13" i="8"/>
  <c r="O14" i="8"/>
  <c r="H16" i="8"/>
  <c r="J20" i="8"/>
  <c r="O20" i="8"/>
  <c r="O23" i="8"/>
  <c r="H25" i="8"/>
  <c r="J29" i="8"/>
  <c r="O33" i="8"/>
  <c r="H35" i="8"/>
  <c r="J38" i="8"/>
  <c r="O38" i="8"/>
  <c r="H40" i="8"/>
  <c r="O41" i="8"/>
  <c r="H43" i="8"/>
  <c r="H45" i="8"/>
  <c r="H49" i="8"/>
  <c r="O51" i="8"/>
  <c r="O56" i="8"/>
  <c r="O60" i="8"/>
  <c r="H62" i="8"/>
  <c r="O64" i="8"/>
  <c r="H66" i="8"/>
  <c r="O68" i="8"/>
  <c r="H70" i="8"/>
  <c r="O72" i="8"/>
  <c r="H74" i="8"/>
  <c r="O76" i="8"/>
  <c r="H78" i="8"/>
  <c r="O80" i="8"/>
  <c r="H82" i="8"/>
  <c r="O84" i="8"/>
  <c r="H86" i="8"/>
  <c r="O88" i="8"/>
  <c r="H90" i="8"/>
  <c r="O92" i="8"/>
  <c r="H94" i="8"/>
  <c r="O96" i="8"/>
  <c r="H98" i="8"/>
  <c r="O100" i="8"/>
  <c r="H102" i="8"/>
  <c r="H107" i="8"/>
  <c r="J110" i="8"/>
  <c r="J111" i="8"/>
  <c r="J128" i="8"/>
  <c r="J131" i="8"/>
  <c r="I132" i="8"/>
  <c r="O134" i="8"/>
  <c r="J139" i="8"/>
  <c r="J140" i="8"/>
  <c r="O145" i="8"/>
  <c r="J151" i="8"/>
  <c r="J152" i="8"/>
  <c r="O158" i="8"/>
  <c r="J159" i="8"/>
  <c r="O127" i="8"/>
  <c r="O140" i="8"/>
  <c r="J143" i="8"/>
  <c r="I144" i="8"/>
  <c r="O151" i="8"/>
  <c r="I156" i="8"/>
  <c r="O157" i="8"/>
  <c r="O159" i="8"/>
  <c r="J224" i="8"/>
  <c r="J231" i="8"/>
  <c r="J240" i="8"/>
  <c r="H39" i="8"/>
  <c r="H44" i="8"/>
  <c r="J48" i="8"/>
  <c r="I51" i="8"/>
  <c r="I54" i="8"/>
  <c r="I57" i="8"/>
  <c r="H60" i="8"/>
  <c r="H64" i="8"/>
  <c r="H68" i="8"/>
  <c r="H72" i="8"/>
  <c r="H76" i="8"/>
  <c r="H80" i="8"/>
  <c r="H84" i="8"/>
  <c r="H88" i="8"/>
  <c r="H92" i="8"/>
  <c r="H96" i="8"/>
  <c r="H100" i="8"/>
  <c r="I104" i="8"/>
  <c r="H109" i="8"/>
  <c r="H113" i="8"/>
  <c r="O113" i="8"/>
  <c r="Q118" i="8"/>
  <c r="Q121" i="8"/>
  <c r="L123" i="8"/>
  <c r="Q133" i="8"/>
  <c r="M135" i="8"/>
  <c r="O139" i="8"/>
  <c r="Q142" i="8"/>
  <c r="L145" i="8"/>
  <c r="M150" i="8"/>
  <c r="L157" i="8"/>
  <c r="M162" i="8"/>
  <c r="O169" i="8"/>
  <c r="M171" i="8"/>
  <c r="M173" i="8"/>
  <c r="M175" i="8"/>
  <c r="I5" i="8"/>
  <c r="H9" i="8"/>
  <c r="I10" i="8"/>
  <c r="I13" i="8"/>
  <c r="H17" i="8"/>
  <c r="I18" i="8"/>
  <c r="H21" i="8"/>
  <c r="H26" i="8"/>
  <c r="I27" i="8"/>
  <c r="I36" i="8"/>
  <c r="I44" i="8"/>
  <c r="H47" i="8"/>
  <c r="H50" i="8"/>
  <c r="J51" i="8"/>
  <c r="H53" i="8"/>
  <c r="I60" i="8"/>
  <c r="I64" i="8"/>
  <c r="I68" i="8"/>
  <c r="I72" i="8"/>
  <c r="I76" i="8"/>
  <c r="I80" i="8"/>
  <c r="I84" i="8"/>
  <c r="I88" i="8"/>
  <c r="I92" i="8"/>
  <c r="I96" i="8"/>
  <c r="I100" i="8"/>
  <c r="M105" i="8"/>
  <c r="H106" i="8"/>
  <c r="L239" i="8"/>
  <c r="L387" i="8"/>
  <c r="Q110" i="8"/>
  <c r="L112" i="8"/>
  <c r="Q113" i="8"/>
  <c r="M120" i="8"/>
  <c r="H126" i="8"/>
  <c r="M131" i="8"/>
  <c r="O135" i="8"/>
  <c r="Q138" i="8"/>
  <c r="L141" i="8"/>
  <c r="I148" i="8"/>
  <c r="M151" i="8"/>
  <c r="L158" i="8"/>
  <c r="M163" i="8"/>
  <c r="O171" i="8"/>
  <c r="O172" i="8"/>
  <c r="O173" i="8"/>
  <c r="O174" i="8"/>
  <c r="I53" i="8"/>
  <c r="H56" i="8"/>
  <c r="H63" i="8"/>
  <c r="H67" i="8"/>
  <c r="H71" i="8"/>
  <c r="H75" i="8"/>
  <c r="H79" i="8"/>
  <c r="H83" i="8"/>
  <c r="H87" i="8"/>
  <c r="H91" i="8"/>
  <c r="H95" i="8"/>
  <c r="H99" i="8"/>
  <c r="H103" i="8"/>
  <c r="I106" i="8"/>
  <c r="H111" i="8"/>
  <c r="M111" i="8"/>
  <c r="M115" i="8"/>
  <c r="I119" i="8"/>
  <c r="O119" i="8"/>
  <c r="M123" i="8"/>
  <c r="Q126" i="8"/>
  <c r="O131" i="8"/>
  <c r="Q134" i="8"/>
  <c r="L137" i="8"/>
  <c r="H139" i="8"/>
  <c r="Q139" i="8"/>
  <c r="O144" i="8"/>
  <c r="L146" i="8"/>
  <c r="J148" i="8"/>
  <c r="Q149" i="8"/>
  <c r="O156" i="8"/>
  <c r="M158" i="8"/>
  <c r="M177" i="8"/>
  <c r="M179" i="8"/>
  <c r="M181" i="8"/>
  <c r="M183" i="8"/>
  <c r="M185" i="8"/>
  <c r="M187" i="8"/>
  <c r="M189" i="8"/>
  <c r="M191" i="8"/>
  <c r="M193" i="8"/>
  <c r="M195" i="8"/>
  <c r="M197" i="8"/>
  <c r="M199" i="8"/>
  <c r="M201" i="8"/>
  <c r="M203" i="8"/>
  <c r="I105" i="8"/>
  <c r="I109" i="8"/>
  <c r="K239" i="8"/>
  <c r="L114" i="8"/>
  <c r="M118" i="8"/>
  <c r="M124" i="8"/>
  <c r="L128" i="8"/>
  <c r="L132" i="8"/>
  <c r="L136" i="8"/>
  <c r="L140" i="8"/>
  <c r="O147" i="8"/>
  <c r="L149" i="8"/>
  <c r="O152" i="8"/>
  <c r="M154" i="8"/>
  <c r="M159" i="8"/>
  <c r="O163" i="8"/>
  <c r="L165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K387" i="8"/>
  <c r="E9" i="7"/>
  <c r="U9" i="7"/>
  <c r="C9" i="7"/>
  <c r="K9" i="7"/>
  <c r="S9" i="7"/>
  <c r="M9" i="7"/>
  <c r="F9" i="7"/>
  <c r="N9" i="7"/>
  <c r="V9" i="7"/>
  <c r="G9" i="7"/>
  <c r="D18" i="6"/>
  <c r="D8" i="7"/>
  <c r="L8" i="7"/>
  <c r="T8" i="7"/>
  <c r="H9" i="7"/>
  <c r="P9" i="7"/>
  <c r="O9" i="7"/>
  <c r="D10" i="6"/>
  <c r="D26" i="6"/>
  <c r="D13" i="6"/>
  <c r="D21" i="6"/>
  <c r="E8" i="7"/>
  <c r="M8" i="7"/>
  <c r="U8" i="7"/>
  <c r="I9" i="7"/>
  <c r="Q9" i="7"/>
  <c r="D8" i="6"/>
  <c r="D16" i="6"/>
  <c r="F8" i="7"/>
  <c r="N8" i="7"/>
  <c r="J9" i="7"/>
  <c r="H110" i="8"/>
  <c r="Q383" i="8"/>
  <c r="Q379" i="8"/>
  <c r="Q386" i="8"/>
  <c r="Q347" i="8"/>
  <c r="Q339" i="8"/>
  <c r="Q331" i="8"/>
  <c r="Q313" i="8"/>
  <c r="Q312" i="8"/>
  <c r="Q311" i="8"/>
  <c r="Q371" i="8"/>
  <c r="Q363" i="8"/>
  <c r="Q355" i="8"/>
  <c r="Q338" i="8"/>
  <c r="Q323" i="8"/>
  <c r="Q375" i="8"/>
  <c r="Q328" i="8"/>
  <c r="Q321" i="8"/>
  <c r="Q351" i="8"/>
  <c r="Q346" i="8"/>
  <c r="Q337" i="8"/>
  <c r="Q318" i="8"/>
  <c r="Q367" i="8"/>
  <c r="Q315" i="8"/>
  <c r="Q359" i="8"/>
  <c r="Q344" i="8"/>
  <c r="Q335" i="8"/>
  <c r="Q330" i="8"/>
  <c r="Q370" i="8"/>
  <c r="Q241" i="8"/>
  <c r="Q233" i="8"/>
  <c r="Q225" i="8"/>
  <c r="Q254" i="8"/>
  <c r="Q250" i="8"/>
  <c r="Q246" i="8"/>
  <c r="Q239" i="8"/>
  <c r="Q231" i="8"/>
  <c r="Q223" i="8"/>
  <c r="Q253" i="8"/>
  <c r="Q238" i="8"/>
  <c r="Q222" i="8"/>
  <c r="Q236" i="8"/>
  <c r="Q229" i="8"/>
  <c r="Q220" i="8"/>
  <c r="Q243" i="8"/>
  <c r="Q245" i="8"/>
  <c r="Q235" i="8"/>
  <c r="Q230" i="8"/>
  <c r="Q219" i="8"/>
  <c r="Q217" i="8"/>
  <c r="Q215" i="8"/>
  <c r="Q213" i="8"/>
  <c r="Q211" i="8"/>
  <c r="Q209" i="8"/>
  <c r="Q207" i="8"/>
  <c r="Q205" i="8"/>
  <c r="Q203" i="8"/>
  <c r="Q201" i="8"/>
  <c r="Q199" i="8"/>
  <c r="Q197" i="8"/>
  <c r="Q195" i="8"/>
  <c r="Q193" i="8"/>
  <c r="Q191" i="8"/>
  <c r="Q189" i="8"/>
  <c r="Q187" i="8"/>
  <c r="Q185" i="8"/>
  <c r="Q183" i="8"/>
  <c r="Q181" i="8"/>
  <c r="Q179" i="8"/>
  <c r="Q177" i="8"/>
  <c r="Q175" i="8"/>
  <c r="Q173" i="8"/>
  <c r="Q171" i="8"/>
  <c r="Q169" i="8"/>
  <c r="Q120" i="8"/>
  <c r="Q112" i="8"/>
  <c r="H112" i="8"/>
  <c r="I114" i="8"/>
  <c r="Q125" i="8"/>
  <c r="I126" i="8"/>
  <c r="Q154" i="8"/>
  <c r="I155" i="8"/>
  <c r="H160" i="8"/>
  <c r="Q166" i="8"/>
  <c r="I167" i="8"/>
  <c r="H221" i="8"/>
  <c r="H222" i="8"/>
  <c r="H229" i="8"/>
  <c r="H230" i="8"/>
  <c r="H237" i="8"/>
  <c r="H238" i="8"/>
  <c r="I110" i="8"/>
  <c r="Q148" i="8"/>
  <c r="Q151" i="8"/>
  <c r="I157" i="8"/>
  <c r="Q157" i="8"/>
  <c r="I222" i="8"/>
  <c r="I231" i="8"/>
  <c r="I238" i="8"/>
  <c r="H381" i="8"/>
  <c r="H377" i="8"/>
  <c r="H373" i="8"/>
  <c r="H369" i="8"/>
  <c r="H365" i="8"/>
  <c r="H361" i="8"/>
  <c r="H357" i="8"/>
  <c r="H353" i="8"/>
  <c r="H385" i="8"/>
  <c r="H342" i="8"/>
  <c r="H334" i="8"/>
  <c r="H326" i="8"/>
  <c r="H384" i="8"/>
  <c r="H380" i="8"/>
  <c r="H376" i="8"/>
  <c r="H372" i="8"/>
  <c r="H368" i="8"/>
  <c r="H364" i="8"/>
  <c r="H360" i="8"/>
  <c r="H356" i="8"/>
  <c r="H352" i="8"/>
  <c r="H383" i="8"/>
  <c r="H327" i="8"/>
  <c r="H382" i="8"/>
  <c r="H370" i="8"/>
  <c r="H362" i="8"/>
  <c r="H354" i="8"/>
  <c r="H367" i="8"/>
  <c r="H359" i="8"/>
  <c r="H351" i="8"/>
  <c r="H335" i="8"/>
  <c r="H320" i="8"/>
  <c r="H375" i="8"/>
  <c r="H379" i="8"/>
  <c r="H386" i="8"/>
  <c r="H336" i="8"/>
  <c r="H319" i="8"/>
  <c r="H344" i="8"/>
  <c r="H330" i="8"/>
  <c r="H363" i="8"/>
  <c r="H358" i="8"/>
  <c r="H378" i="8"/>
  <c r="H343" i="8"/>
  <c r="H297" i="8"/>
  <c r="H293" i="8"/>
  <c r="H289" i="8"/>
  <c r="H285" i="8"/>
  <c r="H281" i="8"/>
  <c r="H277" i="8"/>
  <c r="H273" i="8"/>
  <c r="H269" i="8"/>
  <c r="H265" i="8"/>
  <c r="H261" i="8"/>
  <c r="H257" i="8"/>
  <c r="H374" i="8"/>
  <c r="H346" i="8"/>
  <c r="H337" i="8"/>
  <c r="H328" i="8"/>
  <c r="H366" i="8"/>
  <c r="H355" i="8"/>
  <c r="H350" i="8"/>
  <c r="H321" i="8"/>
  <c r="H318" i="8"/>
  <c r="H315" i="8"/>
  <c r="H371" i="8"/>
  <c r="H252" i="8"/>
  <c r="H248" i="8"/>
  <c r="H241" i="8"/>
  <c r="H233" i="8"/>
  <c r="H225" i="8"/>
  <c r="H294" i="8"/>
  <c r="H286" i="8"/>
  <c r="H278" i="8"/>
  <c r="H270" i="8"/>
  <c r="H262" i="8"/>
  <c r="H242" i="8"/>
  <c r="H234" i="8"/>
  <c r="H226" i="8"/>
  <c r="H299" i="8"/>
  <c r="H291" i="8"/>
  <c r="H283" i="8"/>
  <c r="H275" i="8"/>
  <c r="H267" i="8"/>
  <c r="H259" i="8"/>
  <c r="H253" i="8"/>
  <c r="H249" i="8"/>
  <c r="H254" i="8"/>
  <c r="H298" i="8"/>
  <c r="H290" i="8"/>
  <c r="H282" i="8"/>
  <c r="H274" i="8"/>
  <c r="H266" i="8"/>
  <c r="H258" i="8"/>
  <c r="H236" i="8"/>
  <c r="H220" i="8"/>
  <c r="H218" i="8"/>
  <c r="H216" i="8"/>
  <c r="H214" i="8"/>
  <c r="H212" i="8"/>
  <c r="H210" i="8"/>
  <c r="H208" i="8"/>
  <c r="H206" i="8"/>
  <c r="H204" i="8"/>
  <c r="H202" i="8"/>
  <c r="H200" i="8"/>
  <c r="H198" i="8"/>
  <c r="H196" i="8"/>
  <c r="H194" i="8"/>
  <c r="H192" i="8"/>
  <c r="H190" i="8"/>
  <c r="H188" i="8"/>
  <c r="H186" i="8"/>
  <c r="H184" i="8"/>
  <c r="H182" i="8"/>
  <c r="H180" i="8"/>
  <c r="H178" i="8"/>
  <c r="H176" i="8"/>
  <c r="H174" i="8"/>
  <c r="H172" i="8"/>
  <c r="H170" i="8"/>
  <c r="H243" i="8"/>
  <c r="H168" i="8"/>
  <c r="H165" i="8"/>
  <c r="H161" i="8"/>
  <c r="H157" i="8"/>
  <c r="H153" i="8"/>
  <c r="H149" i="8"/>
  <c r="H145" i="8"/>
  <c r="H141" i="8"/>
  <c r="H137" i="8"/>
  <c r="H133" i="8"/>
  <c r="H129" i="8"/>
  <c r="H122" i="8"/>
  <c r="H114" i="8"/>
  <c r="H250" i="8"/>
  <c r="H123" i="8"/>
  <c r="H115" i="8"/>
  <c r="H235" i="8"/>
  <c r="H166" i="8"/>
  <c r="H162" i="8"/>
  <c r="H158" i="8"/>
  <c r="H154" i="8"/>
  <c r="H150" i="8"/>
  <c r="H245" i="8"/>
  <c r="H228" i="8"/>
  <c r="H219" i="8"/>
  <c r="H217" i="8"/>
  <c r="H215" i="8"/>
  <c r="H213" i="8"/>
  <c r="H211" i="8"/>
  <c r="H209" i="8"/>
  <c r="H207" i="8"/>
  <c r="H205" i="8"/>
  <c r="H203" i="8"/>
  <c r="H201" i="8"/>
  <c r="H199" i="8"/>
  <c r="H197" i="8"/>
  <c r="H195" i="8"/>
  <c r="H193" i="8"/>
  <c r="H191" i="8"/>
  <c r="H189" i="8"/>
  <c r="H187" i="8"/>
  <c r="H185" i="8"/>
  <c r="H183" i="8"/>
  <c r="H181" i="8"/>
  <c r="H179" i="8"/>
  <c r="H177" i="8"/>
  <c r="H175" i="8"/>
  <c r="H173" i="8"/>
  <c r="H171" i="8"/>
  <c r="H169" i="8"/>
  <c r="H244" i="8"/>
  <c r="H227" i="8"/>
  <c r="H116" i="8"/>
  <c r="I118" i="8"/>
  <c r="H121" i="8"/>
  <c r="I131" i="8"/>
  <c r="H134" i="8"/>
  <c r="I139" i="8"/>
  <c r="H142" i="8"/>
  <c r="Q146" i="8"/>
  <c r="H152" i="8"/>
  <c r="H159" i="8"/>
  <c r="Q160" i="8"/>
  <c r="Q163" i="8"/>
  <c r="I381" i="8"/>
  <c r="I377" i="8"/>
  <c r="I373" i="8"/>
  <c r="I369" i="8"/>
  <c r="I365" i="8"/>
  <c r="I361" i="8"/>
  <c r="I357" i="8"/>
  <c r="I353" i="8"/>
  <c r="I349" i="8"/>
  <c r="I341" i="8"/>
  <c r="I333" i="8"/>
  <c r="I325" i="8"/>
  <c r="I317" i="8"/>
  <c r="I385" i="8"/>
  <c r="I342" i="8"/>
  <c r="I334" i="8"/>
  <c r="I326" i="8"/>
  <c r="I318" i="8"/>
  <c r="I382" i="8"/>
  <c r="I378" i="8"/>
  <c r="I374" i="8"/>
  <c r="I370" i="8"/>
  <c r="I366" i="8"/>
  <c r="I362" i="8"/>
  <c r="I358" i="8"/>
  <c r="I354" i="8"/>
  <c r="I350" i="8"/>
  <c r="I343" i="8"/>
  <c r="I335" i="8"/>
  <c r="I327" i="8"/>
  <c r="I386" i="8"/>
  <c r="I383" i="8"/>
  <c r="I379" i="8"/>
  <c r="I375" i="8"/>
  <c r="I384" i="8"/>
  <c r="I380" i="8"/>
  <c r="I348" i="8"/>
  <c r="I340" i="8"/>
  <c r="I332" i="8"/>
  <c r="I376" i="8"/>
  <c r="I323" i="8"/>
  <c r="I367" i="8"/>
  <c r="I359" i="8"/>
  <c r="I351" i="8"/>
  <c r="I320" i="8"/>
  <c r="I372" i="8"/>
  <c r="I364" i="8"/>
  <c r="I356" i="8"/>
  <c r="I346" i="8"/>
  <c r="I344" i="8"/>
  <c r="I339" i="8"/>
  <c r="I337" i="8"/>
  <c r="I330" i="8"/>
  <c r="I315" i="8"/>
  <c r="I329" i="8"/>
  <c r="I363" i="8"/>
  <c r="I322" i="8"/>
  <c r="I352" i="8"/>
  <c r="I347" i="8"/>
  <c r="I338" i="8"/>
  <c r="I319" i="8"/>
  <c r="I368" i="8"/>
  <c r="I328" i="8"/>
  <c r="I324" i="8"/>
  <c r="I316" i="8"/>
  <c r="I355" i="8"/>
  <c r="I321" i="8"/>
  <c r="I371" i="8"/>
  <c r="I360" i="8"/>
  <c r="I345" i="8"/>
  <c r="I336" i="8"/>
  <c r="I331" i="8"/>
  <c r="I242" i="8"/>
  <c r="I234" i="8"/>
  <c r="I226" i="8"/>
  <c r="I253" i="8"/>
  <c r="I249" i="8"/>
  <c r="I243" i="8"/>
  <c r="I235" i="8"/>
  <c r="I227" i="8"/>
  <c r="I246" i="8"/>
  <c r="I229" i="8"/>
  <c r="I168" i="8"/>
  <c r="I250" i="8"/>
  <c r="I123" i="8"/>
  <c r="I115" i="8"/>
  <c r="I166" i="8"/>
  <c r="I162" i="8"/>
  <c r="I158" i="8"/>
  <c r="I154" i="8"/>
  <c r="I150" i="8"/>
  <c r="I146" i="8"/>
  <c r="I142" i="8"/>
  <c r="I138" i="8"/>
  <c r="I134" i="8"/>
  <c r="I130" i="8"/>
  <c r="I124" i="8"/>
  <c r="I116" i="8"/>
  <c r="I245" i="8"/>
  <c r="I228" i="8"/>
  <c r="I219" i="8"/>
  <c r="I217" i="8"/>
  <c r="I215" i="8"/>
  <c r="I213" i="8"/>
  <c r="I211" i="8"/>
  <c r="I209" i="8"/>
  <c r="I207" i="8"/>
  <c r="I205" i="8"/>
  <c r="I203" i="8"/>
  <c r="I201" i="8"/>
  <c r="I199" i="8"/>
  <c r="I197" i="8"/>
  <c r="I195" i="8"/>
  <c r="I193" i="8"/>
  <c r="I191" i="8"/>
  <c r="I189" i="8"/>
  <c r="I187" i="8"/>
  <c r="I185" i="8"/>
  <c r="I183" i="8"/>
  <c r="I181" i="8"/>
  <c r="I179" i="8"/>
  <c r="I177" i="8"/>
  <c r="I175" i="8"/>
  <c r="I173" i="8"/>
  <c r="I171" i="8"/>
  <c r="I169" i="8"/>
  <c r="I254" i="8"/>
  <c r="I239" i="8"/>
  <c r="I237" i="8"/>
  <c r="I230" i="8"/>
  <c r="I223" i="8"/>
  <c r="I221" i="8"/>
  <c r="I244" i="8"/>
  <c r="I236" i="8"/>
  <c r="I220" i="8"/>
  <c r="I218" i="8"/>
  <c r="I216" i="8"/>
  <c r="I214" i="8"/>
  <c r="I212" i="8"/>
  <c r="I210" i="8"/>
  <c r="I208" i="8"/>
  <c r="I206" i="8"/>
  <c r="I204" i="8"/>
  <c r="I202" i="8"/>
  <c r="I200" i="8"/>
  <c r="I198" i="8"/>
  <c r="I196" i="8"/>
  <c r="I194" i="8"/>
  <c r="I192" i="8"/>
  <c r="I190" i="8"/>
  <c r="I188" i="8"/>
  <c r="I186" i="8"/>
  <c r="I184" i="8"/>
  <c r="I182" i="8"/>
  <c r="I180" i="8"/>
  <c r="I178" i="8"/>
  <c r="I176" i="8"/>
  <c r="I174" i="8"/>
  <c r="I172" i="8"/>
  <c r="I170" i="8"/>
  <c r="I121" i="8"/>
  <c r="H125" i="8"/>
  <c r="H128" i="8"/>
  <c r="I133" i="8"/>
  <c r="H136" i="8"/>
  <c r="I141" i="8"/>
  <c r="H144" i="8"/>
  <c r="I149" i="8"/>
  <c r="I159" i="8"/>
  <c r="H164" i="8"/>
  <c r="Q167" i="8"/>
  <c r="I120" i="8"/>
  <c r="I125" i="8"/>
  <c r="H151" i="8"/>
  <c r="I161" i="8"/>
  <c r="Q161" i="8"/>
  <c r="Q168" i="8"/>
  <c r="I113" i="8"/>
  <c r="H117" i="8"/>
  <c r="Q119" i="8"/>
  <c r="I127" i="8"/>
  <c r="Q128" i="8"/>
  <c r="H135" i="8"/>
  <c r="Q136" i="8"/>
  <c r="H143" i="8"/>
  <c r="Q144" i="8"/>
  <c r="I151" i="8"/>
  <c r="H156" i="8"/>
  <c r="H163" i="8"/>
  <c r="Q164" i="8"/>
  <c r="Q170" i="8"/>
  <c r="I117" i="8"/>
  <c r="H119" i="8"/>
  <c r="H120" i="8"/>
  <c r="I122" i="8"/>
  <c r="H130" i="8"/>
  <c r="I135" i="8"/>
  <c r="H138" i="8"/>
  <c r="I143" i="8"/>
  <c r="H146" i="8"/>
  <c r="Q147" i="8"/>
  <c r="I153" i="8"/>
  <c r="Q153" i="8"/>
  <c r="I160" i="8"/>
  <c r="Q162" i="8"/>
  <c r="I163" i="8"/>
  <c r="Q172" i="8"/>
  <c r="Q111" i="8"/>
  <c r="Q122" i="8"/>
  <c r="I129" i="8"/>
  <c r="Q129" i="8"/>
  <c r="H132" i="8"/>
  <c r="I137" i="8"/>
  <c r="Q137" i="8"/>
  <c r="H140" i="8"/>
  <c r="I145" i="8"/>
  <c r="Q145" i="8"/>
  <c r="H148" i="8"/>
  <c r="H155" i="8"/>
  <c r="Q156" i="8"/>
  <c r="Q159" i="8"/>
  <c r="I165" i="8"/>
  <c r="Q165" i="8"/>
  <c r="H167" i="8"/>
  <c r="Q174" i="8"/>
  <c r="Q176" i="8"/>
  <c r="Q178" i="8"/>
  <c r="Q180" i="8"/>
  <c r="Q182" i="8"/>
  <c r="Q184" i="8"/>
  <c r="Q186" i="8"/>
  <c r="Q188" i="8"/>
  <c r="Q190" i="8"/>
  <c r="Q192" i="8"/>
  <c r="Q194" i="8"/>
  <c r="Q196" i="8"/>
  <c r="Q198" i="8"/>
  <c r="Q200" i="8"/>
  <c r="Q202" i="8"/>
  <c r="Q204" i="8"/>
  <c r="Q206" i="8"/>
  <c r="Q208" i="8"/>
  <c r="Q210" i="8"/>
  <c r="Q212" i="8"/>
  <c r="Q214" i="8"/>
  <c r="Q216" i="8"/>
  <c r="Q218" i="8"/>
  <c r="Q221" i="8"/>
  <c r="Q227" i="8"/>
  <c r="Q228" i="8"/>
  <c r="Q237" i="8"/>
  <c r="Q244" i="8"/>
  <c r="Q249" i="8"/>
  <c r="M386" i="8"/>
  <c r="M384" i="8"/>
  <c r="M380" i="8"/>
  <c r="M376" i="8"/>
  <c r="M381" i="8"/>
  <c r="M385" i="8"/>
  <c r="M372" i="8"/>
  <c r="M364" i="8"/>
  <c r="M356" i="8"/>
  <c r="M348" i="8"/>
  <c r="M342" i="8"/>
  <c r="M332" i="8"/>
  <c r="M324" i="8"/>
  <c r="M341" i="8"/>
  <c r="M316" i="8"/>
  <c r="M369" i="8"/>
  <c r="M377" i="8"/>
  <c r="M373" i="8"/>
  <c r="M365" i="8"/>
  <c r="M357" i="8"/>
  <c r="M349" i="8"/>
  <c r="M339" i="8"/>
  <c r="M327" i="8"/>
  <c r="M352" i="8"/>
  <c r="M368" i="8"/>
  <c r="M325" i="8"/>
  <c r="M319" i="8"/>
  <c r="M333" i="8"/>
  <c r="M299" i="8"/>
  <c r="M295" i="8"/>
  <c r="M291" i="8"/>
  <c r="M287" i="8"/>
  <c r="M255" i="8"/>
  <c r="M254" i="8"/>
  <c r="M253" i="8"/>
  <c r="M252" i="8"/>
  <c r="M251" i="8"/>
  <c r="M250" i="8"/>
  <c r="M249" i="8"/>
  <c r="M248" i="8"/>
  <c r="M247" i="8"/>
  <c r="M361" i="8"/>
  <c r="M331" i="8"/>
  <c r="M313" i="8"/>
  <c r="M305" i="8"/>
  <c r="M360" i="8"/>
  <c r="M323" i="8"/>
  <c r="M308" i="8"/>
  <c r="M340" i="8"/>
  <c r="M315" i="8"/>
  <c r="M311" i="8"/>
  <c r="M322" i="8"/>
  <c r="M353" i="8"/>
  <c r="M347" i="8"/>
  <c r="M317" i="8"/>
  <c r="M314" i="8"/>
  <c r="M306" i="8"/>
  <c r="M245" i="8"/>
  <c r="M237" i="8"/>
  <c r="M229" i="8"/>
  <c r="M221" i="8"/>
  <c r="M296" i="8"/>
  <c r="M288" i="8"/>
  <c r="M280" i="8"/>
  <c r="M272" i="8"/>
  <c r="M264" i="8"/>
  <c r="M256" i="8"/>
  <c r="M246" i="8"/>
  <c r="M238" i="8"/>
  <c r="M230" i="8"/>
  <c r="M222" i="8"/>
  <c r="M239" i="8"/>
  <c r="M231" i="8"/>
  <c r="M223" i="8"/>
  <c r="M300" i="8"/>
  <c r="M292" i="8"/>
  <c r="M284" i="8"/>
  <c r="M276" i="8"/>
  <c r="M268" i="8"/>
  <c r="M260" i="8"/>
  <c r="M243" i="8"/>
  <c r="M303" i="8"/>
  <c r="M244" i="8"/>
  <c r="M236" i="8"/>
  <c r="M228" i="8"/>
  <c r="M220" i="8"/>
  <c r="J114" i="8"/>
  <c r="J122" i="8"/>
  <c r="J129" i="8"/>
  <c r="L131" i="8"/>
  <c r="J133" i="8"/>
  <c r="L135" i="8"/>
  <c r="J137" i="8"/>
  <c r="L139" i="8"/>
  <c r="J141" i="8"/>
  <c r="L143" i="8"/>
  <c r="J145" i="8"/>
  <c r="L147" i="8"/>
  <c r="J149" i="8"/>
  <c r="L151" i="8"/>
  <c r="J153" i="8"/>
  <c r="L155" i="8"/>
  <c r="J157" i="8"/>
  <c r="L159" i="8"/>
  <c r="J161" i="8"/>
  <c r="L163" i="8"/>
  <c r="J165" i="8"/>
  <c r="M167" i="8"/>
  <c r="J168" i="8"/>
  <c r="J222" i="8"/>
  <c r="O226" i="8"/>
  <c r="J229" i="8"/>
  <c r="Q232" i="8"/>
  <c r="J238" i="8"/>
  <c r="K241" i="8"/>
  <c r="J246" i="8"/>
  <c r="K251" i="8"/>
  <c r="L253" i="8"/>
  <c r="J255" i="8"/>
  <c r="I260" i="8"/>
  <c r="H263" i="8"/>
  <c r="H271" i="8"/>
  <c r="H279" i="8"/>
  <c r="H287" i="8"/>
  <c r="H295" i="8"/>
  <c r="L217" i="8"/>
  <c r="L219" i="8"/>
  <c r="O220" i="8"/>
  <c r="K222" i="8"/>
  <c r="H224" i="8"/>
  <c r="L224" i="8"/>
  <c r="Q226" i="8"/>
  <c r="M227" i="8"/>
  <c r="L228" i="8"/>
  <c r="H231" i="8"/>
  <c r="K231" i="8"/>
  <c r="M233" i="8"/>
  <c r="K235" i="8"/>
  <c r="O236" i="8"/>
  <c r="K238" i="8"/>
  <c r="H240" i="8"/>
  <c r="L240" i="8"/>
  <c r="J242" i="8"/>
  <c r="H246" i="8"/>
  <c r="J247" i="8"/>
  <c r="H251" i="8"/>
  <c r="L252" i="8"/>
  <c r="J257" i="8"/>
  <c r="M205" i="8"/>
  <c r="M207" i="8"/>
  <c r="M209" i="8"/>
  <c r="M211" i="8"/>
  <c r="M213" i="8"/>
  <c r="M215" i="8"/>
  <c r="M217" i="8"/>
  <c r="M219" i="8"/>
  <c r="I224" i="8"/>
  <c r="M224" i="8"/>
  <c r="J226" i="8"/>
  <c r="O227" i="8"/>
  <c r="L231" i="8"/>
  <c r="I233" i="8"/>
  <c r="O233" i="8"/>
  <c r="L234" i="8"/>
  <c r="L235" i="8"/>
  <c r="I240" i="8"/>
  <c r="M240" i="8"/>
  <c r="K242" i="8"/>
  <c r="K247" i="8"/>
  <c r="L249" i="8"/>
  <c r="I251" i="8"/>
  <c r="Q251" i="8"/>
  <c r="O252" i="8"/>
  <c r="K225" i="8"/>
  <c r="K226" i="8"/>
  <c r="J232" i="8"/>
  <c r="J233" i="8"/>
  <c r="M234" i="8"/>
  <c r="L241" i="8"/>
  <c r="L242" i="8"/>
  <c r="K243" i="8"/>
  <c r="H247" i="8"/>
  <c r="L248" i="8"/>
  <c r="Q252" i="8"/>
  <c r="K272" i="8"/>
  <c r="K280" i="8"/>
  <c r="K288" i="8"/>
  <c r="K296" i="8"/>
  <c r="K300" i="8"/>
  <c r="J221" i="8"/>
  <c r="J223" i="8"/>
  <c r="Q224" i="8"/>
  <c r="J230" i="8"/>
  <c r="K232" i="8"/>
  <c r="O234" i="8"/>
  <c r="J237" i="8"/>
  <c r="Q240" i="8"/>
  <c r="M241" i="8"/>
  <c r="L243" i="8"/>
  <c r="I247" i="8"/>
  <c r="Q247" i="8"/>
  <c r="O248" i="8"/>
  <c r="I252" i="8"/>
  <c r="L255" i="8"/>
  <c r="M257" i="8"/>
  <c r="M259" i="8"/>
  <c r="L262" i="8"/>
  <c r="J344" i="8"/>
  <c r="J336" i="8"/>
  <c r="J328" i="8"/>
  <c r="J320" i="8"/>
  <c r="J346" i="8"/>
  <c r="J337" i="8"/>
  <c r="J330" i="8"/>
  <c r="J347" i="8"/>
  <c r="J338" i="8"/>
  <c r="J329" i="8"/>
  <c r="J316" i="8"/>
  <c r="J321" i="8"/>
  <c r="J312" i="8"/>
  <c r="J307" i="8"/>
  <c r="J345" i="8"/>
  <c r="J331" i="8"/>
  <c r="J310" i="8"/>
  <c r="J340" i="8"/>
  <c r="J294" i="8"/>
  <c r="J286" i="8"/>
  <c r="J278" i="8"/>
  <c r="J270" i="8"/>
  <c r="J262" i="8"/>
  <c r="J253" i="8"/>
  <c r="J249" i="8"/>
  <c r="J243" i="8"/>
  <c r="J235" i="8"/>
  <c r="J227" i="8"/>
  <c r="J313" i="8"/>
  <c r="J299" i="8"/>
  <c r="J291" i="8"/>
  <c r="J283" i="8"/>
  <c r="J275" i="8"/>
  <c r="J267" i="8"/>
  <c r="J259" i="8"/>
  <c r="J244" i="8"/>
  <c r="J236" i="8"/>
  <c r="J228" i="8"/>
  <c r="J220" i="8"/>
  <c r="J219" i="8"/>
  <c r="J218" i="8"/>
  <c r="J217" i="8"/>
  <c r="J216" i="8"/>
  <c r="J215" i="8"/>
  <c r="J214" i="8"/>
  <c r="J21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305" i="8"/>
  <c r="J302" i="8"/>
  <c r="J254" i="8"/>
  <c r="J250" i="8"/>
  <c r="J304" i="8"/>
  <c r="J298" i="8"/>
  <c r="J290" i="8"/>
  <c r="J282" i="8"/>
  <c r="J274" i="8"/>
  <c r="J266" i="8"/>
  <c r="J258" i="8"/>
  <c r="J295" i="8"/>
  <c r="J287" i="8"/>
  <c r="J279" i="8"/>
  <c r="J271" i="8"/>
  <c r="J263" i="8"/>
  <c r="J117" i="8"/>
  <c r="K118" i="8"/>
  <c r="J125" i="8"/>
  <c r="K126" i="8"/>
  <c r="M127" i="8"/>
  <c r="M129" i="8"/>
  <c r="K131" i="8"/>
  <c r="M133" i="8"/>
  <c r="K135" i="8"/>
  <c r="M137" i="8"/>
  <c r="K139" i="8"/>
  <c r="M141" i="8"/>
  <c r="K143" i="8"/>
  <c r="M145" i="8"/>
  <c r="K147" i="8"/>
  <c r="M149" i="8"/>
  <c r="K151" i="8"/>
  <c r="M153" i="8"/>
  <c r="K155" i="8"/>
  <c r="M157" i="8"/>
  <c r="K159" i="8"/>
  <c r="M161" i="8"/>
  <c r="K163" i="8"/>
  <c r="M165" i="8"/>
  <c r="M168" i="8"/>
  <c r="L170" i="8"/>
  <c r="L172" i="8"/>
  <c r="L174" i="8"/>
  <c r="L176" i="8"/>
  <c r="L178" i="8"/>
  <c r="L180" i="8"/>
  <c r="L182" i="8"/>
  <c r="L184" i="8"/>
  <c r="L186" i="8"/>
  <c r="L188" i="8"/>
  <c r="L190" i="8"/>
  <c r="L192" i="8"/>
  <c r="L194" i="8"/>
  <c r="L196" i="8"/>
  <c r="L198" i="8"/>
  <c r="L200" i="8"/>
  <c r="L202" i="8"/>
  <c r="L204" i="8"/>
  <c r="L206" i="8"/>
  <c r="L208" i="8"/>
  <c r="L210" i="8"/>
  <c r="L212" i="8"/>
  <c r="L214" i="8"/>
  <c r="L216" i="8"/>
  <c r="L218" i="8"/>
  <c r="L220" i="8"/>
  <c r="H223" i="8"/>
  <c r="K223" i="8"/>
  <c r="M225" i="8"/>
  <c r="K227" i="8"/>
  <c r="O228" i="8"/>
  <c r="K230" i="8"/>
  <c r="H232" i="8"/>
  <c r="L232" i="8"/>
  <c r="Q234" i="8"/>
  <c r="M235" i="8"/>
  <c r="L236" i="8"/>
  <c r="H239" i="8"/>
  <c r="O241" i="8"/>
  <c r="M242" i="8"/>
  <c r="J245" i="8"/>
  <c r="Q248" i="8"/>
  <c r="J252" i="8"/>
  <c r="O260" i="8"/>
  <c r="M261" i="8"/>
  <c r="M265" i="8"/>
  <c r="M269" i="8"/>
  <c r="M273" i="8"/>
  <c r="M277" i="8"/>
  <c r="M281" i="8"/>
  <c r="M285" i="8"/>
  <c r="M289" i="8"/>
  <c r="M293" i="8"/>
  <c r="M297" i="8"/>
  <c r="K298" i="8"/>
  <c r="K294" i="8"/>
  <c r="K290" i="8"/>
  <c r="K286" i="8"/>
  <c r="K307" i="8"/>
  <c r="K310" i="8"/>
  <c r="K313" i="8"/>
  <c r="K253" i="8"/>
  <c r="K249" i="8"/>
  <c r="K299" i="8"/>
  <c r="K291" i="8"/>
  <c r="K283" i="8"/>
  <c r="K275" i="8"/>
  <c r="K267" i="8"/>
  <c r="K259" i="8"/>
  <c r="K244" i="8"/>
  <c r="K236" i="8"/>
  <c r="K228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305" i="8"/>
  <c r="K302" i="8"/>
  <c r="K254" i="8"/>
  <c r="K250" i="8"/>
  <c r="K245" i="8"/>
  <c r="K237" i="8"/>
  <c r="K229" i="8"/>
  <c r="K221" i="8"/>
  <c r="K264" i="8"/>
  <c r="K256" i="8"/>
  <c r="K246" i="8"/>
  <c r="K295" i="8"/>
  <c r="K287" i="8"/>
  <c r="K279" i="8"/>
  <c r="K271" i="8"/>
  <c r="K263" i="8"/>
  <c r="K255" i="8"/>
  <c r="K308" i="8"/>
  <c r="K252" i="8"/>
  <c r="K248" i="8"/>
  <c r="K292" i="8"/>
  <c r="K284" i="8"/>
  <c r="K276" i="8"/>
  <c r="K268" i="8"/>
  <c r="K260" i="8"/>
  <c r="J116" i="8"/>
  <c r="K117" i="8"/>
  <c r="J124" i="8"/>
  <c r="K125" i="8"/>
  <c r="J130" i="8"/>
  <c r="J134" i="8"/>
  <c r="J138" i="8"/>
  <c r="J142" i="8"/>
  <c r="L144" i="8"/>
  <c r="J146" i="8"/>
  <c r="L148" i="8"/>
  <c r="J150" i="8"/>
  <c r="L152" i="8"/>
  <c r="J154" i="8"/>
  <c r="L156" i="8"/>
  <c r="J158" i="8"/>
  <c r="L160" i="8"/>
  <c r="J162" i="8"/>
  <c r="L164" i="8"/>
  <c r="J166" i="8"/>
  <c r="M170" i="8"/>
  <c r="M172" i="8"/>
  <c r="M174" i="8"/>
  <c r="M176" i="8"/>
  <c r="M178" i="8"/>
  <c r="M180" i="8"/>
  <c r="M182" i="8"/>
  <c r="M184" i="8"/>
  <c r="M186" i="8"/>
  <c r="M188" i="8"/>
  <c r="M190" i="8"/>
  <c r="M192" i="8"/>
  <c r="M194" i="8"/>
  <c r="M196" i="8"/>
  <c r="M198" i="8"/>
  <c r="M200" i="8"/>
  <c r="M202" i="8"/>
  <c r="M204" i="8"/>
  <c r="M206" i="8"/>
  <c r="M208" i="8"/>
  <c r="M210" i="8"/>
  <c r="M212" i="8"/>
  <c r="M214" i="8"/>
  <c r="M216" i="8"/>
  <c r="M218" i="8"/>
  <c r="L223" i="8"/>
  <c r="I225" i="8"/>
  <c r="O225" i="8"/>
  <c r="L227" i="8"/>
  <c r="I232" i="8"/>
  <c r="M232" i="8"/>
  <c r="J234" i="8"/>
  <c r="O235" i="8"/>
  <c r="I241" i="8"/>
  <c r="O242" i="8"/>
  <c r="L244" i="8"/>
  <c r="I248" i="8"/>
  <c r="O261" i="8"/>
  <c r="O269" i="8"/>
  <c r="O277" i="8"/>
  <c r="O285" i="8"/>
  <c r="O293" i="8"/>
  <c r="O301" i="8"/>
  <c r="O303" i="8"/>
  <c r="L367" i="8"/>
  <c r="L359" i="8"/>
  <c r="L351" i="8"/>
  <c r="L346" i="8"/>
  <c r="L339" i="8"/>
  <c r="L330" i="8"/>
  <c r="L315" i="8"/>
  <c r="L372" i="8"/>
  <c r="L364" i="8"/>
  <c r="L356" i="8"/>
  <c r="L348" i="8"/>
  <c r="L332" i="8"/>
  <c r="L324" i="8"/>
  <c r="L380" i="8"/>
  <c r="L375" i="8"/>
  <c r="L379" i="8"/>
  <c r="L386" i="8"/>
  <c r="L384" i="8"/>
  <c r="L383" i="8"/>
  <c r="L376" i="8"/>
  <c r="L333" i="8"/>
  <c r="L347" i="8"/>
  <c r="L338" i="8"/>
  <c r="L317" i="8"/>
  <c r="L314" i="8"/>
  <c r="L309" i="8"/>
  <c r="L352" i="8"/>
  <c r="L312" i="8"/>
  <c r="L368" i="8"/>
  <c r="L325" i="8"/>
  <c r="L355" i="8"/>
  <c r="L310" i="8"/>
  <c r="L331" i="8"/>
  <c r="L318" i="8"/>
  <c r="L313" i="8"/>
  <c r="L371" i="8"/>
  <c r="L360" i="8"/>
  <c r="L323" i="8"/>
  <c r="L340" i="8"/>
  <c r="L363" i="8"/>
  <c r="L326" i="8"/>
  <c r="L322" i="8"/>
  <c r="L303" i="8"/>
  <c r="L299" i="8"/>
  <c r="L291" i="8"/>
  <c r="L283" i="8"/>
  <c r="L275" i="8"/>
  <c r="L267" i="8"/>
  <c r="L259" i="8"/>
  <c r="L305" i="8"/>
  <c r="L302" i="8"/>
  <c r="L254" i="8"/>
  <c r="L250" i="8"/>
  <c r="L245" i="8"/>
  <c r="L237" i="8"/>
  <c r="L229" i="8"/>
  <c r="L221" i="8"/>
  <c r="L296" i="8"/>
  <c r="L288" i="8"/>
  <c r="L280" i="8"/>
  <c r="L272" i="8"/>
  <c r="L264" i="8"/>
  <c r="L256" i="8"/>
  <c r="L246" i="8"/>
  <c r="L238" i="8"/>
  <c r="L230" i="8"/>
  <c r="L222" i="8"/>
  <c r="L251" i="8"/>
  <c r="L247" i="8"/>
  <c r="L311" i="8"/>
  <c r="L295" i="8"/>
  <c r="L287" i="8"/>
  <c r="L279" i="8"/>
  <c r="L271" i="8"/>
  <c r="L263" i="8"/>
  <c r="L308" i="8"/>
  <c r="L300" i="8"/>
  <c r="L292" i="8"/>
  <c r="L284" i="8"/>
  <c r="L276" i="8"/>
  <c r="L268" i="8"/>
  <c r="L260" i="8"/>
  <c r="O382" i="8"/>
  <c r="O378" i="8"/>
  <c r="O345" i="8"/>
  <c r="O337" i="8"/>
  <c r="O344" i="8"/>
  <c r="O341" i="8"/>
  <c r="O335" i="8"/>
  <c r="O326" i="8"/>
  <c r="O321" i="8"/>
  <c r="O318" i="8"/>
  <c r="O316" i="8"/>
  <c r="O374" i="8"/>
  <c r="O366" i="8"/>
  <c r="O370" i="8"/>
  <c r="O362" i="8"/>
  <c r="O354" i="8"/>
  <c r="O329" i="8"/>
  <c r="O310" i="8"/>
  <c r="O313" i="8"/>
  <c r="O342" i="8"/>
  <c r="O308" i="8"/>
  <c r="O373" i="8"/>
  <c r="O350" i="8"/>
  <c r="O311" i="8"/>
  <c r="O336" i="8"/>
  <c r="O309" i="8"/>
  <c r="O320" i="8"/>
  <c r="O358" i="8"/>
  <c r="O325" i="8"/>
  <c r="O319" i="8"/>
  <c r="O307" i="8"/>
  <c r="O312" i="8"/>
  <c r="O304" i="8"/>
  <c r="O298" i="8"/>
  <c r="O290" i="8"/>
  <c r="O282" i="8"/>
  <c r="O274" i="8"/>
  <c r="O266" i="8"/>
  <c r="O258" i="8"/>
  <c r="O306" i="8"/>
  <c r="O297" i="8"/>
  <c r="O289" i="8"/>
  <c r="O281" i="8"/>
  <c r="O273" i="8"/>
  <c r="O265" i="8"/>
  <c r="O257" i="8"/>
  <c r="O294" i="8"/>
  <c r="O286" i="8"/>
  <c r="O278" i="8"/>
  <c r="O270" i="8"/>
  <c r="O262" i="8"/>
  <c r="L111" i="8"/>
  <c r="J115" i="8"/>
  <c r="L119" i="8"/>
  <c r="J123" i="8"/>
  <c r="L127" i="8"/>
  <c r="M128" i="8"/>
  <c r="K130" i="8"/>
  <c r="M132" i="8"/>
  <c r="K134" i="8"/>
  <c r="M136" i="8"/>
  <c r="K138" i="8"/>
  <c r="M140" i="8"/>
  <c r="K142" i="8"/>
  <c r="M144" i="8"/>
  <c r="K146" i="8"/>
  <c r="M148" i="8"/>
  <c r="K150" i="8"/>
  <c r="M152" i="8"/>
  <c r="K154" i="8"/>
  <c r="M156" i="8"/>
  <c r="K158" i="8"/>
  <c r="M160" i="8"/>
  <c r="K162" i="8"/>
  <c r="M164" i="8"/>
  <c r="L167" i="8"/>
  <c r="J225" i="8"/>
  <c r="M226" i="8"/>
  <c r="K234" i="8"/>
  <c r="J241" i="8"/>
  <c r="Q242" i="8"/>
  <c r="O243" i="8"/>
  <c r="J248" i="8"/>
  <c r="J251" i="8"/>
  <c r="I255" i="8"/>
  <c r="O221" i="8"/>
  <c r="O229" i="8"/>
  <c r="O237" i="8"/>
  <c r="O245" i="8"/>
  <c r="J256" i="8"/>
  <c r="M258" i="8"/>
  <c r="O259" i="8"/>
  <c r="K261" i="8"/>
  <c r="J264" i="8"/>
  <c r="M266" i="8"/>
  <c r="O267" i="8"/>
  <c r="K269" i="8"/>
  <c r="J272" i="8"/>
  <c r="M274" i="8"/>
  <c r="O275" i="8"/>
  <c r="K277" i="8"/>
  <c r="J280" i="8"/>
  <c r="M282" i="8"/>
  <c r="O283" i="8"/>
  <c r="K285" i="8"/>
  <c r="J288" i="8"/>
  <c r="M290" i="8"/>
  <c r="O291" i="8"/>
  <c r="K293" i="8"/>
  <c r="J296" i="8"/>
  <c r="M298" i="8"/>
  <c r="O299" i="8"/>
  <c r="K301" i="8"/>
  <c r="L304" i="8"/>
  <c r="M307" i="8"/>
  <c r="K309" i="8"/>
  <c r="K311" i="8"/>
  <c r="O244" i="8"/>
  <c r="O249" i="8"/>
  <c r="O253" i="8"/>
  <c r="L261" i="8"/>
  <c r="Q262" i="8"/>
  <c r="L269" i="8"/>
  <c r="Q270" i="8"/>
  <c r="L277" i="8"/>
  <c r="Q278" i="8"/>
  <c r="L285" i="8"/>
  <c r="Q286" i="8"/>
  <c r="L293" i="8"/>
  <c r="Q294" i="8"/>
  <c r="L301" i="8"/>
  <c r="H303" i="8"/>
  <c r="M304" i="8"/>
  <c r="K312" i="8"/>
  <c r="I314" i="8"/>
  <c r="H255" i="8"/>
  <c r="Q257" i="8"/>
  <c r="H260" i="8"/>
  <c r="K262" i="8"/>
  <c r="Q265" i="8"/>
  <c r="H268" i="8"/>
  <c r="K270" i="8"/>
  <c r="Q273" i="8"/>
  <c r="H276" i="8"/>
  <c r="K278" i="8"/>
  <c r="Q281" i="8"/>
  <c r="H284" i="8"/>
  <c r="Q289" i="8"/>
  <c r="H292" i="8"/>
  <c r="Q297" i="8"/>
  <c r="H300" i="8"/>
  <c r="M301" i="8"/>
  <c r="I303" i="8"/>
  <c r="I306" i="8"/>
  <c r="Q307" i="8"/>
  <c r="M309" i="8"/>
  <c r="M310" i="8"/>
  <c r="J314" i="8"/>
  <c r="J322" i="8"/>
  <c r="I263" i="8"/>
  <c r="J265" i="8"/>
  <c r="M267" i="8"/>
  <c r="I268" i="8"/>
  <c r="O268" i="8"/>
  <c r="L270" i="8"/>
  <c r="I271" i="8"/>
  <c r="J273" i="8"/>
  <c r="M275" i="8"/>
  <c r="I276" i="8"/>
  <c r="O276" i="8"/>
  <c r="L278" i="8"/>
  <c r="I279" i="8"/>
  <c r="J281" i="8"/>
  <c r="M283" i="8"/>
  <c r="I284" i="8"/>
  <c r="O284" i="8"/>
  <c r="L286" i="8"/>
  <c r="I287" i="8"/>
  <c r="J289" i="8"/>
  <c r="I292" i="8"/>
  <c r="O292" i="8"/>
  <c r="L294" i="8"/>
  <c r="I295" i="8"/>
  <c r="J297" i="8"/>
  <c r="I300" i="8"/>
  <c r="O300" i="8"/>
  <c r="M302" i="8"/>
  <c r="J303" i="8"/>
  <c r="J306" i="8"/>
  <c r="H308" i="8"/>
  <c r="M312" i="8"/>
  <c r="O255" i="8"/>
  <c r="K257" i="8"/>
  <c r="J260" i="8"/>
  <c r="M262" i="8"/>
  <c r="O263" i="8"/>
  <c r="K265" i="8"/>
  <c r="J268" i="8"/>
  <c r="M270" i="8"/>
  <c r="O271" i="8"/>
  <c r="K273" i="8"/>
  <c r="J276" i="8"/>
  <c r="M278" i="8"/>
  <c r="O279" i="8"/>
  <c r="K281" i="8"/>
  <c r="J284" i="8"/>
  <c r="M286" i="8"/>
  <c r="O287" i="8"/>
  <c r="K289" i="8"/>
  <c r="J292" i="8"/>
  <c r="M294" i="8"/>
  <c r="O295" i="8"/>
  <c r="K297" i="8"/>
  <c r="J300" i="8"/>
  <c r="K303" i="8"/>
  <c r="K306" i="8"/>
  <c r="L316" i="8"/>
  <c r="L341" i="8"/>
  <c r="O224" i="8"/>
  <c r="O232" i="8"/>
  <c r="O240" i="8"/>
  <c r="O247" i="8"/>
  <c r="O251" i="8"/>
  <c r="L257" i="8"/>
  <c r="Q258" i="8"/>
  <c r="L265" i="8"/>
  <c r="Q266" i="8"/>
  <c r="L273" i="8"/>
  <c r="Q274" i="8"/>
  <c r="L281" i="8"/>
  <c r="Q282" i="8"/>
  <c r="L289" i="8"/>
  <c r="Q290" i="8"/>
  <c r="L297" i="8"/>
  <c r="Q298" i="8"/>
  <c r="Q301" i="8"/>
  <c r="Q304" i="8"/>
  <c r="L306" i="8"/>
  <c r="J308" i="8"/>
  <c r="H311" i="8"/>
  <c r="M334" i="8"/>
  <c r="O223" i="8"/>
  <c r="O231" i="8"/>
  <c r="O239" i="8"/>
  <c r="H256" i="8"/>
  <c r="K258" i="8"/>
  <c r="Q261" i="8"/>
  <c r="H264" i="8"/>
  <c r="K266" i="8"/>
  <c r="Q269" i="8"/>
  <c r="H272" i="8"/>
  <c r="K274" i="8"/>
  <c r="Q277" i="8"/>
  <c r="H280" i="8"/>
  <c r="K282" i="8"/>
  <c r="Q285" i="8"/>
  <c r="H288" i="8"/>
  <c r="Q293" i="8"/>
  <c r="H296" i="8"/>
  <c r="H302" i="8"/>
  <c r="H305" i="8"/>
  <c r="O314" i="8"/>
  <c r="O317" i="8"/>
  <c r="O327" i="8"/>
  <c r="O333" i="8"/>
  <c r="O343" i="8"/>
  <c r="O349" i="8"/>
  <c r="O357" i="8"/>
  <c r="O365" i="8"/>
  <c r="O222" i="8"/>
  <c r="O230" i="8"/>
  <c r="O238" i="8"/>
  <c r="O246" i="8"/>
  <c r="O250" i="8"/>
  <c r="O254" i="8"/>
  <c r="I256" i="8"/>
  <c r="O256" i="8"/>
  <c r="L258" i="8"/>
  <c r="I259" i="8"/>
  <c r="J261" i="8"/>
  <c r="M263" i="8"/>
  <c r="I264" i="8"/>
  <c r="O264" i="8"/>
  <c r="L266" i="8"/>
  <c r="I267" i="8"/>
  <c r="J269" i="8"/>
  <c r="M271" i="8"/>
  <c r="I272" i="8"/>
  <c r="O272" i="8"/>
  <c r="L274" i="8"/>
  <c r="I275" i="8"/>
  <c r="J277" i="8"/>
  <c r="M279" i="8"/>
  <c r="I280" i="8"/>
  <c r="O280" i="8"/>
  <c r="L282" i="8"/>
  <c r="I283" i="8"/>
  <c r="J285" i="8"/>
  <c r="I288" i="8"/>
  <c r="O288" i="8"/>
  <c r="L290" i="8"/>
  <c r="I291" i="8"/>
  <c r="J293" i="8"/>
  <c r="I296" i="8"/>
  <c r="O296" i="8"/>
  <c r="L298" i="8"/>
  <c r="I299" i="8"/>
  <c r="J301" i="8"/>
  <c r="O302" i="8"/>
  <c r="K304" i="8"/>
  <c r="O305" i="8"/>
  <c r="L307" i="8"/>
  <c r="J309" i="8"/>
  <c r="J311" i="8"/>
  <c r="Q320" i="8"/>
  <c r="Q327" i="8"/>
  <c r="Q354" i="8"/>
  <c r="Q362" i="8"/>
  <c r="Q255" i="8"/>
  <c r="I257" i="8"/>
  <c r="Q259" i="8"/>
  <c r="I261" i="8"/>
  <c r="Q263" i="8"/>
  <c r="I265" i="8"/>
  <c r="Q267" i="8"/>
  <c r="I269" i="8"/>
  <c r="Q271" i="8"/>
  <c r="I273" i="8"/>
  <c r="Q275" i="8"/>
  <c r="I277" i="8"/>
  <c r="Q279" i="8"/>
  <c r="I281" i="8"/>
  <c r="Q283" i="8"/>
  <c r="I285" i="8"/>
  <c r="Q287" i="8"/>
  <c r="I289" i="8"/>
  <c r="Q291" i="8"/>
  <c r="I293" i="8"/>
  <c r="Q295" i="8"/>
  <c r="I297" i="8"/>
  <c r="Q299" i="8"/>
  <c r="I301" i="8"/>
  <c r="Q302" i="8"/>
  <c r="H306" i="8"/>
  <c r="I309" i="8"/>
  <c r="Q310" i="8"/>
  <c r="H314" i="8"/>
  <c r="Q316" i="8"/>
  <c r="L321" i="8"/>
  <c r="H322" i="8"/>
  <c r="J324" i="8"/>
  <c r="Q329" i="8"/>
  <c r="Q333" i="8"/>
  <c r="O334" i="8"/>
  <c r="O338" i="8"/>
  <c r="O339" i="8"/>
  <c r="K341" i="8"/>
  <c r="J342" i="8"/>
  <c r="Q343" i="8"/>
  <c r="O352" i="8"/>
  <c r="H317" i="8"/>
  <c r="M318" i="8"/>
  <c r="J319" i="8"/>
  <c r="Q319" i="8"/>
  <c r="M321" i="8"/>
  <c r="K324" i="8"/>
  <c r="J325" i="8"/>
  <c r="L328" i="8"/>
  <c r="J332" i="8"/>
  <c r="J333" i="8"/>
  <c r="L337" i="8"/>
  <c r="K342" i="8"/>
  <c r="M350" i="8"/>
  <c r="O353" i="8"/>
  <c r="J356" i="8"/>
  <c r="J357" i="8"/>
  <c r="Q358" i="8"/>
  <c r="K361" i="8"/>
  <c r="M366" i="8"/>
  <c r="I311" i="8"/>
  <c r="Q314" i="8"/>
  <c r="M328" i="8"/>
  <c r="K332" i="8"/>
  <c r="M337" i="8"/>
  <c r="H340" i="8"/>
  <c r="M346" i="8"/>
  <c r="Q348" i="8"/>
  <c r="L361" i="8"/>
  <c r="K362" i="8"/>
  <c r="Q364" i="8"/>
  <c r="J381" i="8"/>
  <c r="I308" i="8"/>
  <c r="Q309" i="8"/>
  <c r="H313" i="8"/>
  <c r="K314" i="8"/>
  <c r="O315" i="8"/>
  <c r="J317" i="8"/>
  <c r="Q317" i="8"/>
  <c r="Q322" i="8"/>
  <c r="H331" i="8"/>
  <c r="O340" i="8"/>
  <c r="H345" i="8"/>
  <c r="H349" i="8"/>
  <c r="Q349" i="8"/>
  <c r="M351" i="8"/>
  <c r="L362" i="8"/>
  <c r="Q365" i="8"/>
  <c r="I305" i="8"/>
  <c r="Q306" i="8"/>
  <c r="H310" i="8"/>
  <c r="I313" i="8"/>
  <c r="K317" i="8"/>
  <c r="H323" i="8"/>
  <c r="O323" i="8"/>
  <c r="J335" i="8"/>
  <c r="Q336" i="8"/>
  <c r="J339" i="8"/>
  <c r="Q345" i="8"/>
  <c r="O360" i="8"/>
  <c r="Q366" i="8"/>
  <c r="K369" i="8"/>
  <c r="K370" i="8"/>
  <c r="Q372" i="8"/>
  <c r="I302" i="8"/>
  <c r="Q303" i="8"/>
  <c r="H307" i="8"/>
  <c r="I310" i="8"/>
  <c r="J315" i="8"/>
  <c r="K320" i="8"/>
  <c r="K326" i="8"/>
  <c r="J327" i="8"/>
  <c r="O328" i="8"/>
  <c r="L334" i="8"/>
  <c r="K335" i="8"/>
  <c r="L344" i="8"/>
  <c r="J348" i="8"/>
  <c r="J349" i="8"/>
  <c r="Q350" i="8"/>
  <c r="K353" i="8"/>
  <c r="O355" i="8"/>
  <c r="M358" i="8"/>
  <c r="O361" i="8"/>
  <c r="J364" i="8"/>
  <c r="L369" i="8"/>
  <c r="O377" i="8"/>
  <c r="M379" i="8"/>
  <c r="Q256" i="8"/>
  <c r="I258" i="8"/>
  <c r="Q260" i="8"/>
  <c r="I262" i="8"/>
  <c r="Q264" i="8"/>
  <c r="I266" i="8"/>
  <c r="Q268" i="8"/>
  <c r="I270" i="8"/>
  <c r="Q272" i="8"/>
  <c r="I274" i="8"/>
  <c r="Q276" i="8"/>
  <c r="I278" i="8"/>
  <c r="Q280" i="8"/>
  <c r="I282" i="8"/>
  <c r="Q284" i="8"/>
  <c r="I286" i="8"/>
  <c r="Q288" i="8"/>
  <c r="I290" i="8"/>
  <c r="Q292" i="8"/>
  <c r="I294" i="8"/>
  <c r="Q296" i="8"/>
  <c r="I298" i="8"/>
  <c r="Q300" i="8"/>
  <c r="H304" i="8"/>
  <c r="I307" i="8"/>
  <c r="Q308" i="8"/>
  <c r="H312" i="8"/>
  <c r="K315" i="8"/>
  <c r="H316" i="8"/>
  <c r="L320" i="8"/>
  <c r="J323" i="8"/>
  <c r="Q324" i="8"/>
  <c r="K327" i="8"/>
  <c r="M330" i="8"/>
  <c r="Q332" i="8"/>
  <c r="L335" i="8"/>
  <c r="Q342" i="8"/>
  <c r="M344" i="8"/>
  <c r="K348" i="8"/>
  <c r="L353" i="8"/>
  <c r="K354" i="8"/>
  <c r="Q356" i="8"/>
  <c r="Q376" i="8"/>
  <c r="H301" i="8"/>
  <c r="I304" i="8"/>
  <c r="Q305" i="8"/>
  <c r="H309" i="8"/>
  <c r="I312" i="8"/>
  <c r="K318" i="8"/>
  <c r="M320" i="8"/>
  <c r="H325" i="8"/>
  <c r="M326" i="8"/>
  <c r="H329" i="8"/>
  <c r="H333" i="8"/>
  <c r="M335" i="8"/>
  <c r="H338" i="8"/>
  <c r="H347" i="8"/>
  <c r="L354" i="8"/>
  <c r="Q357" i="8"/>
  <c r="M359" i="8"/>
  <c r="O369" i="8"/>
  <c r="J372" i="8"/>
  <c r="O324" i="8"/>
  <c r="J326" i="8"/>
  <c r="Q326" i="8"/>
  <c r="K328" i="8"/>
  <c r="O330" i="8"/>
  <c r="O332" i="8"/>
  <c r="K334" i="8"/>
  <c r="J341" i="8"/>
  <c r="Q341" i="8"/>
  <c r="M343" i="8"/>
  <c r="O346" i="8"/>
  <c r="O348" i="8"/>
  <c r="L350" i="8"/>
  <c r="O351" i="8"/>
  <c r="J353" i="8"/>
  <c r="M355" i="8"/>
  <c r="O356" i="8"/>
  <c r="L358" i="8"/>
  <c r="O359" i="8"/>
  <c r="J361" i="8"/>
  <c r="M363" i="8"/>
  <c r="O364" i="8"/>
  <c r="L366" i="8"/>
  <c r="O367" i="8"/>
  <c r="J369" i="8"/>
  <c r="M371" i="8"/>
  <c r="O372" i="8"/>
  <c r="L374" i="8"/>
  <c r="L378" i="8"/>
  <c r="Q382" i="8"/>
  <c r="L385" i="8"/>
  <c r="D38" i="9"/>
  <c r="C27" i="9"/>
  <c r="C48" i="9"/>
  <c r="D59" i="9"/>
  <c r="M374" i="8"/>
  <c r="O376" i="8"/>
  <c r="M378" i="8"/>
  <c r="J380" i="8"/>
  <c r="O383" i="8"/>
  <c r="C65" i="9"/>
  <c r="D76" i="9"/>
  <c r="D64" i="9"/>
  <c r="C64" i="9"/>
  <c r="O384" i="8"/>
  <c r="D61" i="9"/>
  <c r="C50" i="9"/>
  <c r="D49" i="9"/>
  <c r="Q373" i="8"/>
  <c r="M375" i="8"/>
  <c r="J376" i="8"/>
  <c r="Q377" i="8"/>
  <c r="Q384" i="8"/>
  <c r="Q385" i="8"/>
  <c r="O363" i="8"/>
  <c r="J365" i="8"/>
  <c r="M367" i="8"/>
  <c r="O368" i="8"/>
  <c r="L370" i="8"/>
  <c r="O371" i="8"/>
  <c r="J373" i="8"/>
  <c r="Q378" i="8"/>
  <c r="L381" i="8"/>
  <c r="L382" i="8"/>
  <c r="D45" i="9"/>
  <c r="C34" i="9"/>
  <c r="C33" i="9"/>
  <c r="D33" i="9"/>
  <c r="K319" i="8"/>
  <c r="O322" i="8"/>
  <c r="K325" i="8"/>
  <c r="Q325" i="8"/>
  <c r="L327" i="8"/>
  <c r="L329" i="8"/>
  <c r="O331" i="8"/>
  <c r="K333" i="8"/>
  <c r="Q340" i="8"/>
  <c r="L342" i="8"/>
  <c r="J343" i="8"/>
  <c r="O347" i="8"/>
  <c r="K349" i="8"/>
  <c r="J352" i="8"/>
  <c r="Q352" i="8"/>
  <c r="M354" i="8"/>
  <c r="K357" i="8"/>
  <c r="J360" i="8"/>
  <c r="Q360" i="8"/>
  <c r="M362" i="8"/>
  <c r="K365" i="8"/>
  <c r="J368" i="8"/>
  <c r="Q368" i="8"/>
  <c r="M370" i="8"/>
  <c r="K373" i="8"/>
  <c r="Q374" i="8"/>
  <c r="J377" i="8"/>
  <c r="O379" i="8"/>
  <c r="M382" i="8"/>
  <c r="J384" i="8"/>
  <c r="D73" i="9"/>
  <c r="C62" i="9"/>
  <c r="C61" i="9"/>
  <c r="L319" i="8"/>
  <c r="H324" i="8"/>
  <c r="M329" i="8"/>
  <c r="Q334" i="8"/>
  <c r="L336" i="8"/>
  <c r="K340" i="8"/>
  <c r="H341" i="8"/>
  <c r="K343" i="8"/>
  <c r="L345" i="8"/>
  <c r="L349" i="8"/>
  <c r="L357" i="8"/>
  <c r="L365" i="8"/>
  <c r="L373" i="8"/>
  <c r="O375" i="8"/>
  <c r="O380" i="8"/>
  <c r="O381" i="8"/>
  <c r="M383" i="8"/>
  <c r="C19" i="9"/>
  <c r="D93" i="9"/>
  <c r="C82" i="9"/>
  <c r="D81" i="9"/>
  <c r="D99" i="9"/>
  <c r="C88" i="9"/>
  <c r="D87" i="9"/>
  <c r="C87" i="9"/>
  <c r="K316" i="8"/>
  <c r="J318" i="8"/>
  <c r="H332" i="8"/>
  <c r="J334" i="8"/>
  <c r="M336" i="8"/>
  <c r="M338" i="8"/>
  <c r="H339" i="8"/>
  <c r="L343" i="8"/>
  <c r="M345" i="8"/>
  <c r="H348" i="8"/>
  <c r="K350" i="8"/>
  <c r="Q353" i="8"/>
  <c r="K358" i="8"/>
  <c r="Q361" i="8"/>
  <c r="K366" i="8"/>
  <c r="Q369" i="8"/>
  <c r="K374" i="8"/>
  <c r="L377" i="8"/>
  <c r="Q380" i="8"/>
  <c r="Q381" i="8"/>
  <c r="K385" i="8"/>
  <c r="C9" i="9"/>
  <c r="C8" i="9"/>
  <c r="D20" i="9"/>
  <c r="C14" i="9"/>
  <c r="C26" i="9"/>
  <c r="C25" i="9"/>
  <c r="D37" i="9"/>
  <c r="D94" i="9"/>
  <c r="C83" i="9"/>
  <c r="K336" i="8"/>
  <c r="K344" i="8"/>
  <c r="J350" i="8"/>
  <c r="J354" i="8"/>
  <c r="J358" i="8"/>
  <c r="J362" i="8"/>
  <c r="J366" i="8"/>
  <c r="J370" i="8"/>
  <c r="J374" i="8"/>
  <c r="J378" i="8"/>
  <c r="J382" i="8"/>
  <c r="C13" i="9"/>
  <c r="C18" i="9"/>
  <c r="C31" i="9"/>
  <c r="C47" i="9"/>
  <c r="D83" i="9"/>
  <c r="C80" i="9"/>
  <c r="D118" i="9"/>
  <c r="C107" i="9"/>
  <c r="C106" i="9"/>
  <c r="D111" i="9"/>
  <c r="D146" i="9"/>
  <c r="C158" i="9"/>
  <c r="D169" i="9"/>
  <c r="D157" i="9"/>
  <c r="D194" i="9"/>
  <c r="C183" i="9"/>
  <c r="C188" i="9"/>
  <c r="C187" i="9"/>
  <c r="D199" i="9"/>
  <c r="D258" i="9"/>
  <c r="C247" i="9"/>
  <c r="C252" i="9"/>
  <c r="C251" i="9"/>
  <c r="D263" i="9"/>
  <c r="K378" i="8"/>
  <c r="K382" i="8"/>
  <c r="J385" i="8"/>
  <c r="O385" i="8"/>
  <c r="C81" i="9"/>
  <c r="D80" i="9"/>
  <c r="C113" i="9"/>
  <c r="D112" i="9"/>
  <c r="D134" i="9"/>
  <c r="C123" i="9"/>
  <c r="C122" i="9"/>
  <c r="D159" i="9"/>
  <c r="C148" i="9"/>
  <c r="D195" i="9"/>
  <c r="C184" i="9"/>
  <c r="D218" i="9"/>
  <c r="C207" i="9"/>
  <c r="C212" i="9"/>
  <c r="C211" i="9"/>
  <c r="D223" i="9"/>
  <c r="C276" i="9"/>
  <c r="C275" i="9"/>
  <c r="D287" i="9"/>
  <c r="D102" i="9"/>
  <c r="C91" i="9"/>
  <c r="C129" i="9"/>
  <c r="D128" i="9"/>
  <c r="D150" i="9"/>
  <c r="C139" i="9"/>
  <c r="C138" i="9"/>
  <c r="D242" i="9"/>
  <c r="C231" i="9"/>
  <c r="C236" i="9"/>
  <c r="C235" i="9"/>
  <c r="D247" i="9"/>
  <c r="C300" i="9"/>
  <c r="C299" i="9"/>
  <c r="D311" i="9"/>
  <c r="K377" i="8"/>
  <c r="K381" i="8"/>
  <c r="D26" i="9"/>
  <c r="C15" i="9"/>
  <c r="C49" i="9"/>
  <c r="D60" i="9"/>
  <c r="C90" i="9"/>
  <c r="C103" i="9"/>
  <c r="C108" i="9"/>
  <c r="C128" i="9"/>
  <c r="C145" i="9"/>
  <c r="D156" i="9"/>
  <c r="D144" i="9"/>
  <c r="C169" i="9"/>
  <c r="D180" i="9"/>
  <c r="D168" i="9"/>
  <c r="D202" i="9"/>
  <c r="C191" i="9"/>
  <c r="C196" i="9"/>
  <c r="C195" i="9"/>
  <c r="D207" i="9"/>
  <c r="C260" i="9"/>
  <c r="C259" i="9"/>
  <c r="D271" i="9"/>
  <c r="D115" i="9"/>
  <c r="C104" i="9"/>
  <c r="D226" i="9"/>
  <c r="C215" i="9"/>
  <c r="C220" i="9"/>
  <c r="C219" i="9"/>
  <c r="D231" i="9"/>
  <c r="C284" i="9"/>
  <c r="C283" i="9"/>
  <c r="D295" i="9"/>
  <c r="K323" i="8"/>
  <c r="K331" i="8"/>
  <c r="K339" i="8"/>
  <c r="K347" i="8"/>
  <c r="K352" i="8"/>
  <c r="K356" i="8"/>
  <c r="K360" i="8"/>
  <c r="K364" i="8"/>
  <c r="K368" i="8"/>
  <c r="K372" i="8"/>
  <c r="K376" i="8"/>
  <c r="K380" i="8"/>
  <c r="K384" i="8"/>
  <c r="C11" i="9"/>
  <c r="D22" i="9"/>
  <c r="D19" i="9"/>
  <c r="D39" i="9"/>
  <c r="D70" i="9"/>
  <c r="C59" i="9"/>
  <c r="D89" i="9"/>
  <c r="C77" i="9"/>
  <c r="C105" i="9"/>
  <c r="D104" i="9"/>
  <c r="D116" i="9"/>
  <c r="C110" i="9"/>
  <c r="D109" i="9"/>
  <c r="C109" i="9"/>
  <c r="D131" i="9"/>
  <c r="C120" i="9"/>
  <c r="D124" i="9"/>
  <c r="D186" i="9"/>
  <c r="C175" i="9"/>
  <c r="C180" i="9"/>
  <c r="C179" i="9"/>
  <c r="D191" i="9"/>
  <c r="D250" i="9"/>
  <c r="C239" i="9"/>
  <c r="C244" i="9"/>
  <c r="C243" i="9"/>
  <c r="D255" i="9"/>
  <c r="C308" i="9"/>
  <c r="C307" i="9"/>
  <c r="D319" i="9"/>
  <c r="K322" i="8"/>
  <c r="K330" i="8"/>
  <c r="K338" i="8"/>
  <c r="K346" i="8"/>
  <c r="J351" i="8"/>
  <c r="J355" i="8"/>
  <c r="J359" i="8"/>
  <c r="J363" i="8"/>
  <c r="J367" i="8"/>
  <c r="J371" i="8"/>
  <c r="J375" i="8"/>
  <c r="J379" i="8"/>
  <c r="J383" i="8"/>
  <c r="J386" i="8"/>
  <c r="O386" i="8"/>
  <c r="C17" i="9"/>
  <c r="C23" i="9"/>
  <c r="C30" i="9"/>
  <c r="D46" i="9"/>
  <c r="D62" i="9"/>
  <c r="C51" i="9"/>
  <c r="C58" i="9"/>
  <c r="C79" i="9"/>
  <c r="D91" i="9"/>
  <c r="D95" i="9"/>
  <c r="C99" i="9"/>
  <c r="D114" i="9"/>
  <c r="C126" i="9"/>
  <c r="D125" i="9"/>
  <c r="C125" i="9"/>
  <c r="D147" i="9"/>
  <c r="C136" i="9"/>
  <c r="D140" i="9"/>
  <c r="D162" i="9"/>
  <c r="C151" i="9"/>
  <c r="D187" i="9"/>
  <c r="C176" i="9"/>
  <c r="D210" i="9"/>
  <c r="C199" i="9"/>
  <c r="C204" i="9"/>
  <c r="C203" i="9"/>
  <c r="D215" i="9"/>
  <c r="C268" i="9"/>
  <c r="C267" i="9"/>
  <c r="D279" i="9"/>
  <c r="K321" i="8"/>
  <c r="K329" i="8"/>
  <c r="K337" i="8"/>
  <c r="K345" i="8"/>
  <c r="K351" i="8"/>
  <c r="K355" i="8"/>
  <c r="K359" i="8"/>
  <c r="K363" i="8"/>
  <c r="K367" i="8"/>
  <c r="K371" i="8"/>
  <c r="K375" i="8"/>
  <c r="K379" i="8"/>
  <c r="K383" i="8"/>
  <c r="K386" i="8"/>
  <c r="D18" i="9"/>
  <c r="C7" i="9"/>
  <c r="D23" i="9"/>
  <c r="C16" i="9"/>
  <c r="C20" i="9"/>
  <c r="D27" i="9"/>
  <c r="D47" i="9"/>
  <c r="D57" i="9"/>
  <c r="C45" i="9"/>
  <c r="C56" i="9"/>
  <c r="D67" i="9"/>
  <c r="D58" i="9"/>
  <c r="D82" i="9"/>
  <c r="C70" i="9"/>
  <c r="C78" i="9"/>
  <c r="C97" i="9"/>
  <c r="D96" i="9"/>
  <c r="D130" i="9"/>
  <c r="C142" i="9"/>
  <c r="D141" i="9"/>
  <c r="C141" i="9"/>
  <c r="D163" i="9"/>
  <c r="C152" i="9"/>
  <c r="D175" i="9"/>
  <c r="D234" i="9"/>
  <c r="C223" i="9"/>
  <c r="C228" i="9"/>
  <c r="C227" i="9"/>
  <c r="D239" i="9"/>
  <c r="C292" i="9"/>
  <c r="C291" i="9"/>
  <c r="D303" i="9"/>
  <c r="D266" i="9"/>
  <c r="C255" i="9"/>
  <c r="D274" i="9"/>
  <c r="C263" i="9"/>
  <c r="D282" i="9"/>
  <c r="C271" i="9"/>
  <c r="D290" i="9"/>
  <c r="C279" i="9"/>
  <c r="D298" i="9"/>
  <c r="C287" i="9"/>
  <c r="D306" i="9"/>
  <c r="C295" i="9"/>
  <c r="D314" i="9"/>
  <c r="C303" i="9"/>
  <c r="D322" i="9"/>
  <c r="C311" i="9"/>
  <c r="D330" i="9"/>
  <c r="C319" i="9"/>
  <c r="D338" i="9"/>
  <c r="C327" i="9"/>
  <c r="D346" i="9"/>
  <c r="C335" i="9"/>
  <c r="D211" i="9"/>
  <c r="D219" i="9"/>
  <c r="D227" i="9"/>
  <c r="D235" i="9"/>
  <c r="D243" i="9"/>
  <c r="D251" i="9"/>
  <c r="D259" i="9"/>
  <c r="D267" i="9"/>
  <c r="D275" i="9"/>
  <c r="D283" i="9"/>
  <c r="D291" i="9"/>
  <c r="D299" i="9"/>
  <c r="D307" i="9"/>
  <c r="D315" i="9"/>
  <c r="D323" i="9"/>
  <c r="D331" i="9"/>
  <c r="D339" i="9"/>
  <c r="D327" i="9"/>
  <c r="D335" i="9"/>
  <c r="D343" i="9"/>
  <c r="C315" i="9"/>
  <c r="C323" i="9"/>
  <c r="C331" i="9"/>
  <c r="C339" i="9"/>
  <c r="C85" i="9"/>
  <c r="D103" i="9"/>
  <c r="D106" i="9"/>
  <c r="D122" i="9"/>
  <c r="D138" i="9"/>
  <c r="D154" i="9"/>
  <c r="C159" i="9"/>
  <c r="D174" i="9"/>
  <c r="C165" i="9"/>
  <c r="C192" i="9"/>
  <c r="C200" i="9"/>
  <c r="C208" i="9"/>
  <c r="C216" i="9"/>
  <c r="C224" i="9"/>
  <c r="C232" i="9"/>
  <c r="C240" i="9"/>
  <c r="C248" i="9"/>
  <c r="C256" i="9"/>
  <c r="C264" i="9"/>
  <c r="C272" i="9"/>
  <c r="C280" i="9"/>
  <c r="C288" i="9"/>
  <c r="C296" i="9"/>
  <c r="C304" i="9"/>
  <c r="C312" i="9"/>
  <c r="C320" i="9"/>
  <c r="C328" i="9"/>
  <c r="C336" i="9"/>
  <c r="D132" i="9"/>
  <c r="D148" i="9"/>
  <c r="C153" i="9"/>
  <c r="D164" i="9"/>
  <c r="D171" i="9"/>
  <c r="D165" i="9"/>
  <c r="C174" i="9"/>
  <c r="C340" i="9"/>
  <c r="D78" i="9"/>
  <c r="D68" i="9"/>
  <c r="D71" i="9"/>
  <c r="D74" i="9"/>
  <c r="D107" i="9"/>
  <c r="D110" i="9"/>
  <c r="C102" i="9"/>
  <c r="D123" i="9"/>
  <c r="D126" i="9"/>
  <c r="C118" i="9"/>
  <c r="D139" i="9"/>
  <c r="D142" i="9"/>
  <c r="C134" i="9"/>
  <c r="D155" i="9"/>
  <c r="C150" i="9"/>
  <c r="D178" i="9"/>
  <c r="C167" i="9"/>
  <c r="D182" i="9"/>
  <c r="C173" i="9"/>
  <c r="C182" i="9"/>
  <c r="C181" i="9"/>
  <c r="C190" i="9"/>
  <c r="C189" i="9"/>
  <c r="C198" i="9"/>
  <c r="C197" i="9"/>
  <c r="C206" i="9"/>
  <c r="C205" i="9"/>
  <c r="C214" i="9"/>
  <c r="C213" i="9"/>
  <c r="C222" i="9"/>
  <c r="C221" i="9"/>
  <c r="C230" i="9"/>
  <c r="C229" i="9"/>
  <c r="C238" i="9"/>
  <c r="C237" i="9"/>
  <c r="C246" i="9"/>
  <c r="C245" i="9"/>
  <c r="C254" i="9"/>
  <c r="C253" i="9"/>
  <c r="C262" i="9"/>
  <c r="C261" i="9"/>
  <c r="C270" i="9"/>
  <c r="C269" i="9"/>
  <c r="C278" i="9"/>
  <c r="C277" i="9"/>
  <c r="C286" i="9"/>
  <c r="C285" i="9"/>
  <c r="C294" i="9"/>
  <c r="C293" i="9"/>
  <c r="C302" i="9"/>
  <c r="C301" i="9"/>
  <c r="C310" i="9"/>
  <c r="C309" i="9"/>
  <c r="C318" i="9"/>
  <c r="C317" i="9"/>
  <c r="C326" i="9"/>
  <c r="C325" i="9"/>
  <c r="C334" i="9"/>
  <c r="C333" i="9"/>
  <c r="D345" i="9"/>
  <c r="C342" i="9"/>
  <c r="C341" i="9"/>
  <c r="D353" i="9"/>
  <c r="C37" i="9"/>
  <c r="C41" i="9"/>
  <c r="C66" i="9"/>
  <c r="C73" i="9"/>
  <c r="C98" i="9"/>
  <c r="C101" i="9"/>
  <c r="C114" i="9"/>
  <c r="C117" i="9"/>
  <c r="D120" i="9"/>
  <c r="C130" i="9"/>
  <c r="C133" i="9"/>
  <c r="D136" i="9"/>
  <c r="C146" i="9"/>
  <c r="C149" i="9"/>
  <c r="D152" i="9"/>
  <c r="C161" i="9"/>
  <c r="D172" i="9"/>
  <c r="D179" i="9"/>
  <c r="D173" i="9"/>
  <c r="D177" i="9"/>
  <c r="D181" i="9"/>
  <c r="D185" i="9"/>
  <c r="D189" i="9"/>
  <c r="D193" i="9"/>
  <c r="D197" i="9"/>
  <c r="D201" i="9"/>
  <c r="D205" i="9"/>
  <c r="D209" i="9"/>
  <c r="D213" i="9"/>
  <c r="D217" i="9"/>
  <c r="D221" i="9"/>
  <c r="D225" i="9"/>
  <c r="D229" i="9"/>
  <c r="D233" i="9"/>
  <c r="D237" i="9"/>
  <c r="D241" i="9"/>
  <c r="D245" i="9"/>
  <c r="D249" i="9"/>
  <c r="D253" i="9"/>
  <c r="D257" i="9"/>
  <c r="D261" i="9"/>
  <c r="D265" i="9"/>
  <c r="D269" i="9"/>
  <c r="D273" i="9"/>
  <c r="D277" i="9"/>
  <c r="D281" i="9"/>
  <c r="D285" i="9"/>
  <c r="D289" i="9"/>
  <c r="D293" i="9"/>
  <c r="D297" i="9"/>
  <c r="D301" i="9"/>
  <c r="D305" i="9"/>
  <c r="D309" i="9"/>
  <c r="D313" i="9"/>
  <c r="D317" i="9"/>
  <c r="D321" i="9"/>
  <c r="D325" i="9"/>
  <c r="D329" i="9"/>
  <c r="D333" i="9"/>
  <c r="D337" i="9"/>
  <c r="D341" i="9"/>
  <c r="C348" i="9"/>
  <c r="C356" i="9"/>
  <c r="D361" i="9"/>
  <c r="C364" i="9"/>
  <c r="D369" i="9"/>
  <c r="C372" i="9"/>
  <c r="D377" i="9"/>
  <c r="D188" i="9"/>
  <c r="D196" i="9"/>
  <c r="D204" i="9"/>
  <c r="D212" i="9"/>
  <c r="D220" i="9"/>
  <c r="D228" i="9"/>
  <c r="D236" i="9"/>
  <c r="D244" i="9"/>
  <c r="D252" i="9"/>
  <c r="D260" i="9"/>
  <c r="D268" i="9"/>
  <c r="D276" i="9"/>
  <c r="D284" i="9"/>
  <c r="D292" i="9"/>
  <c r="D300" i="9"/>
  <c r="D308" i="9"/>
  <c r="D316" i="9"/>
  <c r="D324" i="9"/>
  <c r="D332" i="9"/>
  <c r="D340" i="9"/>
  <c r="C343" i="9"/>
  <c r="D348" i="9"/>
  <c r="C351" i="9"/>
  <c r="D356" i="9"/>
  <c r="C359" i="9"/>
  <c r="D364" i="9"/>
  <c r="C367" i="9"/>
  <c r="D372" i="9"/>
  <c r="D359" i="9"/>
  <c r="D367" i="9"/>
  <c r="D375" i="9"/>
  <c r="C349" i="9"/>
  <c r="C357" i="9"/>
  <c r="C365" i="9"/>
  <c r="C373" i="9"/>
  <c r="D349" i="9"/>
  <c r="D357" i="9"/>
  <c r="D365" i="9"/>
  <c r="D373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<sst xmlns="http://schemas.openxmlformats.org/spreadsheetml/2006/main" count="1236" uniqueCount="582">
  <si>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</si>
  <si>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</si>
  <si>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</si>
  <si>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</si>
  <si>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</si>
  <si>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</si>
  <si>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</si>
  <si>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</si>
  <si>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</si>
  <si>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</si>
  <si>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</si>
  <si>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</si>
  <si>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</si>
  <si>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</si>
  <si>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</si>
  <si>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</si>
  <si>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</si>
  <si>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</si>
  <si>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</si>
  <si>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</si>
  <si>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</si>
  <si>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</si>
  <si>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</si>
  <si>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</si>
  <si>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</si>
  <si>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</si>
  <si>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</si>
  <si>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</si>
  <si>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</si>
  <si>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</si>
  <si>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</si>
  <si>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</si>
  <si>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</si>
  <si>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</si>
  <si>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</si>
  <si>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</si>
  <si>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</si>
  <si>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</si>
  <si>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</si>
  <si>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</si>
  <si>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</si>
  <si>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</si>
  <si>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</si>
  <si>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</si>
  <si>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</si>
  <si>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</si>
  <si>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</si>
  <si>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</si>
  <si>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</si>
  <si>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</si>
  <si>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</si>
  <si>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</si>
  <si>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</si>
  <si>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</si>
  <si>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</si>
  <si>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</si>
  <si>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</si>
  <si>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</si>
  <si>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</si>
  <si>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</si>
  <si>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</si>
  <si>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</si>
  <si>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</si>
  <si>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</si>
  <si>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</si>
  <si>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</si>
  <si>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</si>
  <si>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</si>
  <si>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</si>
  <si>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</si>
  <si>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</si>
  <si>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</si>
  <si>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</si>
  <si>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</si>
  <si>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</si>
  <si>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</si>
  <si>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</si>
  <si>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</si>
  <si>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</si>
  <si>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</si>
  <si>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</si>
  <si>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</si>
  <si>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</si>
  <si>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</si>
  <si>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</si>
  <si>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</si>
  <si>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</si>
  <si>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</si>
  <si>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</si>
  <si>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</si>
  <si>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</si>
  <si>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</si>
  <si>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</si>
  <si>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</si>
  <si>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</si>
  <si>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</si>
  <si>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</si>
  <si>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</si>
  <si>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</si>
  <si>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</si>
  <si>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</si>
  <si>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</si>
  <si>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</si>
  <si>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</si>
  <si>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</si>
  <si>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</si>
  <si>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</si>
  <si>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</si>
  <si>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</si>
  <si>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</si>
  <si>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</si>
  <si>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</si>
  <si>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</si>
  <si>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</si>
  <si>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</si>
  <si>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</si>
  <si>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</si>
  <si>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</si>
  <si>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</si>
  <si>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</si>
  <si>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</si>
  <si>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</si>
  <si>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</si>
  <si>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</si>
  <si>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</si>
  <si>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</si>
  <si>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</si>
  <si>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</si>
  <si>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</si>
  <si>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</si>
  <si>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</si>
  <si>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</si>
  <si>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</si>
  <si>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</si>
  <si>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</si>
  <si>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</si>
  <si>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</si>
  <si>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</si>
  <si>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</si>
  <si>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</si>
  <si>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</si>
  <si>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</si>
  <si>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</si>
  <si>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</si>
  <si>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</si>
  <si>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</si>
  <si>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</si>
  <si>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</si>
  <si>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</si>
  <si>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</si>
  <si>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</si>
  <si>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</si>
  <si>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</si>
  <si>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</si>
  <si>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</si>
  <si>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</si>
  <si>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</si>
  <si>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</si>
  <si>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</si>
  <si>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</si>
  <si>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</si>
  <si>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</si>
  <si>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</si>
  <si>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</si>
  <si>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</si>
  <si>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</si>
  <si>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</si>
  <si>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</si>
  <si>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</si>
  <si>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</si>
  <si>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</si>
  <si>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</si>
  <si>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</si>
  <si>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</si>
  <si>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</si>
  <si>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</si>
  <si>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</si>
  <si>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</si>
  <si>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</si>
  <si>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</si>
  <si>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</si>
  <si>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</si>
  <si>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</si>
  <si>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</si>
  <si>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</si>
  <si>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</si>
  <si>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</si>
  <si>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</si>
  <si>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</si>
  <si>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</si>
  <si>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</si>
  <si>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</si>
  <si>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</si>
  <si>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</si>
  <si>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</si>
  <si>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</si>
  <si>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</si>
  <si>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</si>
  <si>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</si>
  <si>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</si>
  <si>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</si>
  <si>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</si>
  <si>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</si>
  <si>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</si>
  <si>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</si>
  <si>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</si>
  <si>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</si>
  <si>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</si>
  <si>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</si>
  <si>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</si>
  <si>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</si>
  <si>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</si>
  <si>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</si>
  <si>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</si>
  <si>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</si>
  <si>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</si>
  <si>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</si>
  <si>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</si>
  <si>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</si>
  <si>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</si>
  <si>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</si>
  <si>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</si>
  <si>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</si>
  <si>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</si>
  <si>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</si>
  <si>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</si>
  <si>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</si>
  <si>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</si>
  <si>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</si>
  <si>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</si>
  <si>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</si>
  <si>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</si>
  <si>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</si>
  <si>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</si>
  <si>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</si>
  <si>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</si>
  <si>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</si>
  <si>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</si>
  <si>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</si>
  <si>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</si>
  <si>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</si>
  <si>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</si>
  <si>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</si>
  <si>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</si>
  <si>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</si>
  <si>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</si>
  <si>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</si>
  <si>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</si>
  <si>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</si>
  <si>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</si>
  <si>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</si>
  <si>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</si>
  <si>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</si>
  <si>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</si>
  <si>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</si>
  <si>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</si>
  <si>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</si>
  <si>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</si>
  <si>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</si>
  <si>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</si>
  <si>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</si>
  <si>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</si>
  <si>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</si>
  <si>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</si>
  <si>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</si>
  <si>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</si>
  <si>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</si>
  <si>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</si>
  <si>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</si>
  <si>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</si>
  <si>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</si>
  <si>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</si>
  <si>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</si>
  <si>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</si>
  <si>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</si>
  <si>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</si>
  <si>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</si>
  <si>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</si>
  <si>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</si>
  <si>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</si>
  <si>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</si>
  <si>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</si>
  <si>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</si>
  <si>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</si>
  <si>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</si>
  <si>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</si>
  <si>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</si>
  <si>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</si>
  <si>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</si>
  <si>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</si>
  <si>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</si>
  <si>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</si>
  <si>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</si>
  <si>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</si>
  <si>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</si>
  <si>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</si>
  <si>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</si>
  <si>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</si>
  <si>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</si>
  <si>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</si>
  <si>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</si>
  <si>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</si>
  <si>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</si>
  <si>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</si>
  <si>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</si>
  <si>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</si>
  <si>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</si>
  <si>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</si>
  <si>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</si>
  <si>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</si>
  <si>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</si>
  <si>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</si>
  <si>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</si>
  <si>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</si>
  <si>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</si>
  <si>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</si>
  <si>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</si>
  <si>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</si>
  <si>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</si>
  <si>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</si>
  <si>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</si>
  <si>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</si>
  <si>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</si>
  <si>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</si>
  <si>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</si>
  <si>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</si>
  <si>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</si>
  <si>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</si>
  <si>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</si>
  <si>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</si>
  <si>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</si>
  <si>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</si>
  <si>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</si>
  <si>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</si>
  <si>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</si>
  <si>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</si>
  <si>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</si>
  <si>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</si>
  <si>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</si>
  <si>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</si>
  <si>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</si>
  <si>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</si>
  <si>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</si>
  <si>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</si>
  <si>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</si>
  <si>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</si>
  <si>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</si>
  <si>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</si>
  <si>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</si>
  <si>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</si>
  <si>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</si>
  <si>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</si>
  <si>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</si>
  <si>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</si>
  <si>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</si>
  <si>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</si>
  <si>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</si>
  <si>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</si>
  <si>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</si>
  <si>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</si>
  <si>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</si>
  <si>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</si>
  <si>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</si>
  <si>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</si>
  <si>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</si>
  <si>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</si>
  <si>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</si>
  <si>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</si>
  <si>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</si>
  <si>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</si>
  <si>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</si>
  <si>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</si>
  <si>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</si>
  <si>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</si>
  <si>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</si>
  <si>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</si>
  <si>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</si>
  <si>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</si>
  <si>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</si>
  <si>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</si>
  <si>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</si>
  <si>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</si>
  <si>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</si>
  <si>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</si>
  <si>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</si>
  <si>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</si>
  <si>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</si>
  <si>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</si>
  <si>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</si>
  <si>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</si>
  <si>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</si>
  <si>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</si>
  <si>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</si>
  <si>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</si>
  <si>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</si>
  <si>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</si>
  <si>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</si>
  <si>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</si>
  <si>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</si>
  <si>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</si>
  <si>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</si>
  <si>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</si>
  <si>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</si>
  <si>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</si>
  <si>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</si>
  <si>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</si>
  <si>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</si>
  <si>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</si>
  <si>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</si>
  <si>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</si>
  <si>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</si>
  <si>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</si>
  <si>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</si>
  <si>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</si>
  <si>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</si>
  <si>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</si>
  <si>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</si>
  <si>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</si>
  <si>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</si>
  <si>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</si>
  <si>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</si>
  <si>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</si>
  <si>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</si>
  <si>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</si>
  <si>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</si>
  <si>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</si>
  <si>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</si>
  <si>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</si>
  <si>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</si>
  <si>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</si>
  <si>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</si>
  <si>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</si>
  <si>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</si>
  <si>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</si>
  <si>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</si>
  <si>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</si>
  <si>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</si>
  <si>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</si>
  <si>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</si>
  <si>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</si>
  <si>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</si>
  <si>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</si>
  <si>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</si>
  <si>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</si>
  <si>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</si>
  <si>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</si>
  <si>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</si>
  <si>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</si>
  <si>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</si>
  <si>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</si>
  <si>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</si>
  <si>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</si>
  <si>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</si>
  <si>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</si>
  <si>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</si>
  <si>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</si>
  <si>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</si>
  <si>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</si>
  <si>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</si>
  <si>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</si>
  <si>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</si>
  <si>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</si>
  <si>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</si>
  <si>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</si>
  <si>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</si>
  <si>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</si>
  <si>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</si>
  <si>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</si>
  <si>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</si>
  <si>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</si>
  <si>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</si>
  <si>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</si>
  <si>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</si>
  <si>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</si>
  <si>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</si>
  <si>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</si>
  <si>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</si>
  <si>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</si>
  <si>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</si>
  <si>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</si>
  <si>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</si>
  <si>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</si>
  <si>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</si>
  <si>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</si>
  <si>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</si>
  <si>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</si>
  <si>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</si>
  <si>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</si>
  <si>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</si>
  <si>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</si>
  <si>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</si>
  <si>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</si>
  <si>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</si>
  <si>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Sep-21</t>
  </si>
  <si>
    <t>%</t>
  </si>
  <si>
    <t>Jun-21</t>
  </si>
  <si>
    <t>Oct-21</t>
  </si>
  <si>
    <t>Azerbaijan</t>
  </si>
  <si>
    <t>Nov-21</t>
  </si>
  <si>
    <t>Bosnia and Herzegovina</t>
  </si>
  <si>
    <t>Mar-21</t>
  </si>
  <si>
    <t>Dec-19</t>
  </si>
  <si>
    <t>May-21</t>
  </si>
  <si>
    <t>Dec-20</t>
  </si>
  <si>
    <t>Aug-21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</si>
  <si>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</si>
  <si>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</si>
  <si>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</si>
  <si>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</si>
  <si>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</si>
  <si>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</si>
  <si>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</si>
  <si>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</si>
  <si>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</si>
  <si>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</si>
  <si>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</si>
  <si>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</si>
  <si>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</si>
  <si>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</si>
  <si>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</si>
  <si>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</si>
  <si>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</si>
  <si>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</si>
  <si>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</si>
  <si>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</si>
  <si>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</si>
  <si>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</si>
  <si>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</si>
  <si>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</si>
  <si>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</si>
  <si>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</si>
  <si>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</si>
  <si>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</si>
  <si>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</si>
  <si>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</si>
  <si>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</si>
  <si>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</si>
  <si>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</si>
  <si>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</si>
  <si>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</si>
  <si>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</si>
  <si>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Bosniaand Herzegovina</t>
  </si>
  <si>
    <t>Trinidadand Tobago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</si>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</sst>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10" fontId="8" fillId="7" borderId="16" xfId="0" applyNumberFormat="1" applyFont="1" applyFill="1" applyBorder="1" applyAlignment="1">
      <alignment horizontal="center" vertical="center"/>
    </xf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World'!$H$2:$H$390</c:f>
              <c:numCache>
                <c:formatCode>0.00</c:formatCode>
                <c:ptCount val="389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  <c:pt idx="358">
                  <c:v>86.101973684220681</c:v>
                </c:pt>
                <c:pt idx="359">
                  <c:v>83.799342105362598</c:v>
                </c:pt>
                <c:pt idx="360">
                  <c:v>86.101973684220681</c:v>
                </c:pt>
                <c:pt idx="361">
                  <c:v>84.950657894791632</c:v>
                </c:pt>
                <c:pt idx="362">
                  <c:v>61.101973684015064</c:v>
                </c:pt>
                <c:pt idx="363">
                  <c:v>48.190789474048088</c:v>
                </c:pt>
                <c:pt idx="364">
                  <c:v>69.73684210514412</c:v>
                </c:pt>
                <c:pt idx="365">
                  <c:v>75.082236842425189</c:v>
                </c:pt>
                <c:pt idx="366">
                  <c:v>80.427631578883805</c:v>
                </c:pt>
                <c:pt idx="367">
                  <c:v>86.18421052602902</c:v>
                </c:pt>
                <c:pt idx="368">
                  <c:v>82.319078947055274</c:v>
                </c:pt>
                <c:pt idx="369">
                  <c:v>83.881578947170937</c:v>
                </c:pt>
                <c:pt idx="370">
                  <c:v>82.730263157741888</c:v>
                </c:pt>
                <c:pt idx="371">
                  <c:v>82.894736842181018</c:v>
                </c:pt>
                <c:pt idx="372">
                  <c:v>84.128289473418405</c:v>
                </c:pt>
                <c:pt idx="373">
                  <c:v>84.210526316049197</c:v>
                </c:pt>
                <c:pt idx="374">
                  <c:v>84.539473684105019</c:v>
                </c:pt>
                <c:pt idx="375">
                  <c:v>85.937499999781551</c:v>
                </c:pt>
                <c:pt idx="376">
                  <c:v>84.539473684105019</c:v>
                </c:pt>
                <c:pt idx="377">
                  <c:v>85.444078947286584</c:v>
                </c:pt>
                <c:pt idx="378">
                  <c:v>86.18421052602902</c:v>
                </c:pt>
                <c:pt idx="379">
                  <c:v>85.937499999781551</c:v>
                </c:pt>
                <c:pt idx="380">
                  <c:v>86.019736842412328</c:v>
                </c:pt>
                <c:pt idx="381">
                  <c:v>85.526315789094923</c:v>
                </c:pt>
                <c:pt idx="382">
                  <c:v>87.41776315808886</c:v>
                </c:pt>
                <c:pt idx="383">
                  <c:v>86.34868421046815</c:v>
                </c:pt>
                <c:pt idx="384">
                  <c:v>83.38815789467597</c:v>
                </c:pt>
                <c:pt idx="385">
                  <c:v>87.006578947402247</c:v>
                </c:pt>
                <c:pt idx="386">
                  <c:v>87.171052631841377</c:v>
                </c:pt>
                <c:pt idx="387">
                  <c:v>88.980263158204508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1B-DA47-8540-045DD8F910EB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World'!$I$2:$I$390</c:f>
              <c:numCache>
                <c:formatCode>0.00</c:formatCode>
                <c:ptCount val="389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  <c:pt idx="358">
                  <c:v>101.09278954044298</c:v>
                </c:pt>
                <c:pt idx="359">
                  <c:v>98.673041272319253</c:v>
                </c:pt>
                <c:pt idx="360">
                  <c:v>98.848668162747586</c:v>
                </c:pt>
                <c:pt idx="361">
                  <c:v>100.72202166064983</c:v>
                </c:pt>
                <c:pt idx="362">
                  <c:v>83.393501805054157</c:v>
                </c:pt>
                <c:pt idx="363">
                  <c:v>66.191823592545632</c:v>
                </c:pt>
                <c:pt idx="364">
                  <c:v>78.856473802322171</c:v>
                </c:pt>
                <c:pt idx="365">
                  <c:v>89.150160991316241</c:v>
                </c:pt>
                <c:pt idx="366">
                  <c:v>92.135818128597919</c:v>
                </c:pt>
                <c:pt idx="367">
                  <c:v>93.199336520636166</c:v>
                </c:pt>
                <c:pt idx="368">
                  <c:v>94.848277880768848</c:v>
                </c:pt>
                <c:pt idx="369">
                  <c:v>96.672846131329891</c:v>
                </c:pt>
                <c:pt idx="370">
                  <c:v>96.194750707386092</c:v>
                </c:pt>
                <c:pt idx="371">
                  <c:v>95.726412332910527</c:v>
                </c:pt>
                <c:pt idx="372">
                  <c:v>99.004780954239436</c:v>
                </c:pt>
                <c:pt idx="373">
                  <c:v>94.477510000975713</c:v>
                </c:pt>
                <c:pt idx="374">
                  <c:v>95.404429700458593</c:v>
                </c:pt>
                <c:pt idx="375">
                  <c:v>95.180017562689045</c:v>
                </c:pt>
                <c:pt idx="376">
                  <c:v>94.838520831300627</c:v>
                </c:pt>
                <c:pt idx="377">
                  <c:v>95.394672650990344</c:v>
                </c:pt>
                <c:pt idx="378">
                  <c:v>95.784954629719977</c:v>
                </c:pt>
                <c:pt idx="379">
                  <c:v>96.760659576544057</c:v>
                </c:pt>
                <c:pt idx="380">
                  <c:v>95.326373304712661</c:v>
                </c:pt>
                <c:pt idx="381">
                  <c:v>96.145965460044891</c:v>
                </c:pt>
                <c:pt idx="382">
                  <c:v>95.716655283442293</c:v>
                </c:pt>
                <c:pt idx="383">
                  <c:v>95.462971997268028</c:v>
                </c:pt>
                <c:pt idx="384">
                  <c:v>97.228997951019622</c:v>
                </c:pt>
                <c:pt idx="385">
                  <c:v>96.389891696750908</c:v>
                </c:pt>
                <c:pt idx="386">
                  <c:v>95.54102839301396</c:v>
                </c:pt>
                <c:pt idx="387">
                  <c:v>95.472729046736262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1B-DA47-8540-045DD8F910EB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World'!$J$2:$J$390</c:f>
              <c:numCache>
                <c:formatCode>0.00</c:formatCode>
                <c:ptCount val="389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  <c:pt idx="383">
                  <c:v>126.86170212624481</c:v>
                </c:pt>
                <c:pt idx="384">
                  <c:v>129.92021276544813</c:v>
                </c:pt>
                <c:pt idx="385">
                  <c:v>128.32446808371992</c:v>
                </c:pt>
                <c:pt idx="386">
                  <c:v>122.6063829780726</c:v>
                </c:pt>
                <c:pt idx="387">
                  <c:v>123.67021276544814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1B-DA47-8540-045DD8F910EB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World'!$K$2:$K$390</c:f>
              <c:numCache>
                <c:formatCode>0.00</c:formatCode>
                <c:ptCount val="389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  <c:pt idx="358">
                  <c:v>88.682020677373345</c:v>
                </c:pt>
                <c:pt idx="359">
                  <c:v>86.969824324936354</c:v>
                </c:pt>
                <c:pt idx="360">
                  <c:v>87.109355299691501</c:v>
                </c:pt>
                <c:pt idx="361">
                  <c:v>86.92947801914508</c:v>
                </c:pt>
                <c:pt idx="362">
                  <c:v>75.92418256724126</c:v>
                </c:pt>
                <c:pt idx="363">
                  <c:v>58.593763133539014</c:v>
                </c:pt>
                <c:pt idx="364">
                  <c:v>70.715306379281287</c:v>
                </c:pt>
                <c:pt idx="365">
                  <c:v>78.723207531510127</c:v>
                </c:pt>
                <c:pt idx="366">
                  <c:v>83.530301756231182</c:v>
                </c:pt>
                <c:pt idx="367">
                  <c:v>84.55829200657152</c:v>
                </c:pt>
                <c:pt idx="368">
                  <c:v>85.312263595625481</c:v>
                </c:pt>
                <c:pt idx="369">
                  <c:v>85.985542573937451</c:v>
                </c:pt>
                <c:pt idx="370">
                  <c:v>85.196267966475602</c:v>
                </c:pt>
                <c:pt idx="371">
                  <c:v>85.930906950811334</c:v>
                </c:pt>
                <c:pt idx="372">
                  <c:v>85.324871816605523</c:v>
                </c:pt>
                <c:pt idx="373">
                  <c:v>85.310582499270652</c:v>
                </c:pt>
                <c:pt idx="374">
                  <c:v>85.814911321661455</c:v>
                </c:pt>
                <c:pt idx="375">
                  <c:v>86.969824324936354</c:v>
                </c:pt>
                <c:pt idx="376">
                  <c:v>88.207951584325997</c:v>
                </c:pt>
                <c:pt idx="377">
                  <c:v>87.186685718564377</c:v>
                </c:pt>
                <c:pt idx="378">
                  <c:v>86.260401781720148</c:v>
                </c:pt>
                <c:pt idx="379">
                  <c:v>86.060351349118662</c:v>
                </c:pt>
                <c:pt idx="380">
                  <c:v>86.351180969750502</c:v>
                </c:pt>
                <c:pt idx="381">
                  <c:v>85.522400604674786</c:v>
                </c:pt>
                <c:pt idx="382">
                  <c:v>89.346894174751768</c:v>
                </c:pt>
                <c:pt idx="383">
                  <c:v>86.807598554434435</c:v>
                </c:pt>
                <c:pt idx="384">
                  <c:v>88.426494074308863</c:v>
                </c:pt>
                <c:pt idx="385">
                  <c:v>89.253593343029749</c:v>
                </c:pt>
                <c:pt idx="386">
                  <c:v>87.391779440230337</c:v>
                </c:pt>
                <c:pt idx="387">
                  <c:v>89.249390602142711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1B-DA47-8540-045DD8F910EB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World'!$L$2:$L$390</c:f>
              <c:numCache>
                <c:formatCode>0.00</c:formatCode>
                <c:ptCount val="38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  <c:pt idx="383">
                  <c:v>117.01198813534675</c:v>
                </c:pt>
                <c:pt idx="384">
                  <c:v>117.34758657158837</c:v>
                </c:pt>
                <c:pt idx="385">
                  <c:v>117.67337807606263</c:v>
                </c:pt>
                <c:pt idx="386">
                  <c:v>115.3339959541387</c:v>
                </c:pt>
                <c:pt idx="387">
                  <c:v>116.10738255033556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1B-DA47-8540-045DD8F910EB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World'!$M$2:$M$390</c:f>
              <c:numCache>
                <c:formatCode>0.00</c:formatCode>
                <c:ptCount val="389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112.36872812149284</c:v>
                </c:pt>
                <c:pt idx="383">
                  <c:v>112.36872812149284</c:v>
                </c:pt>
                <c:pt idx="384">
                  <c:v>113.06884480722611</c:v>
                </c:pt>
                <c:pt idx="385">
                  <c:v>113.30221703544221</c:v>
                </c:pt>
                <c:pt idx="386">
                  <c:v>113.65227537885134</c:v>
                </c:pt>
                <c:pt idx="387">
                  <c:v>112.95215869311807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1B-DA47-8540-045DD8F910EB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World'!$O$2:$O$390</c:f>
              <c:numCache>
                <c:formatCode>0.00</c:formatCode>
                <c:ptCount val="38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  <c:pt idx="383">
                  <c:v>116.26837008132955</c:v>
                </c:pt>
                <c:pt idx="384">
                  <c:v>118.06569696994661</c:v>
                </c:pt>
                <c:pt idx="385">
                  <c:v>118.19509628976553</c:v>
                </c:pt>
                <c:pt idx="386">
                  <c:v>119.34097633728364</c:v>
                </c:pt>
                <c:pt idx="387">
                  <c:v>120.495756865357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1B-DA47-8540-045DD8F910EB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World'!$Q$2:$Q$390</c:f>
              <c:numCache>
                <c:formatCode>0.00</c:formatCode>
                <c:ptCount val="389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  <c:pt idx="383">
                  <c:v>96.775557419082403</c:v>
                </c:pt>
                <c:pt idx="384">
                  <c:v>95.771661594841419</c:v>
                </c:pt>
                <c:pt idx="385">
                  <c:v>96.474388672010903</c:v>
                </c:pt>
                <c:pt idx="386">
                  <c:v>96.976336584131417</c:v>
                </c:pt>
                <c:pt idx="387">
                  <c:v>95.771661594841419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1B-DA47-8540-045DD8F91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World'!$L$2:$L$390</c:f>
              <c:numCache>
                <c:formatCode>0.00</c:formatCode>
                <c:ptCount val="38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  <c:pt idx="383">
                  <c:v>117.01198813534675</c:v>
                </c:pt>
                <c:pt idx="384">
                  <c:v>117.34758657158837</c:v>
                </c:pt>
                <c:pt idx="385">
                  <c:v>117.67337807606263</c:v>
                </c:pt>
                <c:pt idx="386">
                  <c:v>115.3339959541387</c:v>
                </c:pt>
                <c:pt idx="387">
                  <c:v>116.10738255033556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0-5B43-BC9B-CBA11714BD9B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World'!$O$2:$O$390</c:f>
              <c:numCache>
                <c:formatCode>0.00</c:formatCode>
                <c:ptCount val="38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  <c:pt idx="383">
                  <c:v>116.26837008132955</c:v>
                </c:pt>
                <c:pt idx="384">
                  <c:v>118.06569696994661</c:v>
                </c:pt>
                <c:pt idx="385">
                  <c:v>118.19509628976553</c:v>
                </c:pt>
                <c:pt idx="386">
                  <c:v>119.34097633728364</c:v>
                </c:pt>
                <c:pt idx="387">
                  <c:v>120.495756865357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0-5B43-BC9B-CBA11714B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World'!$J$2:$J$390</c:f>
              <c:numCache>
                <c:formatCode>0.00</c:formatCode>
                <c:ptCount val="389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  <c:pt idx="383">
                  <c:v>126.86170212624481</c:v>
                </c:pt>
                <c:pt idx="384">
                  <c:v>129.92021276544813</c:v>
                </c:pt>
                <c:pt idx="385">
                  <c:v>128.32446808371992</c:v>
                </c:pt>
                <c:pt idx="386">
                  <c:v>122.6063829780726</c:v>
                </c:pt>
                <c:pt idx="387">
                  <c:v>123.67021276544814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55-0E45-8FC0-1AFEE5C1E02F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World'!$A$2:$A$390</c:f>
              <c:numCache>
                <c:formatCode>mmm\-yy</c:formatCode>
                <c:ptCount val="38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</c:numCache>
            </c:numRef>
          </c:cat>
          <c:val>
            <c:numRef>
              <c:f>'IP World'!$L$2:$L$390</c:f>
              <c:numCache>
                <c:formatCode>0.00</c:formatCode>
                <c:ptCount val="389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  <c:pt idx="383">
                  <c:v>117.01198813534675</c:v>
                </c:pt>
                <c:pt idx="384">
                  <c:v>117.34758657158837</c:v>
                </c:pt>
                <c:pt idx="385">
                  <c:v>117.67337807606263</c:v>
                </c:pt>
                <c:pt idx="386">
                  <c:v>115.3339959541387</c:v>
                </c:pt>
                <c:pt idx="387">
                  <c:v>116.10738255033556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55-0E45-8FC0-1AFEE5C1E02F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World'!$M$2:$M$390</c:f>
              <c:numCache>
                <c:formatCode>0.00</c:formatCode>
                <c:ptCount val="389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112.36872812149284</c:v>
                </c:pt>
                <c:pt idx="383">
                  <c:v>112.36872812149284</c:v>
                </c:pt>
                <c:pt idx="384">
                  <c:v>113.06884480722611</c:v>
                </c:pt>
                <c:pt idx="385">
                  <c:v>113.30221703544221</c:v>
                </c:pt>
                <c:pt idx="386">
                  <c:v>113.65227537885134</c:v>
                </c:pt>
                <c:pt idx="387">
                  <c:v>112.95215869311807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55-0E45-8FC0-1AFEE5C1E02F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World'!$O$2:$O$390</c:f>
              <c:numCache>
                <c:formatCode>0.00</c:formatCode>
                <c:ptCount val="389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  <c:pt idx="383">
                  <c:v>116.26837008132955</c:v>
                </c:pt>
                <c:pt idx="384">
                  <c:v>118.06569696994661</c:v>
                </c:pt>
                <c:pt idx="385">
                  <c:v>118.19509628976553</c:v>
                </c:pt>
                <c:pt idx="386">
                  <c:v>119.34097633728364</c:v>
                </c:pt>
                <c:pt idx="387">
                  <c:v>120.495756865357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55-0E45-8FC0-1AFEE5C1E02F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World'!$Q$2:$Q$390</c:f>
              <c:numCache>
                <c:formatCode>0.00</c:formatCode>
                <c:ptCount val="389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  <c:pt idx="383">
                  <c:v>96.775557419082403</c:v>
                </c:pt>
                <c:pt idx="384">
                  <c:v>95.771661594841419</c:v>
                </c:pt>
                <c:pt idx="385">
                  <c:v>96.474388672010903</c:v>
                </c:pt>
                <c:pt idx="386">
                  <c:v>96.976336584131417</c:v>
                </c:pt>
                <c:pt idx="387">
                  <c:v>95.771661594841419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55-0E45-8FC0-1AFEE5C1E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country'!$A$5:$A$381</c:f>
              <c:numCache>
                <c:formatCode>mmm\-yy</c:formatCode>
                <c:ptCount val="37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</c:numCache>
            </c:numRef>
          </c:cat>
          <c:val>
            <c:numRef>
              <c:f>'Per country'!$C$5:$C$381</c:f>
              <c:numCache>
                <c:formatCode>0.0%</c:formatCode>
                <c:ptCount val="377"/>
                <c:pt idx="1">
                  <c:v>-3.7196691034533749E-3</c:v>
                </c:pt>
                <c:pt idx="2">
                  <c:v>-7.1199953150952455E-3</c:v>
                </c:pt>
                <c:pt idx="3">
                  <c:v>-5.5838688261326853E-3</c:v>
                </c:pt>
                <c:pt idx="4">
                  <c:v>2.8901400302860035E-3</c:v>
                </c:pt>
                <c:pt idx="5">
                  <c:v>9.8221868070446448E-3</c:v>
                </c:pt>
                <c:pt idx="6">
                  <c:v>7.8621579916913226E-3</c:v>
                </c:pt>
                <c:pt idx="7">
                  <c:v>2.6989178524121906E-3</c:v>
                </c:pt>
                <c:pt idx="8">
                  <c:v>1.2256779538010032E-4</c:v>
                </c:pt>
                <c:pt idx="9">
                  <c:v>8.5722440443949371E-3</c:v>
                </c:pt>
                <c:pt idx="10">
                  <c:v>-1.4149653774814643E-3</c:v>
                </c:pt>
                <c:pt idx="11">
                  <c:v>-1.3801451211874871E-3</c:v>
                </c:pt>
                <c:pt idx="12">
                  <c:v>-4.3465713160887329E-3</c:v>
                </c:pt>
                <c:pt idx="13">
                  <c:v>-5.2415543386456322E-3</c:v>
                </c:pt>
                <c:pt idx="14">
                  <c:v>7.1599238454468925E-3</c:v>
                </c:pt>
                <c:pt idx="15">
                  <c:v>8.1264355106329227E-3</c:v>
                </c:pt>
                <c:pt idx="16">
                  <c:v>7.5858187526912533E-3</c:v>
                </c:pt>
                <c:pt idx="17">
                  <c:v>3.2073749136043413E-3</c:v>
                </c:pt>
                <c:pt idx="18">
                  <c:v>5.5204351225497021E-4</c:v>
                </c:pt>
                <c:pt idx="19">
                  <c:v>9.0989630369572218E-3</c:v>
                </c:pt>
                <c:pt idx="20">
                  <c:v>-5.4332713694239107E-3</c:v>
                </c:pt>
                <c:pt idx="21">
                  <c:v>3.0016398373623309E-3</c:v>
                </c:pt>
                <c:pt idx="22">
                  <c:v>7.0877892963340039E-3</c:v>
                </c:pt>
                <c:pt idx="23">
                  <c:v>3.9512415937616409E-3</c:v>
                </c:pt>
                <c:pt idx="24">
                  <c:v>1.3118968992003096E-3</c:v>
                </c:pt>
                <c:pt idx="25">
                  <c:v>4.2105132900546295E-3</c:v>
                </c:pt>
                <c:pt idx="26">
                  <c:v>4.5548437319927722E-3</c:v>
                </c:pt>
                <c:pt idx="27">
                  <c:v>-8.4488986185620428E-4</c:v>
                </c:pt>
                <c:pt idx="28">
                  <c:v>2.9128076005430891E-3</c:v>
                </c:pt>
                <c:pt idx="29">
                  <c:v>-3.8408392858894002E-3</c:v>
                </c:pt>
                <c:pt idx="30">
                  <c:v>2.2043247787165406E-3</c:v>
                </c:pt>
                <c:pt idx="31">
                  <c:v>2.39106844025896E-3</c:v>
                </c:pt>
                <c:pt idx="32">
                  <c:v>-1.1055248837975055E-3</c:v>
                </c:pt>
                <c:pt idx="33">
                  <c:v>5.0469564522701476E-3</c:v>
                </c:pt>
                <c:pt idx="34">
                  <c:v>7.722042996011186E-3</c:v>
                </c:pt>
                <c:pt idx="35">
                  <c:v>4.835014037306371E-3</c:v>
                </c:pt>
                <c:pt idx="36">
                  <c:v>5.366777411049772E-3</c:v>
                </c:pt>
                <c:pt idx="37">
                  <c:v>3.2869588458853938E-3</c:v>
                </c:pt>
                <c:pt idx="38">
                  <c:v>6.9192181005568471E-4</c:v>
                </c:pt>
                <c:pt idx="39">
                  <c:v>1.0031889849193381E-2</c:v>
                </c:pt>
                <c:pt idx="40">
                  <c:v>6.0697086932348593E-3</c:v>
                </c:pt>
                <c:pt idx="41">
                  <c:v>4.7367232534679116E-3</c:v>
                </c:pt>
                <c:pt idx="42">
                  <c:v>6.5271712413191617E-3</c:v>
                </c:pt>
                <c:pt idx="43">
                  <c:v>1.3456920399355409E-3</c:v>
                </c:pt>
                <c:pt idx="44">
                  <c:v>6.5717066212075117E-3</c:v>
                </c:pt>
                <c:pt idx="45">
                  <c:v>3.2082914904043676E-3</c:v>
                </c:pt>
                <c:pt idx="46">
                  <c:v>7.7871344479449409E-3</c:v>
                </c:pt>
                <c:pt idx="47">
                  <c:v>6.7408151570454797E-3</c:v>
                </c:pt>
                <c:pt idx="48">
                  <c:v>1.01516528579161E-2</c:v>
                </c:pt>
                <c:pt idx="49">
                  <c:v>1.7071221972537471E-3</c:v>
                </c:pt>
                <c:pt idx="50">
                  <c:v>-1.4611530262094812E-3</c:v>
                </c:pt>
                <c:pt idx="51">
                  <c:v>1.5877967668453295E-3</c:v>
                </c:pt>
                <c:pt idx="52">
                  <c:v>-1.428846780778362E-3</c:v>
                </c:pt>
                <c:pt idx="53">
                  <c:v>4.6241707431416111E-3</c:v>
                </c:pt>
                <c:pt idx="54">
                  <c:v>3.2468029677772715E-3</c:v>
                </c:pt>
                <c:pt idx="55">
                  <c:v>-4.3798233932666212E-3</c:v>
                </c:pt>
                <c:pt idx="56">
                  <c:v>1.3161030978476809E-2</c:v>
                </c:pt>
                <c:pt idx="57">
                  <c:v>4.16447114866258E-3</c:v>
                </c:pt>
                <c:pt idx="58">
                  <c:v>-1.5714696684040034E-3</c:v>
                </c:pt>
                <c:pt idx="59">
                  <c:v>2.3176894995360236E-3</c:v>
                </c:pt>
                <c:pt idx="60">
                  <c:v>3.7183474940243703E-3</c:v>
                </c:pt>
                <c:pt idx="61">
                  <c:v>-5.6346058267375404E-3</c:v>
                </c:pt>
                <c:pt idx="62">
                  <c:v>1.4448222738927751E-2</c:v>
                </c:pt>
                <c:pt idx="63">
                  <c:v>-1.3575823085907371E-3</c:v>
                </c:pt>
                <c:pt idx="64">
                  <c:v>1.0298613759487341E-2</c:v>
                </c:pt>
                <c:pt idx="65">
                  <c:v>7.1674404083521869E-3</c:v>
                </c:pt>
                <c:pt idx="66">
                  <c:v>7.571523620549375E-3</c:v>
                </c:pt>
                <c:pt idx="67">
                  <c:v>-1.3206754675510756E-6</c:v>
                </c:pt>
                <c:pt idx="68">
                  <c:v>4.8680052234585961E-3</c:v>
                </c:pt>
                <c:pt idx="69">
                  <c:v>6.6817808376998704E-3</c:v>
                </c:pt>
                <c:pt idx="70">
                  <c:v>-3.8774920649826998E-4</c:v>
                </c:pt>
                <c:pt idx="71">
                  <c:v>8.921691286238348E-3</c:v>
                </c:pt>
                <c:pt idx="72">
                  <c:v>6.2770795323340003E-3</c:v>
                </c:pt>
                <c:pt idx="73">
                  <c:v>1.7611295968006091E-3</c:v>
                </c:pt>
                <c:pt idx="74">
                  <c:v>1.1919698061988638E-2</c:v>
                </c:pt>
                <c:pt idx="75">
                  <c:v>6.0317794757416519E-3</c:v>
                </c:pt>
                <c:pt idx="76">
                  <c:v>9.0571254402011274E-4</c:v>
                </c:pt>
                <c:pt idx="77">
                  <c:v>5.3764254015435378E-3</c:v>
                </c:pt>
                <c:pt idx="78">
                  <c:v>4.5566795693797622E-3</c:v>
                </c:pt>
                <c:pt idx="79">
                  <c:v>8.0275529917962999E-3</c:v>
                </c:pt>
                <c:pt idx="80">
                  <c:v>1.0300842534161924E-2</c:v>
                </c:pt>
                <c:pt idx="81">
                  <c:v>9.6836368253205105E-3</c:v>
                </c:pt>
                <c:pt idx="82">
                  <c:v>8.5458883450314077E-3</c:v>
                </c:pt>
                <c:pt idx="83">
                  <c:v>7.7852006535258818E-3</c:v>
                </c:pt>
                <c:pt idx="84">
                  <c:v>4.5335472892725544E-3</c:v>
                </c:pt>
                <c:pt idx="85">
                  <c:v>4.4952581111245204E-3</c:v>
                </c:pt>
                <c:pt idx="86">
                  <c:v>1.533522735626942E-3</c:v>
                </c:pt>
                <c:pt idx="87">
                  <c:v>3.2490203357183445E-4</c:v>
                </c:pt>
                <c:pt idx="88">
                  <c:v>3.7121287306295181E-3</c:v>
                </c:pt>
                <c:pt idx="89">
                  <c:v>6.2389168532082364E-3</c:v>
                </c:pt>
                <c:pt idx="90">
                  <c:v>-6.0213137437772745E-3</c:v>
                </c:pt>
                <c:pt idx="91">
                  <c:v>-3.9012682642298175E-3</c:v>
                </c:pt>
                <c:pt idx="92">
                  <c:v>2.0691797451015702E-2</c:v>
                </c:pt>
                <c:pt idx="93">
                  <c:v>-1.0368174271776119E-3</c:v>
                </c:pt>
                <c:pt idx="94">
                  <c:v>7.506194345970614E-3</c:v>
                </c:pt>
                <c:pt idx="95">
                  <c:v>-8.7609669584641297E-4</c:v>
                </c:pt>
                <c:pt idx="96">
                  <c:v>4.0379514514167752E-3</c:v>
                </c:pt>
                <c:pt idx="97">
                  <c:v>4.4045138511254198E-3</c:v>
                </c:pt>
                <c:pt idx="98">
                  <c:v>5.638113228903719E-3</c:v>
                </c:pt>
                <c:pt idx="99">
                  <c:v>1.9164913558942273E-3</c:v>
                </c:pt>
                <c:pt idx="100">
                  <c:v>2.2197382355143417E-3</c:v>
                </c:pt>
                <c:pt idx="101">
                  <c:v>6.21506146205266E-3</c:v>
                </c:pt>
                <c:pt idx="102">
                  <c:v>-7.2435529925263655E-4</c:v>
                </c:pt>
                <c:pt idx="103">
                  <c:v>6.0159451281354484E-3</c:v>
                </c:pt>
                <c:pt idx="104">
                  <c:v>4.2774714959742987E-3</c:v>
                </c:pt>
                <c:pt idx="105">
                  <c:v>-4.4761642068616627E-3</c:v>
                </c:pt>
                <c:pt idx="106">
                  <c:v>1.3145838923665684E-2</c:v>
                </c:pt>
                <c:pt idx="107">
                  <c:v>5.1978273511017296E-3</c:v>
                </c:pt>
                <c:pt idx="108">
                  <c:v>7.6867543323530614E-3</c:v>
                </c:pt>
                <c:pt idx="109">
                  <c:v>-5.4657660478458245E-4</c:v>
                </c:pt>
                <c:pt idx="110">
                  <c:v>3.6276801808510879E-3</c:v>
                </c:pt>
                <c:pt idx="111">
                  <c:v>3.7567623934045904E-3</c:v>
                </c:pt>
                <c:pt idx="112">
                  <c:v>6.3650805144249648E-3</c:v>
                </c:pt>
                <c:pt idx="113">
                  <c:v>3.017346521671997E-3</c:v>
                </c:pt>
                <c:pt idx="114">
                  <c:v>5.1530542415810878E-4</c:v>
                </c:pt>
                <c:pt idx="115">
                  <c:v>-2.0001970209773587E-3</c:v>
                </c:pt>
                <c:pt idx="116">
                  <c:v>-2.5782155234222192E-3</c:v>
                </c:pt>
                <c:pt idx="117">
                  <c:v>4.1908831047856492E-3</c:v>
                </c:pt>
                <c:pt idx="118">
                  <c:v>-3.7641947336148509E-3</c:v>
                </c:pt>
                <c:pt idx="119">
                  <c:v>1.2687913263004127E-4</c:v>
                </c:pt>
                <c:pt idx="120">
                  <c:v>-2.9554786022084898E-3</c:v>
                </c:pt>
                <c:pt idx="121">
                  <c:v>-5.7516379383190548E-3</c:v>
                </c:pt>
                <c:pt idx="122">
                  <c:v>-6.7685840456201234E-3</c:v>
                </c:pt>
                <c:pt idx="123">
                  <c:v>-2.4524657383621002E-3</c:v>
                </c:pt>
                <c:pt idx="124">
                  <c:v>-3.1163559978556639E-3</c:v>
                </c:pt>
                <c:pt idx="125">
                  <c:v>-5.9129040741556669E-3</c:v>
                </c:pt>
                <c:pt idx="126">
                  <c:v>-5.5371768417997189E-3</c:v>
                </c:pt>
                <c:pt idx="127">
                  <c:v>-6.1577968817597591E-3</c:v>
                </c:pt>
                <c:pt idx="128">
                  <c:v>-1.0505399140211371E-3</c:v>
                </c:pt>
                <c:pt idx="129">
                  <c:v>-5.1194959247236752E-3</c:v>
                </c:pt>
                <c:pt idx="130">
                  <c:v>-3.2577575582678439E-3</c:v>
                </c:pt>
                <c:pt idx="131">
                  <c:v>-5.9873753971212409E-3</c:v>
                </c:pt>
                <c:pt idx="132">
                  <c:v>-1.827348485838221E-4</c:v>
                </c:pt>
                <c:pt idx="133">
                  <c:v>6.5944145536168649E-3</c:v>
                </c:pt>
                <c:pt idx="134">
                  <c:v>1.9172079605287011E-5</c:v>
                </c:pt>
                <c:pt idx="135">
                  <c:v>7.782588249483479E-3</c:v>
                </c:pt>
                <c:pt idx="136">
                  <c:v>4.8219385345431888E-3</c:v>
                </c:pt>
                <c:pt idx="137">
                  <c:v>4.1161200216997445E-3</c:v>
                </c:pt>
                <c:pt idx="138">
                  <c:v>8.2617129733997333E-3</c:v>
                </c:pt>
                <c:pt idx="139">
                  <c:v>-3.4870495078390666E-4</c:v>
                </c:pt>
                <c:pt idx="140">
                  <c:v>-1.0024638032916022E-3</c:v>
                </c:pt>
                <c:pt idx="141">
                  <c:v>1.1907253496874714E-3</c:v>
                </c:pt>
                <c:pt idx="142">
                  <c:v>-2.9067112918527041E-3</c:v>
                </c:pt>
                <c:pt idx="143">
                  <c:v>5.601965818042216E-3</c:v>
                </c:pt>
                <c:pt idx="144">
                  <c:v>-5.477492027452434E-3</c:v>
                </c:pt>
                <c:pt idx="145">
                  <c:v>8.2504573181475735E-3</c:v>
                </c:pt>
                <c:pt idx="146">
                  <c:v>1.1905647678589807E-3</c:v>
                </c:pt>
                <c:pt idx="147">
                  <c:v>-2.9838022144566363E-3</c:v>
                </c:pt>
                <c:pt idx="148">
                  <c:v>-6.3165279945672772E-3</c:v>
                </c:pt>
                <c:pt idx="149">
                  <c:v>-3.1441406196408827E-4</c:v>
                </c:pt>
                <c:pt idx="150">
                  <c:v>1.3341970428869365E-3</c:v>
                </c:pt>
                <c:pt idx="151">
                  <c:v>5.1313022745136617E-3</c:v>
                </c:pt>
                <c:pt idx="152">
                  <c:v>-2.0931374927131876E-3</c:v>
                </c:pt>
                <c:pt idx="153">
                  <c:v>6.8518512441189585E-3</c:v>
                </c:pt>
                <c:pt idx="154">
                  <c:v>1.1098318832682412E-3</c:v>
                </c:pt>
                <c:pt idx="155">
                  <c:v>6.6854013442795134E-3</c:v>
                </c:pt>
                <c:pt idx="156">
                  <c:v>5.5657522160015036E-4</c:v>
                </c:pt>
                <c:pt idx="157">
                  <c:v>1.7575396106356532E-3</c:v>
                </c:pt>
                <c:pt idx="158">
                  <c:v>5.8867187475565852E-3</c:v>
                </c:pt>
                <c:pt idx="159">
                  <c:v>-3.9620144880766891E-3</c:v>
                </c:pt>
                <c:pt idx="160">
                  <c:v>4.153534114559757E-3</c:v>
                </c:pt>
                <c:pt idx="161">
                  <c:v>7.2106995335212776E-3</c:v>
                </c:pt>
                <c:pt idx="162">
                  <c:v>-7.7753019791477924E-3</c:v>
                </c:pt>
                <c:pt idx="163">
                  <c:v>7.488097376949423E-3</c:v>
                </c:pt>
                <c:pt idx="164">
                  <c:v>9.2785549824549152E-4</c:v>
                </c:pt>
                <c:pt idx="165">
                  <c:v>9.3445397012256097E-4</c:v>
                </c:pt>
                <c:pt idx="166">
                  <c:v>9.1750736956810169E-3</c:v>
                </c:pt>
                <c:pt idx="167">
                  <c:v>2.4968038335848432E-3</c:v>
                </c:pt>
                <c:pt idx="168">
                  <c:v>7.4223020528211359E-3</c:v>
                </c:pt>
                <c:pt idx="169">
                  <c:v>3.8968784214843048E-3</c:v>
                </c:pt>
                <c:pt idx="170">
                  <c:v>7.3202908165303305E-3</c:v>
                </c:pt>
                <c:pt idx="171">
                  <c:v>-1.5234455692682094E-3</c:v>
                </c:pt>
                <c:pt idx="172">
                  <c:v>1.9788461042659859E-3</c:v>
                </c:pt>
                <c:pt idx="173">
                  <c:v>1.0158593836036198E-3</c:v>
                </c:pt>
                <c:pt idx="174">
                  <c:v>4.0304365966268548E-3</c:v>
                </c:pt>
                <c:pt idx="175">
                  <c:v>-3.189424051764353E-3</c:v>
                </c:pt>
                <c:pt idx="176">
                  <c:v>3.5355643109899267E-3</c:v>
                </c:pt>
                <c:pt idx="177">
                  <c:v>-1.9269789370411378E-2</c:v>
                </c:pt>
                <c:pt idx="178">
                  <c:v>1.1888931928570181E-2</c:v>
                </c:pt>
                <c:pt idx="179">
                  <c:v>1.0648303840562652E-2</c:v>
                </c:pt>
                <c:pt idx="180">
                  <c:v>5.4999508560262542E-3</c:v>
                </c:pt>
                <c:pt idx="181">
                  <c:v>1.2676813502441174E-3</c:v>
                </c:pt>
                <c:pt idx="182">
                  <c:v>5.9998802083089776E-5</c:v>
                </c:pt>
                <c:pt idx="183">
                  <c:v>2.545220111432725E-3</c:v>
                </c:pt>
                <c:pt idx="184">
                  <c:v>3.1716730209179781E-3</c:v>
                </c:pt>
                <c:pt idx="185">
                  <c:v>-4.3476420883382774E-5</c:v>
                </c:pt>
                <c:pt idx="186">
                  <c:v>3.1253823369553567E-3</c:v>
                </c:pt>
                <c:pt idx="187">
                  <c:v>-6.2191938279654725E-4</c:v>
                </c:pt>
                <c:pt idx="188">
                  <c:v>4.3793426495093764E-3</c:v>
                </c:pt>
                <c:pt idx="189">
                  <c:v>-1.6890687560864816E-3</c:v>
                </c:pt>
                <c:pt idx="190">
                  <c:v>-1.2090937524027138E-3</c:v>
                </c:pt>
                <c:pt idx="191">
                  <c:v>-5.5895121784616344E-4</c:v>
                </c:pt>
                <c:pt idx="192">
                  <c:v>1.0227978104655195E-2</c:v>
                </c:pt>
                <c:pt idx="193">
                  <c:v>-3.9161079154672682E-3</c:v>
                </c:pt>
                <c:pt idx="194">
                  <c:v>9.5093130345890366E-3</c:v>
                </c:pt>
                <c:pt idx="195">
                  <c:v>2.1436450547160867E-3</c:v>
                </c:pt>
                <c:pt idx="196">
                  <c:v>7.1664932772277966E-3</c:v>
                </c:pt>
                <c:pt idx="197">
                  <c:v>6.3980532278531228E-4</c:v>
                </c:pt>
                <c:pt idx="198">
                  <c:v>2.7108043976990261E-4</c:v>
                </c:pt>
                <c:pt idx="199">
                  <c:v>-1.1930198115066722E-3</c:v>
                </c:pt>
                <c:pt idx="200">
                  <c:v>2.3888896057340614E-3</c:v>
                </c:pt>
                <c:pt idx="201">
                  <c:v>2.3380823937757932E-3</c:v>
                </c:pt>
                <c:pt idx="202">
                  <c:v>-3.082122415844258E-3</c:v>
                </c:pt>
                <c:pt idx="203">
                  <c:v>5.7357492105825393E-3</c:v>
                </c:pt>
                <c:pt idx="204">
                  <c:v>-9.3684407336624493E-5</c:v>
                </c:pt>
                <c:pt idx="205">
                  <c:v>-1.4376047296086045E-3</c:v>
                </c:pt>
                <c:pt idx="206">
                  <c:v>-3.6788421631890646E-3</c:v>
                </c:pt>
                <c:pt idx="207">
                  <c:v>-3.4138263953599046E-3</c:v>
                </c:pt>
                <c:pt idx="208">
                  <c:v>-6.6994519145189635E-3</c:v>
                </c:pt>
                <c:pt idx="209">
                  <c:v>-5.9706787649593191E-3</c:v>
                </c:pt>
                <c:pt idx="210">
                  <c:v>-2.2131988369855022E-3</c:v>
                </c:pt>
                <c:pt idx="211">
                  <c:v>-4.7249696016075466E-3</c:v>
                </c:pt>
                <c:pt idx="212">
                  <c:v>-1.5583401264505603E-2</c:v>
                </c:pt>
                <c:pt idx="213">
                  <c:v>-4.2983843578093692E-2</c:v>
                </c:pt>
                <c:pt idx="214">
                  <c:v>9.1480535457466421E-3</c:v>
                </c:pt>
                <c:pt idx="215">
                  <c:v>-1.2986834711441304E-2</c:v>
                </c:pt>
                <c:pt idx="216">
                  <c:v>-2.8336312783184579E-2</c:v>
                </c:pt>
                <c:pt idx="217">
                  <c:v>-2.4684833473786336E-2</c:v>
                </c:pt>
                <c:pt idx="218">
                  <c:v>-6.5035051868691926E-3</c:v>
                </c:pt>
                <c:pt idx="219">
                  <c:v>-1.5935114175515585E-2</c:v>
                </c:pt>
                <c:pt idx="220">
                  <c:v>-7.6658834173075037E-3</c:v>
                </c:pt>
                <c:pt idx="221">
                  <c:v>-1.0205886384591032E-2</c:v>
                </c:pt>
                <c:pt idx="222">
                  <c:v>-3.2846050318933138E-3</c:v>
                </c:pt>
                <c:pt idx="223">
                  <c:v>1.1358261744990071E-2</c:v>
                </c:pt>
                <c:pt idx="224">
                  <c:v>1.1222536972742347E-2</c:v>
                </c:pt>
                <c:pt idx="225">
                  <c:v>8.047570393327149E-3</c:v>
                </c:pt>
                <c:pt idx="226">
                  <c:v>2.8864898943326356E-3</c:v>
                </c:pt>
                <c:pt idx="227">
                  <c:v>3.9539354033466586E-3</c:v>
                </c:pt>
                <c:pt idx="228">
                  <c:v>3.1338736755300344E-3</c:v>
                </c:pt>
                <c:pt idx="229">
                  <c:v>1.1242395095902892E-2</c:v>
                </c:pt>
                <c:pt idx="230">
                  <c:v>3.2528922148908727E-3</c:v>
                </c:pt>
                <c:pt idx="231">
                  <c:v>7.422558855892933E-3</c:v>
                </c:pt>
                <c:pt idx="232">
                  <c:v>3.7604067861573306E-3</c:v>
                </c:pt>
                <c:pt idx="233">
                  <c:v>1.3865686783503863E-2</c:v>
                </c:pt>
                <c:pt idx="234">
                  <c:v>1.9853046062527739E-3</c:v>
                </c:pt>
                <c:pt idx="235">
                  <c:v>4.2355472944049267E-3</c:v>
                </c:pt>
                <c:pt idx="236">
                  <c:v>3.4102949564965728E-3</c:v>
                </c:pt>
                <c:pt idx="237">
                  <c:v>2.3017566314827917E-3</c:v>
                </c:pt>
                <c:pt idx="238">
                  <c:v>-2.2996991142760202E-3</c:v>
                </c:pt>
                <c:pt idx="239">
                  <c:v>4.5301823366754242E-4</c:v>
                </c:pt>
                <c:pt idx="240">
                  <c:v>9.6567784508685157E-3</c:v>
                </c:pt>
                <c:pt idx="241">
                  <c:v>-1.840912679722369E-3</c:v>
                </c:pt>
                <c:pt idx="242">
                  <c:v>-4.4406740468490805E-3</c:v>
                </c:pt>
                <c:pt idx="243">
                  <c:v>1.0344749772913036E-2</c:v>
                </c:pt>
                <c:pt idx="244">
                  <c:v>-3.4384691670871388E-3</c:v>
                </c:pt>
                <c:pt idx="245">
                  <c:v>1.5784233046455124E-3</c:v>
                </c:pt>
                <c:pt idx="246">
                  <c:v>2.5082845814209335E-3</c:v>
                </c:pt>
                <c:pt idx="247">
                  <c:v>5.3537036956310471E-3</c:v>
                </c:pt>
                <c:pt idx="248">
                  <c:v>6.0515012004412217E-3</c:v>
                </c:pt>
                <c:pt idx="249">
                  <c:v>-7.881421473413168E-4</c:v>
                </c:pt>
                <c:pt idx="250">
                  <c:v>6.359539582468236E-3</c:v>
                </c:pt>
                <c:pt idx="251">
                  <c:v>4.2324082937605993E-4</c:v>
                </c:pt>
                <c:pt idx="252">
                  <c:v>4.9513896746191154E-3</c:v>
                </c:pt>
                <c:pt idx="253">
                  <c:v>5.9508527121267755E-3</c:v>
                </c:pt>
                <c:pt idx="254">
                  <c:v>2.8291787797893823E-3</c:v>
                </c:pt>
                <c:pt idx="255">
                  <c:v>-4.9417316674532658E-3</c:v>
                </c:pt>
                <c:pt idx="256">
                  <c:v>7.6886117450203247E-3</c:v>
                </c:pt>
                <c:pt idx="257">
                  <c:v>1.5722317090979263E-3</c:v>
                </c:pt>
                <c:pt idx="258">
                  <c:v>-9.4391014595091545E-5</c:v>
                </c:pt>
                <c:pt idx="259">
                  <c:v>2.2666243944207457E-3</c:v>
                </c:pt>
                <c:pt idx="260">
                  <c:v>-4.0377319129674492E-3</c:v>
                </c:pt>
                <c:pt idx="261">
                  <c:v>-5.6227013625437066E-4</c:v>
                </c:pt>
                <c:pt idx="262">
                  <c:v>3.1358795446562318E-3</c:v>
                </c:pt>
                <c:pt idx="263">
                  <c:v>4.6065798351006115E-3</c:v>
                </c:pt>
                <c:pt idx="264">
                  <c:v>2.3320205324836654E-3</c:v>
                </c:pt>
                <c:pt idx="265">
                  <c:v>-4.6633718089119996E-4</c:v>
                </c:pt>
                <c:pt idx="266">
                  <c:v>4.8835446814533071E-3</c:v>
                </c:pt>
                <c:pt idx="267">
                  <c:v>4.1958197922255056E-3</c:v>
                </c:pt>
                <c:pt idx="268">
                  <c:v>-6.7635982052981442E-4</c:v>
                </c:pt>
                <c:pt idx="269">
                  <c:v>8.0713023056938388E-4</c:v>
                </c:pt>
                <c:pt idx="270">
                  <c:v>1.3515341233009599E-3</c:v>
                </c:pt>
                <c:pt idx="271">
                  <c:v>-2.8838836177297205E-3</c:v>
                </c:pt>
                <c:pt idx="272">
                  <c:v>5.8552128772643344E-3</c:v>
                </c:pt>
                <c:pt idx="273">
                  <c:v>5.6000225195748177E-3</c:v>
                </c:pt>
                <c:pt idx="274">
                  <c:v>-1.3992052537955923E-3</c:v>
                </c:pt>
                <c:pt idx="275">
                  <c:v>2.5961600089809988E-3</c:v>
                </c:pt>
                <c:pt idx="276">
                  <c:v>1.8926651161012525E-3</c:v>
                </c:pt>
                <c:pt idx="277">
                  <c:v>-3.2660527731199645E-3</c:v>
                </c:pt>
                <c:pt idx="278">
                  <c:v>7.5351366435551896E-3</c:v>
                </c:pt>
                <c:pt idx="279">
                  <c:v>9.7865104103243006E-3</c:v>
                </c:pt>
                <c:pt idx="280">
                  <c:v>5.4530341642417294E-4</c:v>
                </c:pt>
                <c:pt idx="281">
                  <c:v>3.9161888478830825E-3</c:v>
                </c:pt>
                <c:pt idx="282">
                  <c:v>3.3228180866670932E-3</c:v>
                </c:pt>
                <c:pt idx="283">
                  <c:v>2.6878627917676259E-3</c:v>
                </c:pt>
                <c:pt idx="284">
                  <c:v>-1.9329514729373412E-3</c:v>
                </c:pt>
                <c:pt idx="285">
                  <c:v>3.2801066870174855E-3</c:v>
                </c:pt>
                <c:pt idx="286">
                  <c:v>5.1463404245944504E-5</c:v>
                </c:pt>
                <c:pt idx="287">
                  <c:v>6.5617320335442063E-3</c:v>
                </c:pt>
                <c:pt idx="288">
                  <c:v>-5.1125286450003484E-4</c:v>
                </c:pt>
                <c:pt idx="289">
                  <c:v>-7.3928304971533146E-3</c:v>
                </c:pt>
                <c:pt idx="290">
                  <c:v>-6.0156794672765702E-3</c:v>
                </c:pt>
                <c:pt idx="291">
                  <c:v>-3.2740156418889989E-3</c:v>
                </c:pt>
                <c:pt idx="292">
                  <c:v>-5.9728444585359043E-3</c:v>
                </c:pt>
                <c:pt idx="293">
                  <c:v>-4.3944912358506562E-3</c:v>
                </c:pt>
                <c:pt idx="294">
                  <c:v>-3.3171097453932748E-3</c:v>
                </c:pt>
                <c:pt idx="295">
                  <c:v>6.7339062354910594E-3</c:v>
                </c:pt>
                <c:pt idx="296">
                  <c:v>-2.6842427310854256E-3</c:v>
                </c:pt>
                <c:pt idx="297">
                  <c:v>-3.4039727835278324E-3</c:v>
                </c:pt>
                <c:pt idx="298">
                  <c:v>-4.0688887175797548E-3</c:v>
                </c:pt>
                <c:pt idx="299">
                  <c:v>-7.4771263193098214E-3</c:v>
                </c:pt>
                <c:pt idx="300">
                  <c:v>-5.8042508842813178E-3</c:v>
                </c:pt>
                <c:pt idx="301">
                  <c:v>6.5443794541437134E-3</c:v>
                </c:pt>
                <c:pt idx="302">
                  <c:v>-5.2412703354166893E-3</c:v>
                </c:pt>
                <c:pt idx="303">
                  <c:v>-7.7093078591399487E-3</c:v>
                </c:pt>
                <c:pt idx="304">
                  <c:v>2.7689688147701915E-3</c:v>
                </c:pt>
                <c:pt idx="305">
                  <c:v>-1.811768984769596E-3</c:v>
                </c:pt>
                <c:pt idx="306">
                  <c:v>4.387067102863562E-3</c:v>
                </c:pt>
                <c:pt idx="307">
                  <c:v>1.8142202117493681E-3</c:v>
                </c:pt>
                <c:pt idx="308">
                  <c:v>-1.7624005045390313E-3</c:v>
                </c:pt>
                <c:pt idx="309">
                  <c:v>-1.2043567532303919E-3</c:v>
                </c:pt>
                <c:pt idx="310">
                  <c:v>6.5209013511937405E-4</c:v>
                </c:pt>
                <c:pt idx="311">
                  <c:v>-4.4744973899010316E-3</c:v>
                </c:pt>
                <c:pt idx="312">
                  <c:v>6.7902692422098423E-3</c:v>
                </c:pt>
                <c:pt idx="313">
                  <c:v>-1.5288819069104586E-3</c:v>
                </c:pt>
                <c:pt idx="314">
                  <c:v>-3.8179303020479268E-3</c:v>
                </c:pt>
                <c:pt idx="315">
                  <c:v>7.5116196818798848E-3</c:v>
                </c:pt>
                <c:pt idx="316">
                  <c:v>9.381826624273823E-3</c:v>
                </c:pt>
                <c:pt idx="317">
                  <c:v>1.1065983015874704E-3</c:v>
                </c:pt>
                <c:pt idx="318">
                  <c:v>1.5696925491223415E-3</c:v>
                </c:pt>
                <c:pt idx="319">
                  <c:v>-9.4711885992202459E-4</c:v>
                </c:pt>
                <c:pt idx="320">
                  <c:v>-5.0264845940079491E-3</c:v>
                </c:pt>
                <c:pt idx="321">
                  <c:v>4.3127008240383298E-4</c:v>
                </c:pt>
                <c:pt idx="322">
                  <c:v>1.2426252026531187E-2</c:v>
                </c:pt>
                <c:pt idx="323">
                  <c:v>2.8221174859005675E-3</c:v>
                </c:pt>
                <c:pt idx="324">
                  <c:v>9.5385738671646258E-4</c:v>
                </c:pt>
                <c:pt idx="325">
                  <c:v>-1.3317601330107602E-4</c:v>
                </c:pt>
                <c:pt idx="326">
                  <c:v>2.8947443661298498E-3</c:v>
                </c:pt>
                <c:pt idx="327">
                  <c:v>6.379765763295615E-3</c:v>
                </c:pt>
                <c:pt idx="328">
                  <c:v>1.0865315058690643E-2</c:v>
                </c:pt>
                <c:pt idx="329">
                  <c:v>-8.4005821479751133E-3</c:v>
                </c:pt>
                <c:pt idx="330">
                  <c:v>7.4477671297799378E-3</c:v>
                </c:pt>
                <c:pt idx="331">
                  <c:v>2.351301254735269E-3</c:v>
                </c:pt>
                <c:pt idx="332">
                  <c:v>5.9731098977925633E-3</c:v>
                </c:pt>
                <c:pt idx="333">
                  <c:v>-3.3024243026111386E-4</c:v>
                </c:pt>
                <c:pt idx="334">
                  <c:v>-1.3838271840242852E-3</c:v>
                </c:pt>
                <c:pt idx="335">
                  <c:v>-7.1835626369543112E-4</c:v>
                </c:pt>
                <c:pt idx="336">
                  <c:v>-4.3979224139904208E-4</c:v>
                </c:pt>
                <c:pt idx="337">
                  <c:v>-5.4367604769919994E-3</c:v>
                </c:pt>
                <c:pt idx="338">
                  <c:v>-5.5594115517341135E-3</c:v>
                </c:pt>
                <c:pt idx="339">
                  <c:v>1.319017212149409E-3</c:v>
                </c:pt>
                <c:pt idx="340">
                  <c:v>-5.9224117400780082E-3</c:v>
                </c:pt>
                <c:pt idx="341">
                  <c:v>1.9324370721980611E-3</c:v>
                </c:pt>
                <c:pt idx="342">
                  <c:v>-6.627500311738913E-4</c:v>
                </c:pt>
                <c:pt idx="343">
                  <c:v>-3.1958118463636599E-3</c:v>
                </c:pt>
                <c:pt idx="344">
                  <c:v>6.1867509043235843E-3</c:v>
                </c:pt>
                <c:pt idx="345">
                  <c:v>-3.6411194232787844E-3</c:v>
                </c:pt>
                <c:pt idx="346">
                  <c:v>-8.3057793519130882E-3</c:v>
                </c:pt>
                <c:pt idx="347">
                  <c:v>5.1554977394957504E-3</c:v>
                </c:pt>
                <c:pt idx="348">
                  <c:v>-3.6249504858243439E-3</c:v>
                </c:pt>
                <c:pt idx="349">
                  <c:v>-5.1772374758539425E-3</c:v>
                </c:pt>
                <c:pt idx="350">
                  <c:v>2.3038466036982641E-3</c:v>
                </c:pt>
                <c:pt idx="351">
                  <c:v>-3.8263128342919658E-2</c:v>
                </c:pt>
                <c:pt idx="352">
                  <c:v>-0.1359282979428133</c:v>
                </c:pt>
                <c:pt idx="353">
                  <c:v>1.9496020274067487E-2</c:v>
                </c:pt>
                <c:pt idx="354">
                  <c:v>6.1959335246219355E-2</c:v>
                </c:pt>
                <c:pt idx="355">
                  <c:v>4.0877688347864323E-2</c:v>
                </c:pt>
                <c:pt idx="356">
                  <c:v>1.0577655713227871E-2</c:v>
                </c:pt>
                <c:pt idx="357">
                  <c:v>-3.0294371604573187E-3</c:v>
                </c:pt>
                <c:pt idx="358">
                  <c:v>1.091505503267054E-2</c:v>
                </c:pt>
                <c:pt idx="359">
                  <c:v>5.3339320897446583E-3</c:v>
                </c:pt>
                <c:pt idx="360">
                  <c:v>1.1573585670349631E-2</c:v>
                </c:pt>
                <c:pt idx="361">
                  <c:v>1.1417769066529066E-2</c:v>
                </c:pt>
                <c:pt idx="362">
                  <c:v>-3.028943460885326E-2</c:v>
                </c:pt>
                <c:pt idx="363">
                  <c:v>2.8685659036359851E-2</c:v>
                </c:pt>
                <c:pt idx="364">
                  <c:v>8.0474538128268581E-4</c:v>
                </c:pt>
                <c:pt idx="365">
                  <c:v>6.862041721066487E-3</c:v>
                </c:pt>
                <c:pt idx="366">
                  <c:v>5.4822432527330527E-3</c:v>
                </c:pt>
                <c:pt idx="367">
                  <c:v>7.7017708728828469E-3</c:v>
                </c:pt>
                <c:pt idx="368">
                  <c:v>-1.3640287540928316E-3</c:v>
                </c:pt>
                <c:pt idx="369">
                  <c:v>-1.0137865077776051E-2</c:v>
                </c:pt>
                <c:pt idx="370">
                  <c:v>1.6785387057325796E-2</c:v>
                </c:pt>
                <c:pt idx="371">
                  <c:v>5.1512858545353568E-3</c:v>
                </c:pt>
                <c:pt idx="372">
                  <c:v>-3.8382874590574441E-3</c:v>
                </c:pt>
                <c:pt idx="373">
                  <c:v>1.5458433685445543E-2</c:v>
                </c:pt>
                <c:pt idx="374">
                  <c:v>1.0959942061058324E-3</c:v>
                </c:pt>
                <c:pt idx="375">
                  <c:v>9.6948188502582657E-3</c:v>
                </c:pt>
                <c:pt idx="376">
                  <c:v>9.6763120557158497E-3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B87-2541-A09A-F6B002ED3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country'!$A$5:$A$381</c:f>
              <c:numCache>
                <c:formatCode>mmm\-yy</c:formatCode>
                <c:ptCount val="37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</c:numCache>
            </c:numRef>
          </c:cat>
          <c:val>
            <c:numRef>
              <c:f>'Per country'!$D$5:$D$381</c:f>
              <c:numCache>
                <c:formatCode>0.0%</c:formatCode>
                <c:ptCount val="377"/>
                <c:pt idx="12">
                  <c:v>8.2543857593991819E-3</c:v>
                </c:pt>
                <c:pt idx="13">
                  <c:v>6.7142093497894201E-3</c:v>
                </c:pt>
                <c:pt idx="14">
                  <c:v>2.1193096485648617E-2</c:v>
                </c:pt>
                <c:pt idx="15">
                  <c:v>3.5272582628833801E-2</c:v>
                </c:pt>
                <c:pt idx="16">
                  <c:v>4.0119880696788623E-2</c:v>
                </c:pt>
                <c:pt idx="17">
                  <c:v>3.3306604609845719E-2</c:v>
                </c:pt>
                <c:pt idx="18">
                  <c:v>2.5811939280702648E-2</c:v>
                </c:pt>
                <c:pt idx="19">
                  <c:v>3.2359510685590315E-2</c:v>
                </c:pt>
                <c:pt idx="20">
                  <c:v>2.662459020052594E-2</c:v>
                </c:pt>
                <c:pt idx="21">
                  <c:v>2.0954278237268659E-2</c:v>
                </c:pt>
                <c:pt idx="22">
                  <c:v>2.9647502609808318E-2</c:v>
                </c:pt>
                <c:pt idx="23">
                  <c:v>3.5144538333337617E-2</c:v>
                </c:pt>
                <c:pt idx="24">
                  <c:v>4.1027441258838171E-2</c:v>
                </c:pt>
                <c:pt idx="25">
                  <c:v>5.091915097090742E-2</c:v>
                </c:pt>
                <c:pt idx="26">
                  <c:v>4.8200884967441501E-2</c:v>
                </c:pt>
                <c:pt idx="27">
                  <c:v>3.8872936742365145E-2</c:v>
                </c:pt>
                <c:pt idx="28">
                  <c:v>3.4054821273975897E-2</c:v>
                </c:pt>
                <c:pt idx="29">
                  <c:v>2.6789882781088663E-2</c:v>
                </c:pt>
                <c:pt idx="30">
                  <c:v>2.8485492418700367E-2</c:v>
                </c:pt>
                <c:pt idx="31">
                  <c:v>2.1648727611594643E-2</c:v>
                </c:pt>
                <c:pt idx="32">
                  <c:v>2.6094318403228768E-2</c:v>
                </c:pt>
                <c:pt idx="33">
                  <c:v>2.8186725508597948E-2</c:v>
                </c:pt>
                <c:pt idx="34">
                  <c:v>2.8834267104816139E-2</c:v>
                </c:pt>
                <c:pt idx="35">
                  <c:v>2.9739943931111349E-2</c:v>
                </c:pt>
                <c:pt idx="36">
                  <c:v>3.3909945749575267E-2</c:v>
                </c:pt>
                <c:pt idx="37">
                  <c:v>3.2959077268683364E-2</c:v>
                </c:pt>
                <c:pt idx="38">
                  <c:v>2.8986929516927894E-2</c:v>
                </c:pt>
                <c:pt idx="39">
                  <c:v>4.0188457732459423E-2</c:v>
                </c:pt>
                <c:pt idx="40">
                  <c:v>4.3462692595086568E-2</c:v>
                </c:pt>
                <c:pt idx="41">
                  <c:v>5.2447568562903127E-2</c:v>
                </c:pt>
                <c:pt idx="42">
                  <c:v>5.6987131141463553E-2</c:v>
                </c:pt>
                <c:pt idx="43">
                  <c:v>5.5884817446609739E-2</c:v>
                </c:pt>
                <c:pt idx="44">
                  <c:v>6.4000061236715367E-2</c:v>
                </c:pt>
                <c:pt idx="45">
                  <c:v>6.2053545584427133E-2</c:v>
                </c:pt>
                <c:pt idx="46">
                  <c:v>6.2122146452884823E-2</c:v>
                </c:pt>
                <c:pt idx="47">
                  <c:v>6.4136600117150208E-2</c:v>
                </c:pt>
                <c:pt idx="48">
                  <c:v>6.920118073033131E-2</c:v>
                </c:pt>
                <c:pt idx="49">
                  <c:v>6.7517551540113283E-2</c:v>
                </c:pt>
                <c:pt idx="50">
                  <c:v>6.5220695607335316E-2</c:v>
                </c:pt>
                <c:pt idx="51">
                  <c:v>5.631521173365793E-2</c:v>
                </c:pt>
                <c:pt idx="52">
                  <c:v>4.844216064705173E-2</c:v>
                </c:pt>
                <c:pt idx="53">
                  <c:v>4.8324712170867201E-2</c:v>
                </c:pt>
                <c:pt idx="54">
                  <c:v>4.4908121715654586E-2</c:v>
                </c:pt>
                <c:pt idx="55">
                  <c:v>3.8933524106937192E-2</c:v>
                </c:pt>
                <c:pt idx="56">
                  <c:v>4.5734698758429455E-2</c:v>
                </c:pt>
                <c:pt idx="57">
                  <c:v>4.6731411261076425E-2</c:v>
                </c:pt>
                <c:pt idx="58">
                  <c:v>3.7011159276012374E-2</c:v>
                </c:pt>
                <c:pt idx="59">
                  <c:v>3.2455040564363796E-2</c:v>
                </c:pt>
                <c:pt idx="60">
                  <c:v>2.5879692663236298E-2</c:v>
                </c:pt>
                <c:pt idx="61">
                  <c:v>1.836079864524396E-2</c:v>
                </c:pt>
                <c:pt idx="62">
                  <c:v>3.45859907439122E-2</c:v>
                </c:pt>
                <c:pt idx="63">
                  <c:v>3.1543573555211403E-2</c:v>
                </c:pt>
                <c:pt idx="64">
                  <c:v>4.3658270154881364E-2</c:v>
                </c:pt>
                <c:pt idx="65">
                  <c:v>4.6300357112999846E-2</c:v>
                </c:pt>
                <c:pt idx="66">
                  <c:v>5.0810669779856911E-2</c:v>
                </c:pt>
                <c:pt idx="67">
                  <c:v>5.5431887269848309E-2</c:v>
                </c:pt>
                <c:pt idx="68">
                  <c:v>4.6792861926223277E-2</c:v>
                </c:pt>
                <c:pt idx="69">
                  <c:v>4.9417035445056962E-2</c:v>
                </c:pt>
                <c:pt idx="70">
                  <c:v>5.0661207040910906E-2</c:v>
                </c:pt>
                <c:pt idx="71">
                  <c:v>5.7583731267717153E-2</c:v>
                </c:pt>
                <c:pt idx="72">
                  <c:v>6.0279779798807553E-2</c:v>
                </c:pt>
                <c:pt idx="73">
                  <c:v>6.816576293163662E-2</c:v>
                </c:pt>
                <c:pt idx="74">
                  <c:v>6.5503346624827014E-2</c:v>
                </c:pt>
                <c:pt idx="75">
                  <c:v>7.3387439640652349E-2</c:v>
                </c:pt>
                <c:pt idx="76">
                  <c:v>6.3407991931672195E-2</c:v>
                </c:pt>
                <c:pt idx="77">
                  <c:v>6.1516966074901376E-2</c:v>
                </c:pt>
                <c:pt idx="78">
                  <c:v>5.8340707084485757E-2</c:v>
                </c:pt>
                <c:pt idx="79">
                  <c:v>6.6838002140758912E-2</c:v>
                </c:pt>
                <c:pt idx="80">
                  <c:v>7.2605881377015055E-2</c:v>
                </c:pt>
                <c:pt idx="81">
                  <c:v>7.5804318508448362E-2</c:v>
                </c:pt>
                <c:pt idx="82">
                  <c:v>8.541889240977428E-2</c:v>
                </c:pt>
                <c:pt idx="83">
                  <c:v>8.4196232202895183E-2</c:v>
                </c:pt>
                <c:pt idx="84">
                  <c:v>8.2317692855134211E-2</c:v>
                </c:pt>
                <c:pt idx="85">
                  <c:v>8.527168615569633E-2</c:v>
                </c:pt>
                <c:pt idx="86">
                  <c:v>7.4132638234466169E-2</c:v>
                </c:pt>
                <c:pt idx="87">
                  <c:v>6.8039447693076877E-2</c:v>
                </c:pt>
                <c:pt idx="88">
                  <c:v>7.1034098594134051E-2</c:v>
                </c:pt>
                <c:pt idx="89">
                  <c:v>7.1952916393258293E-2</c:v>
                </c:pt>
                <c:pt idx="90">
                  <c:v>6.0665239936328288E-2</c:v>
                </c:pt>
                <c:pt idx="91">
                  <c:v>4.8113513525548837E-2</c:v>
                </c:pt>
                <c:pt idx="92">
                  <c:v>5.8893372165942807E-2</c:v>
                </c:pt>
                <c:pt idx="93">
                  <c:v>4.7650426811028261E-2</c:v>
                </c:pt>
                <c:pt idx="94">
                  <c:v>4.6570420561975696E-2</c:v>
                </c:pt>
                <c:pt idx="95">
                  <c:v>3.757578797194891E-2</c:v>
                </c:pt>
                <c:pt idx="96">
                  <c:v>3.7063890441631039E-2</c:v>
                </c:pt>
                <c:pt idx="97">
                  <c:v>3.6970203991097787E-2</c:v>
                </c:pt>
                <c:pt idx="98">
                  <c:v>4.1220024835323964E-2</c:v>
                </c:pt>
                <c:pt idx="99">
                  <c:v>4.2876681257999462E-2</c:v>
                </c:pt>
                <c:pt idx="100">
                  <c:v>4.1326058123998873E-2</c:v>
                </c:pt>
                <c:pt idx="101">
                  <c:v>4.1301370905068073E-2</c:v>
                </c:pt>
                <c:pt idx="102">
                  <c:v>4.6850514127329143E-2</c:v>
                </c:pt>
                <c:pt idx="103">
                  <c:v>5.7273015037873368E-2</c:v>
                </c:pt>
                <c:pt idx="104">
                  <c:v>4.0270405694249341E-2</c:v>
                </c:pt>
                <c:pt idx="105">
                  <c:v>3.6688841596350948E-2</c:v>
                </c:pt>
                <c:pt idx="106">
                  <c:v>4.249183976854698E-2</c:v>
                </c:pt>
                <c:pt idx="107">
                  <c:v>4.8829408345754555E-2</c:v>
                </c:pt>
                <c:pt idx="108">
                  <c:v>5.2640989134359703E-2</c:v>
                </c:pt>
                <c:pt idx="109">
                  <c:v>4.745212281314036E-2</c:v>
                </c:pt>
                <c:pt idx="110">
                  <c:v>4.5358096804922539E-2</c:v>
                </c:pt>
                <c:pt idx="111">
                  <c:v>4.7278159251218491E-2</c:v>
                </c:pt>
                <c:pt idx="112">
                  <c:v>5.1609870417640952E-2</c:v>
                </c:pt>
                <c:pt idx="113">
                  <c:v>4.826789242220117E-2</c:v>
                </c:pt>
                <c:pt idx="114">
                  <c:v>4.9568330935578053E-2</c:v>
                </c:pt>
                <c:pt idx="115">
                  <c:v>4.1205154410662186E-2</c:v>
                </c:pt>
                <c:pt idx="116">
                  <c:v>3.4097381047003161E-2</c:v>
                </c:pt>
                <c:pt idx="117">
                  <c:v>4.3100250294472696E-2</c:v>
                </c:pt>
                <c:pt idx="118">
                  <c:v>2.5690258896653547E-2</c:v>
                </c:pt>
                <c:pt idx="119">
                  <c:v>2.0515931963653686E-2</c:v>
                </c:pt>
                <c:pt idx="120">
                  <c:v>9.7382094078143147E-3</c:v>
                </c:pt>
                <c:pt idx="121">
                  <c:v>4.4795858564268083E-3</c:v>
                </c:pt>
                <c:pt idx="122">
                  <c:v>-5.9255029936316275E-3</c:v>
                </c:pt>
                <c:pt idx="123">
                  <c:v>-1.2074836739753469E-2</c:v>
                </c:pt>
                <c:pt idx="124">
                  <c:v>-2.1382542159687542E-2</c:v>
                </c:pt>
                <c:pt idx="125">
                  <c:v>-3.0095551128348458E-2</c:v>
                </c:pt>
                <c:pt idx="126">
                  <c:v>-3.5962857150199479E-2</c:v>
                </c:pt>
                <c:pt idx="127">
                  <c:v>-3.9978970859778674E-2</c:v>
                </c:pt>
                <c:pt idx="128">
                  <c:v>-3.8508579162349212E-2</c:v>
                </c:pt>
                <c:pt idx="129">
                  <c:v>-4.7423069138540198E-2</c:v>
                </c:pt>
                <c:pt idx="130">
                  <c:v>-4.6938825982837516E-2</c:v>
                </c:pt>
                <c:pt idx="131">
                  <c:v>-5.2765345319482342E-2</c:v>
                </c:pt>
                <c:pt idx="132">
                  <c:v>-5.0131120953753786E-2</c:v>
                </c:pt>
                <c:pt idx="133">
                  <c:v>-3.833614950733992E-2</c:v>
                </c:pt>
                <c:pt idx="134">
                  <c:v>-3.1764126525850554E-2</c:v>
                </c:pt>
                <c:pt idx="135">
                  <c:v>-2.1829816532982035E-2</c:v>
                </c:pt>
                <c:pt idx="136">
                  <c:v>-1.40405393531519E-2</c:v>
                </c:pt>
                <c:pt idx="137">
                  <c:v>-4.0935123482852423E-3</c:v>
                </c:pt>
                <c:pt idx="138">
                  <c:v>9.7254093542932241E-3</c:v>
                </c:pt>
                <c:pt idx="139">
                  <c:v>1.5627339972230033E-2</c:v>
                </c:pt>
                <c:pt idx="140">
                  <c:v>1.5676218733776434E-2</c:v>
                </c:pt>
                <c:pt idx="141">
                  <c:v>2.21183408349875E-2</c:v>
                </c:pt>
                <c:pt idx="142">
                  <c:v>2.2478324401556903E-2</c:v>
                </c:pt>
                <c:pt idx="143">
                  <c:v>3.4399551449686608E-2</c:v>
                </c:pt>
                <c:pt idx="144">
                  <c:v>2.8921655996433697E-2</c:v>
                </c:pt>
                <c:pt idx="145">
                  <c:v>3.0614431397375571E-2</c:v>
                </c:pt>
                <c:pt idx="146">
                  <c:v>3.1821662461593132E-2</c:v>
                </c:pt>
                <c:pt idx="147">
                  <c:v>2.0798456626582983E-2</c:v>
                </c:pt>
                <c:pt idx="148">
                  <c:v>9.4828901505113229E-3</c:v>
                </c:pt>
                <c:pt idx="149">
                  <c:v>5.0286758793664102E-3</c:v>
                </c:pt>
                <c:pt idx="150">
                  <c:v>-1.8766266558694741E-3</c:v>
                </c:pt>
                <c:pt idx="151">
                  <c:v>3.5950046267118436E-3</c:v>
                </c:pt>
                <c:pt idx="152">
                  <c:v>2.4993115676993768E-3</c:v>
                </c:pt>
                <c:pt idx="153">
                  <c:v>8.1678367229673001E-3</c:v>
                </c:pt>
                <c:pt idx="154">
                  <c:v>1.2228990969840725E-2</c:v>
                </c:pt>
                <c:pt idx="155">
                  <c:v>1.3319566452767433E-2</c:v>
                </c:pt>
                <c:pt idx="156">
                  <c:v>1.9467681110546087E-2</c:v>
                </c:pt>
                <c:pt idx="157">
                  <c:v>1.2902526876422994E-2</c:v>
                </c:pt>
                <c:pt idx="158">
                  <c:v>1.7653616628991124E-2</c:v>
                </c:pt>
                <c:pt idx="159">
                  <c:v>1.6655156162359425E-2</c:v>
                </c:pt>
                <c:pt idx="160">
                  <c:v>2.7367262108030171E-2</c:v>
                </c:pt>
                <c:pt idx="161">
                  <c:v>3.5100748976695413E-2</c:v>
                </c:pt>
                <c:pt idx="162">
                  <c:v>2.5684063430194727E-2</c:v>
                </c:pt>
                <c:pt idx="163">
                  <c:v>2.8089049895016309E-2</c:v>
                </c:pt>
                <c:pt idx="164">
                  <c:v>3.1201414315489999E-2</c:v>
                </c:pt>
                <c:pt idx="165">
                  <c:v>2.5140911540953981E-2</c:v>
                </c:pt>
                <c:pt idx="166">
                  <c:v>3.3399754956587438E-2</c:v>
                </c:pt>
                <c:pt idx="167">
                  <c:v>2.9100004870429859E-2</c:v>
                </c:pt>
                <c:pt idx="168">
                  <c:v>3.6161594080299085E-2</c:v>
                </c:pt>
                <c:pt idx="169">
                  <c:v>3.8374405688773108E-2</c:v>
                </c:pt>
                <c:pt idx="170">
                  <c:v>3.985427863807111E-2</c:v>
                </c:pt>
                <c:pt idx="171">
                  <c:v>4.2400121628861802E-2</c:v>
                </c:pt>
                <c:pt idx="172">
                  <c:v>4.0142603261977848E-2</c:v>
                </c:pt>
                <c:pt idx="173">
                  <c:v>3.3745215740864913E-2</c:v>
                </c:pt>
                <c:pt idx="174">
                  <c:v>4.6044975861064964E-2</c:v>
                </c:pt>
                <c:pt idx="175">
                  <c:v>3.4958822412468948E-2</c:v>
                </c:pt>
                <c:pt idx="176">
                  <c:v>3.765519181332766E-2</c:v>
                </c:pt>
                <c:pt idx="177">
                  <c:v>1.6709726387685822E-2</c:v>
                </c:pt>
                <c:pt idx="178">
                  <c:v>1.9443846693800077E-2</c:v>
                </c:pt>
                <c:pt idx="179">
                  <c:v>2.7733146461799599E-2</c:v>
                </c:pt>
                <c:pt idx="180">
                  <c:v>2.5772038354444016E-2</c:v>
                </c:pt>
                <c:pt idx="181">
                  <c:v>2.3085550432255988E-2</c:v>
                </c:pt>
                <c:pt idx="182">
                  <c:v>1.5711629823669183E-2</c:v>
                </c:pt>
                <c:pt idx="183">
                  <c:v>1.9850526256854354E-2</c:v>
                </c:pt>
                <c:pt idx="184">
                  <c:v>2.1064628893262993E-2</c:v>
                </c:pt>
                <c:pt idx="185">
                  <c:v>1.998407626271035E-2</c:v>
                </c:pt>
                <c:pt idx="186">
                  <c:v>1.9064641055001063E-2</c:v>
                </c:pt>
                <c:pt idx="187">
                  <c:v>2.1689465958568889E-2</c:v>
                </c:pt>
                <c:pt idx="188">
                  <c:v>2.2548508199549389E-2</c:v>
                </c:pt>
                <c:pt idx="189">
                  <c:v>4.0878870048717271E-2</c:v>
                </c:pt>
                <c:pt idx="190">
                  <c:v>2.7405594731142652E-2</c:v>
                </c:pt>
                <c:pt idx="191">
                  <c:v>1.6012515155555102E-2</c:v>
                </c:pt>
                <c:pt idx="192">
                  <c:v>2.0789974222076048E-2</c:v>
                </c:pt>
                <c:pt idx="193">
                  <c:v>1.5505113630368593E-2</c:v>
                </c:pt>
                <c:pt idx="194">
                  <c:v>2.510036485019973E-2</c:v>
                </c:pt>
                <c:pt idx="195">
                  <c:v>2.4689755204971745E-2</c:v>
                </c:pt>
                <c:pt idx="196">
                  <c:v>2.8770264554083536E-2</c:v>
                </c:pt>
                <c:pt idx="197">
                  <c:v>2.9473235056924004E-2</c:v>
                </c:pt>
                <c:pt idx="198">
                  <c:v>2.6543962744943375E-2</c:v>
                </c:pt>
                <c:pt idx="199">
                  <c:v>2.5957338214564082E-2</c:v>
                </c:pt>
                <c:pt idx="200">
                  <c:v>2.3924122456416591E-2</c:v>
                </c:pt>
                <c:pt idx="201">
                  <c:v>2.805459631788591E-2</c:v>
                </c:pt>
                <c:pt idx="202">
                  <c:v>2.6126689571397289E-2</c:v>
                </c:pt>
                <c:pt idx="203">
                  <c:v>3.2589462058416771E-2</c:v>
                </c:pt>
                <c:pt idx="204">
                  <c:v>2.2039328651101822E-2</c:v>
                </c:pt>
                <c:pt idx="205">
                  <c:v>2.4582415385326042E-2</c:v>
                </c:pt>
                <c:pt idx="206">
                  <c:v>1.1197346290323991E-2</c:v>
                </c:pt>
                <c:pt idx="207">
                  <c:v>5.589666782368571E-3</c:v>
                </c:pt>
                <c:pt idx="208">
                  <c:v>-8.2545697942678232E-3</c:v>
                </c:pt>
                <c:pt idx="209">
                  <c:v>-1.4806295350851739E-2</c:v>
                </c:pt>
                <c:pt idx="210">
                  <c:v>-1.7253128366331624E-2</c:v>
                </c:pt>
                <c:pt idx="211">
                  <c:v>-2.0728286906306764E-2</c:v>
                </c:pt>
                <c:pt idx="212">
                  <c:v>-3.8286099299498978E-2</c:v>
                </c:pt>
                <c:pt idx="213">
                  <c:v>-8.1771153872675001E-2</c:v>
                </c:pt>
                <c:pt idx="214">
                  <c:v>-7.0506333957558412E-2</c:v>
                </c:pt>
                <c:pt idx="215">
                  <c:v>-8.7809609873850267E-2</c:v>
                </c:pt>
                <c:pt idx="216">
                  <c:v>-0.11357467785532671</c:v>
                </c:pt>
                <c:pt idx="217">
                  <c:v>-0.13421127735690186</c:v>
                </c:pt>
                <c:pt idx="218">
                  <c:v>-0.13666586880257481</c:v>
                </c:pt>
                <c:pt idx="219">
                  <c:v>-0.14751295397540418</c:v>
                </c:pt>
                <c:pt idx="220">
                  <c:v>-0.14834238101899663</c:v>
                </c:pt>
                <c:pt idx="221">
                  <c:v>-0.15197099313352086</c:v>
                </c:pt>
                <c:pt idx="222">
                  <c:v>-0.15288159200129423</c:v>
                </c:pt>
                <c:pt idx="223">
                  <c:v>-0.13919251017197212</c:v>
                </c:pt>
                <c:pt idx="224">
                  <c:v>-0.11575248240717152</c:v>
                </c:pt>
                <c:pt idx="225">
                  <c:v>-6.8601344131521025E-2</c:v>
                </c:pt>
                <c:pt idx="226">
                  <c:v>-7.4380488180870924E-2</c:v>
                </c:pt>
                <c:pt idx="227">
                  <c:v>-5.849345859002876E-2</c:v>
                </c:pt>
                <c:pt idx="228">
                  <c:v>-2.799999999928917E-2</c:v>
                </c:pt>
                <c:pt idx="229">
                  <c:v>7.805109331823528E-3</c:v>
                </c:pt>
                <c:pt idx="230">
                  <c:v>1.7702021099000875E-2</c:v>
                </c:pt>
                <c:pt idx="231">
                  <c:v>4.1858102059371453E-2</c:v>
                </c:pt>
                <c:pt idx="232">
                  <c:v>5.3854639138996727E-2</c:v>
                </c:pt>
                <c:pt idx="233">
                  <c:v>7.9484150070224066E-2</c:v>
                </c:pt>
                <c:pt idx="234">
                  <c:v>8.5191680981656456E-2</c:v>
                </c:pt>
                <c:pt idx="235">
                  <c:v>7.7548978331018703E-2</c:v>
                </c:pt>
                <c:pt idx="236">
                  <c:v>6.9224328617137565E-2</c:v>
                </c:pt>
                <c:pt idx="237">
                  <c:v>6.3129810816286172E-2</c:v>
                </c:pt>
                <c:pt idx="238">
                  <c:v>5.763208779863882E-2</c:v>
                </c:pt>
                <c:pt idx="239">
                  <c:v>5.3943987971737661E-2</c:v>
                </c:pt>
                <c:pt idx="240">
                  <c:v>6.079728687080746E-2</c:v>
                </c:pt>
                <c:pt idx="241">
                  <c:v>4.707284507625354E-2</c:v>
                </c:pt>
                <c:pt idx="242">
                  <c:v>3.9043240200978241E-2</c:v>
                </c:pt>
                <c:pt idx="243">
                  <c:v>4.2057151982301338E-2</c:v>
                </c:pt>
                <c:pt idx="244">
                  <c:v>3.4583615346870003E-2</c:v>
                </c:pt>
                <c:pt idx="245">
                  <c:v>2.2045266689459195E-2</c:v>
                </c:pt>
                <c:pt idx="246">
                  <c:v>2.2578716836618822E-2</c:v>
                </c:pt>
                <c:pt idx="247">
                  <c:v>2.3717297263361328E-2</c:v>
                </c:pt>
                <c:pt idx="248">
                  <c:v>2.641195619914926E-2</c:v>
                </c:pt>
                <c:pt idx="249">
                  <c:v>2.3247730426774117E-2</c:v>
                </c:pt>
                <c:pt idx="250">
                  <c:v>3.2128700329059574E-2</c:v>
                </c:pt>
                <c:pt idx="251">
                  <c:v>3.2097980132278318E-2</c:v>
                </c:pt>
                <c:pt idx="252">
                  <c:v>2.7288006728093006E-2</c:v>
                </c:pt>
                <c:pt idx="253">
                  <c:v>3.5307156420728417E-2</c:v>
                </c:pt>
                <c:pt idx="254">
                  <c:v>4.286725902971994E-2</c:v>
                </c:pt>
                <c:pt idx="255">
                  <c:v>2.7088713138818256E-2</c:v>
                </c:pt>
                <c:pt idx="256">
                  <c:v>3.8556644482160569E-2</c:v>
                </c:pt>
                <c:pt idx="257">
                  <c:v>3.8550224293240495E-2</c:v>
                </c:pt>
                <c:pt idx="258">
                  <c:v>3.585397792243511E-2</c:v>
                </c:pt>
                <c:pt idx="259">
                  <c:v>3.2673243259036665E-2</c:v>
                </c:pt>
                <c:pt idx="260">
                  <c:v>2.2317032797854332E-2</c:v>
                </c:pt>
                <c:pt idx="261">
                  <c:v>2.2548127737682937E-2</c:v>
                </c:pt>
                <c:pt idx="262">
                  <c:v>1.9272610980028825E-2</c:v>
                </c:pt>
                <c:pt idx="263">
                  <c:v>2.3534769931318811E-2</c:v>
                </c:pt>
                <c:pt idx="264">
                  <c:v>2.0866963886362888E-2</c:v>
                </c:pt>
                <c:pt idx="265">
                  <c:v>1.4354620718597569E-2</c:v>
                </c:pt>
                <c:pt idx="266">
                  <c:v>1.64325972963584E-2</c:v>
                </c:pt>
                <c:pt idx="267">
                  <c:v>2.5766427744955293E-2</c:v>
                </c:pt>
                <c:pt idx="268">
                  <c:v>1.7251389566520808E-2</c:v>
                </c:pt>
                <c:pt idx="269">
                  <c:v>1.6474310772249073E-2</c:v>
                </c:pt>
                <c:pt idx="270">
                  <c:v>1.79441952741097E-2</c:v>
                </c:pt>
                <c:pt idx="271">
                  <c:v>1.2713122417773502E-2</c:v>
                </c:pt>
                <c:pt idx="272">
                  <c:v>2.2772454311606637E-2</c:v>
                </c:pt>
                <c:pt idx="273">
                  <c:v>2.9078623265872603E-2</c:v>
                </c:pt>
                <c:pt idx="274">
                  <c:v>2.442625371559471E-2</c:v>
                </c:pt>
                <c:pt idx="275">
                  <c:v>2.2376170735643165E-2</c:v>
                </c:pt>
                <c:pt idx="276">
                  <c:v>2.192802930247376E-2</c:v>
                </c:pt>
                <c:pt idx="277">
                  <c:v>1.9065586601240254E-2</c:v>
                </c:pt>
                <c:pt idx="278">
                  <c:v>2.1754600798545142E-2</c:v>
                </c:pt>
                <c:pt idx="279">
                  <c:v>2.7443046964219901E-2</c:v>
                </c:pt>
                <c:pt idx="280">
                  <c:v>2.8699085897027247E-2</c:v>
                </c:pt>
                <c:pt idx="281">
                  <c:v>3.1894792303409511E-2</c:v>
                </c:pt>
                <c:pt idx="282">
                  <c:v>3.3926204436541832E-2</c:v>
                </c:pt>
                <c:pt idx="283">
                  <c:v>3.9703640507032519E-2</c:v>
                </c:pt>
                <c:pt idx="284">
                  <c:v>3.1653393588682237E-2</c:v>
                </c:pt>
                <c:pt idx="285">
                  <c:v>2.9273372717659136E-2</c:v>
                </c:pt>
                <c:pt idx="286">
                  <c:v>3.0768599469143645E-2</c:v>
                </c:pt>
                <c:pt idx="287">
                  <c:v>3.4845602039965798E-2</c:v>
                </c:pt>
                <c:pt idx="288">
                  <c:v>3.2362617548207129E-2</c:v>
                </c:pt>
                <c:pt idx="289">
                  <c:v>2.8088326434639838E-2</c:v>
                </c:pt>
                <c:pt idx="290">
                  <c:v>1.4261080762971291E-2</c:v>
                </c:pt>
                <c:pt idx="291">
                  <c:v>1.142680851223603E-3</c:v>
                </c:pt>
                <c:pt idx="292">
                  <c:v>-5.3793586960514516E-3</c:v>
                </c:pt>
                <c:pt idx="293">
                  <c:v>-1.3613087812464468E-2</c:v>
                </c:pt>
                <c:pt idx="294">
                  <c:v>-2.0140934875590221E-2</c:v>
                </c:pt>
                <c:pt idx="295">
                  <c:v>-1.6187010136558124E-2</c:v>
                </c:pt>
                <c:pt idx="296">
                  <c:v>-1.6927571705069713E-2</c:v>
                </c:pt>
                <c:pt idx="297">
                  <c:v>-2.3477023041968532E-2</c:v>
                </c:pt>
                <c:pt idx="298">
                  <c:v>-2.7500434503638607E-2</c:v>
                </c:pt>
                <c:pt idx="299">
                  <c:v>-4.1064216250668625E-2</c:v>
                </c:pt>
                <c:pt idx="300">
                  <c:v>-4.6142457720649399E-2</c:v>
                </c:pt>
                <c:pt idx="301">
                  <c:v>-3.2749331780370393E-2</c:v>
                </c:pt>
                <c:pt idx="302">
                  <c:v>-3.1995750728040111E-2</c:v>
                </c:pt>
                <c:pt idx="303">
                  <c:v>-3.6303235212681792E-2</c:v>
                </c:pt>
                <c:pt idx="304">
                  <c:v>-2.7828157723203177E-2</c:v>
                </c:pt>
                <c:pt idx="305">
                  <c:v>-2.5306225264191896E-2</c:v>
                </c:pt>
                <c:pt idx="306">
                  <c:v>-1.7772020265908621E-2</c:v>
                </c:pt>
                <c:pt idx="307">
                  <c:v>-2.2571951244785882E-2</c:v>
                </c:pt>
                <c:pt idx="308">
                  <c:v>-2.1668491691293184E-2</c:v>
                </c:pt>
                <c:pt idx="309">
                  <c:v>-1.9509187811032506E-2</c:v>
                </c:pt>
                <c:pt idx="310">
                  <c:v>-1.4861400090404429E-2</c:v>
                </c:pt>
                <c:pt idx="311">
                  <c:v>-1.1881110428568929E-2</c:v>
                </c:pt>
                <c:pt idx="312">
                  <c:v>6.3642774552053968E-4</c:v>
                </c:pt>
                <c:pt idx="313">
                  <c:v>-7.3894472913677098E-3</c:v>
                </c:pt>
                <c:pt idx="314">
                  <c:v>-5.9691809543325255E-3</c:v>
                </c:pt>
                <c:pt idx="315">
                  <c:v>9.2784387100136988E-3</c:v>
                </c:pt>
                <c:pt idx="316">
                  <c:v>1.5934223853899615E-2</c:v>
                </c:pt>
                <c:pt idx="317">
                  <c:v>1.8904474465821063E-2</c:v>
                </c:pt>
                <c:pt idx="318">
                  <c:v>1.6046377589550669E-2</c:v>
                </c:pt>
                <c:pt idx="319">
                  <c:v>1.3245809875034507E-2</c:v>
                </c:pt>
                <c:pt idx="320">
                  <c:v>9.9326512358430298E-3</c:v>
                </c:pt>
                <c:pt idx="321">
                  <c:v>1.1586516025616089E-2</c:v>
                </c:pt>
                <c:pt idx="322">
                  <c:v>2.3489337719864039E-2</c:v>
                </c:pt>
                <c:pt idx="323">
                  <c:v>3.0990911016832563E-2</c:v>
                </c:pt>
                <c:pt idx="324">
                  <c:v>2.5014206871197892E-2</c:v>
                </c:pt>
                <c:pt idx="325">
                  <c:v>2.6447015836464426E-2</c:v>
                </c:pt>
                <c:pt idx="326">
                  <c:v>3.3363627860530723E-2</c:v>
                </c:pt>
                <c:pt idx="327">
                  <c:v>3.2202731401703079E-2</c:v>
                </c:pt>
                <c:pt idx="328">
                  <c:v>3.3719759719053465E-2</c:v>
                </c:pt>
                <c:pt idx="329">
                  <c:v>2.3902862790593841E-2</c:v>
                </c:pt>
                <c:pt idx="330">
                  <c:v>2.9912007671479651E-2</c:v>
                </c:pt>
                <c:pt idx="331">
                  <c:v>3.3312310644985993E-2</c:v>
                </c:pt>
                <c:pt idx="332">
                  <c:v>4.4735746771165111E-2</c:v>
                </c:pt>
                <c:pt idx="333">
                  <c:v>4.3940510389230483E-2</c:v>
                </c:pt>
                <c:pt idx="334">
                  <c:v>2.9700558480906022E-2</c:v>
                </c:pt>
                <c:pt idx="335">
                  <c:v>2.6065190120278255E-2</c:v>
                </c:pt>
                <c:pt idx="336">
                  <c:v>2.4636577442400415E-2</c:v>
                </c:pt>
                <c:pt idx="337">
                  <c:v>1.9201607001651747E-2</c:v>
                </c:pt>
                <c:pt idx="338">
                  <c:v>1.0609988244316006E-2</c:v>
                </c:pt>
                <c:pt idx="339">
                  <c:v>5.5279673136763461E-3</c:v>
                </c:pt>
                <c:pt idx="340">
                  <c:v>-1.117112063831565E-2</c:v>
                </c:pt>
                <c:pt idx="341">
                  <c:v>-8.6697197509876282E-4</c:v>
                </c:pt>
                <c:pt idx="342">
                  <c:v>-8.910550842674763E-3</c:v>
                </c:pt>
                <c:pt idx="343">
                  <c:v>-1.4395339719488273E-2</c:v>
                </c:pt>
                <c:pt idx="344">
                  <c:v>-1.4186024411164188E-2</c:v>
                </c:pt>
                <c:pt idx="345">
                  <c:v>-1.7451011459594195E-2</c:v>
                </c:pt>
                <c:pt idx="346">
                  <c:v>-2.4261593229070025E-2</c:v>
                </c:pt>
                <c:pt idx="347">
                  <c:v>-1.852612817514452E-2</c:v>
                </c:pt>
                <c:pt idx="348">
                  <c:v>-2.1653653230929795E-2</c:v>
                </c:pt>
                <c:pt idx="349">
                  <c:v>-2.13983618930077E-2</c:v>
                </c:pt>
                <c:pt idx="350">
                  <c:v>-1.3660345764993823E-2</c:v>
                </c:pt>
                <c:pt idx="351">
                  <c:v>-5.2650357029700286E-2</c:v>
                </c:pt>
                <c:pt idx="352">
                  <c:v>-0.17654514284192777</c:v>
                </c:pt>
                <c:pt idx="353">
                  <c:v>-0.16211021952619811</c:v>
                </c:pt>
                <c:pt idx="354">
                  <c:v>-0.10960501641531285</c:v>
                </c:pt>
                <c:pt idx="355">
                  <c:v>-7.0236378172883154E-2</c:v>
                </c:pt>
                <c:pt idx="356">
                  <c:v>-6.6178976746601462E-2</c:v>
                </c:pt>
                <c:pt idx="357">
                  <c:v>-6.5605687575692212E-2</c:v>
                </c:pt>
                <c:pt idx="358">
                  <c:v>-4.7495429438594777E-2</c:v>
                </c:pt>
                <c:pt idx="359">
                  <c:v>-4.7326341636220459E-2</c:v>
                </c:pt>
                <c:pt idx="360">
                  <c:v>-3.2794419094867786E-2</c:v>
                </c:pt>
                <c:pt idx="361">
                  <c:v>-1.6660104976215468E-2</c:v>
                </c:pt>
                <c:pt idx="362">
                  <c:v>-4.8636709510492475E-2</c:v>
                </c:pt>
                <c:pt idx="363">
                  <c:v>1.7589948250575655E-2</c:v>
                </c:pt>
                <c:pt idx="364">
                  <c:v>0.17861613409724744</c:v>
                </c:pt>
                <c:pt idx="365">
                  <c:v>0.16401027918042041</c:v>
                </c:pt>
                <c:pt idx="366">
                  <c:v>0.10210591670933368</c:v>
                </c:pt>
                <c:pt idx="367">
                  <c:v>6.6978470563886019E-2</c:v>
                </c:pt>
                <c:pt idx="368">
                  <c:v>5.43703150630543E-2</c:v>
                </c:pt>
                <c:pt idx="369">
                  <c:v>4.6852625311574012E-2</c:v>
                </c:pt>
                <c:pt idx="370">
                  <c:v>5.2931644968930248E-2</c:v>
                </c:pt>
                <c:pt idx="371">
                  <c:v>5.2740351315401057E-2</c:v>
                </c:pt>
                <c:pt idx="372">
                  <c:v>3.6701280146961432E-2</c:v>
                </c:pt>
                <c:pt idx="373">
                  <c:v>4.084295365833486E-2</c:v>
                </c:pt>
                <c:pt idx="374">
                  <c:v>7.453063696868284E-2</c:v>
                </c:pt>
                <c:pt idx="375">
                  <c:v>5.4693440423279338E-2</c:v>
                </c:pt>
                <c:pt idx="376">
                  <c:v>6.4042699827757593E-2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44-DF48-A593-194AABF47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country'!$A$5:$A$381</c:f>
              <c:numCache>
                <c:formatCode>mmm\-yy</c:formatCode>
                <c:ptCount val="37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</c:numCache>
            </c:numRef>
          </c:cat>
          <c:val>
            <c:numRef>
              <c:f>'Per country'!$B$5:$B$381</c:f>
              <c:numCache>
                <c:formatCode>0.00</c:formatCode>
                <c:ptCount val="377"/>
                <c:pt idx="0">
                  <c:v>61.048741079999999</c:v>
                </c:pt>
                <c:pt idx="1">
                  <c:v>60.821659963999998</c:v>
                </c:pt>
                <c:pt idx="2">
                  <c:v>60.388610030000002</c:v>
                </c:pt>
                <c:pt idx="3">
                  <c:v>60.051407953000002</c:v>
                </c:pt>
                <c:pt idx="4">
                  <c:v>60.224964931000002</c:v>
                </c:pt>
                <c:pt idx="5">
                  <c:v>60.816505786999997</c:v>
                </c:pt>
                <c:pt idx="6">
                  <c:v>61.294654764000001</c:v>
                </c:pt>
                <c:pt idx="7">
                  <c:v>61.460084002000002</c:v>
                </c:pt>
                <c:pt idx="8">
                  <c:v>61.467617029000003</c:v>
                </c:pt>
                <c:pt idx="9">
                  <c:v>61.994532442999997</c:v>
                </c:pt>
                <c:pt idx="10">
                  <c:v>61.906812326000001</c:v>
                </c:pt>
                <c:pt idx="11">
                  <c:v>61.821371941000002</c:v>
                </c:pt>
                <c:pt idx="12">
                  <c:v>61.552660938999999</c:v>
                </c:pt>
                <c:pt idx="13">
                  <c:v>61.230029322</c:v>
                </c:pt>
                <c:pt idx="14">
                  <c:v>61.668431669</c:v>
                </c:pt>
                <c:pt idx="15">
                  <c:v>62.169576202000002</c:v>
                </c:pt>
                <c:pt idx="16">
                  <c:v>62.641183339000001</c:v>
                </c:pt>
                <c:pt idx="17">
                  <c:v>62.842097099</c:v>
                </c:pt>
                <c:pt idx="18">
                  <c:v>62.876788671</c:v>
                </c:pt>
                <c:pt idx="19">
                  <c:v>63.448902246999999</c:v>
                </c:pt>
                <c:pt idx="20">
                  <c:v>63.104167142999998</c:v>
                </c:pt>
                <c:pt idx="21">
                  <c:v>63.293583124999998</c:v>
                </c:pt>
                <c:pt idx="22">
                  <c:v>63.742194705999999</c:v>
                </c:pt>
                <c:pt idx="23">
                  <c:v>63.994055517</c:v>
                </c:pt>
                <c:pt idx="24">
                  <c:v>64.078009120000004</c:v>
                </c:pt>
                <c:pt idx="25">
                  <c:v>64.347810429000006</c:v>
                </c:pt>
                <c:pt idx="26">
                  <c:v>64.640904649999996</c:v>
                </c:pt>
                <c:pt idx="27">
                  <c:v>64.586290204999997</c:v>
                </c:pt>
                <c:pt idx="28">
                  <c:v>64.774417642000003</c:v>
                </c:pt>
                <c:pt idx="29">
                  <c:v>64.525629514000002</c:v>
                </c:pt>
                <c:pt idx="30">
                  <c:v>64.667864957999996</c:v>
                </c:pt>
                <c:pt idx="31">
                  <c:v>64.822490248999998</c:v>
                </c:pt>
                <c:pt idx="32">
                  <c:v>64.750827373000007</c:v>
                </c:pt>
                <c:pt idx="33">
                  <c:v>65.077621979</c:v>
                </c:pt>
                <c:pt idx="34">
                  <c:v>65.580154174</c:v>
                </c:pt>
                <c:pt idx="35">
                  <c:v>65.897235140000006</c:v>
                </c:pt>
                <c:pt idx="36">
                  <c:v>66.250890932999994</c:v>
                </c:pt>
                <c:pt idx="37">
                  <c:v>66.468654885000007</c:v>
                </c:pt>
                <c:pt idx="38">
                  <c:v>66.514645997000002</c:v>
                </c:pt>
                <c:pt idx="39">
                  <c:v>67.181913598999998</c:v>
                </c:pt>
                <c:pt idx="40">
                  <c:v>67.589688244000001</c:v>
                </c:pt>
                <c:pt idx="41">
                  <c:v>67.909841892000003</c:v>
                </c:pt>
                <c:pt idx="42">
                  <c:v>68.353101058999997</c:v>
                </c:pt>
                <c:pt idx="43">
                  <c:v>68.445083283000002</c:v>
                </c:pt>
                <c:pt idx="44">
                  <c:v>68.894884289999993</c:v>
                </c:pt>
                <c:pt idx="45">
                  <c:v>69.115919160999994</c:v>
                </c:pt>
                <c:pt idx="46">
                  <c:v>69.654134115999994</c:v>
                </c:pt>
                <c:pt idx="47">
                  <c:v>70.123659759000006</c:v>
                </c:pt>
                <c:pt idx="48">
                  <c:v>70.835530809999995</c:v>
                </c:pt>
                <c:pt idx="49">
                  <c:v>70.956455716999997</c:v>
                </c:pt>
                <c:pt idx="50">
                  <c:v>70.852777477000004</c:v>
                </c:pt>
                <c:pt idx="51">
                  <c:v>70.965277287999996</c:v>
                </c:pt>
                <c:pt idx="52">
                  <c:v>70.863878779999993</c:v>
                </c:pt>
                <c:pt idx="53">
                  <c:v>71.191565455000003</c:v>
                </c:pt>
                <c:pt idx="54">
                  <c:v>71.422710441000007</c:v>
                </c:pt>
                <c:pt idx="55">
                  <c:v>71.109891583000007</c:v>
                </c:pt>
                <c:pt idx="56">
                  <c:v>72.045771068999997</c:v>
                </c:pt>
                <c:pt idx="57">
                  <c:v>72.345803603999997</c:v>
                </c:pt>
                <c:pt idx="58">
                  <c:v>72.232114367999998</c:v>
                </c:pt>
                <c:pt idx="59">
                  <c:v>72.399525980999996</c:v>
                </c:pt>
                <c:pt idx="60">
                  <c:v>72.668732577</c:v>
                </c:pt>
                <c:pt idx="61">
                  <c:v>72.259272913000004</c:v>
                </c:pt>
                <c:pt idx="62">
                  <c:v>73.303290982999997</c:v>
                </c:pt>
                <c:pt idx="63">
                  <c:v>73.203775731999997</c:v>
                </c:pt>
                <c:pt idx="64">
                  <c:v>73.957673143999997</c:v>
                </c:pt>
                <c:pt idx="65">
                  <c:v>74.487760359000006</c:v>
                </c:pt>
                <c:pt idx="66">
                  <c:v>75.051746195999996</c:v>
                </c:pt>
                <c:pt idx="67">
                  <c:v>75.051647076999998</c:v>
                </c:pt>
                <c:pt idx="68">
                  <c:v>75.416998887000005</c:v>
                </c:pt>
                <c:pt idx="69">
                  <c:v>75.920918744999994</c:v>
                </c:pt>
                <c:pt idx="70">
                  <c:v>75.891480469000001</c:v>
                </c:pt>
                <c:pt idx="71">
                  <c:v>76.568560829000006</c:v>
                </c:pt>
                <c:pt idx="72">
                  <c:v>77.049187774999993</c:v>
                </c:pt>
                <c:pt idx="73">
                  <c:v>77.184881379999993</c:v>
                </c:pt>
                <c:pt idx="74">
                  <c:v>78.104901861000002</c:v>
                </c:pt>
                <c:pt idx="75">
                  <c:v>78.576013404999998</c:v>
                </c:pt>
                <c:pt idx="76">
                  <c:v>78.647180685999999</c:v>
                </c:pt>
                <c:pt idx="77">
                  <c:v>79.070021385999993</c:v>
                </c:pt>
                <c:pt idx="78">
                  <c:v>79.430318137</c:v>
                </c:pt>
                <c:pt idx="79">
                  <c:v>80.067949225000007</c:v>
                </c:pt>
                <c:pt idx="80">
                  <c:v>80.892716562000004</c:v>
                </c:pt>
                <c:pt idx="81">
                  <c:v>81.676052251000002</c:v>
                </c:pt>
                <c:pt idx="82">
                  <c:v>82.374046673999999</c:v>
                </c:pt>
                <c:pt idx="83">
                  <c:v>83.015345155999995</c:v>
                </c:pt>
                <c:pt idx="84">
                  <c:v>83.391699149000004</c:v>
                </c:pt>
                <c:pt idx="85">
                  <c:v>83.766566361000002</c:v>
                </c:pt>
                <c:pt idx="86">
                  <c:v>83.895024294999999</c:v>
                </c:pt>
                <c:pt idx="87">
                  <c:v>83.922281959000003</c:v>
                </c:pt>
                <c:pt idx="88">
                  <c:v>84.233812272999998</c:v>
                </c:pt>
                <c:pt idx="89">
                  <c:v>84.759340023999997</c:v>
                </c:pt>
                <c:pt idx="90">
                  <c:v>84.248977444999994</c:v>
                </c:pt>
                <c:pt idx="91">
                  <c:v>83.920299583000002</c:v>
                </c:pt>
                <c:pt idx="92">
                  <c:v>85.656761423999995</c:v>
                </c:pt>
                <c:pt idx="93">
                  <c:v>85.567951000999997</c:v>
                </c:pt>
                <c:pt idx="94">
                  <c:v>86.210240670999994</c:v>
                </c:pt>
                <c:pt idx="95">
                  <c:v>86.134712164000007</c:v>
                </c:pt>
                <c:pt idx="96">
                  <c:v>86.482519949999997</c:v>
                </c:pt>
                <c:pt idx="97">
                  <c:v>86.863433407000002</c:v>
                </c:pt>
                <c:pt idx="98">
                  <c:v>87.353179280000006</c:v>
                </c:pt>
                <c:pt idx="99">
                  <c:v>87.520590893000005</c:v>
                </c:pt>
                <c:pt idx="100">
                  <c:v>87.714863695000005</c:v>
                </c:pt>
                <c:pt idx="101">
                  <c:v>88.260016964000002</c:v>
                </c:pt>
                <c:pt idx="102">
                  <c:v>88.196085353000001</c:v>
                </c:pt>
                <c:pt idx="103">
                  <c:v>88.726668162999999</c:v>
                </c:pt>
                <c:pt idx="104">
                  <c:v>89.106193957000002</c:v>
                </c:pt>
                <c:pt idx="105">
                  <c:v>88.707340001000006</c:v>
                </c:pt>
                <c:pt idx="106">
                  <c:v>89.873472403999997</c:v>
                </c:pt>
                <c:pt idx="107">
                  <c:v>90.340619196999995</c:v>
                </c:pt>
                <c:pt idx="108">
                  <c:v>91.035045342999993</c:v>
                </c:pt>
                <c:pt idx="109">
                  <c:v>90.985287717000006</c:v>
                </c:pt>
                <c:pt idx="110">
                  <c:v>91.315353242</c:v>
                </c:pt>
                <c:pt idx="111">
                  <c:v>91.658403327000002</c:v>
                </c:pt>
                <c:pt idx="112">
                  <c:v>92.241816443999994</c:v>
                </c:pt>
                <c:pt idx="113">
                  <c:v>92.520141968000004</c:v>
                </c:pt>
                <c:pt idx="114">
                  <c:v>92.567818098999993</c:v>
                </c:pt>
                <c:pt idx="115">
                  <c:v>92.382664224999999</c:v>
                </c:pt>
                <c:pt idx="116">
                  <c:v>92.144481806000002</c:v>
                </c:pt>
                <c:pt idx="117">
                  <c:v>92.530648557999996</c:v>
                </c:pt>
                <c:pt idx="118">
                  <c:v>92.182345178000006</c:v>
                </c:pt>
                <c:pt idx="119">
                  <c:v>92.194041193999993</c:v>
                </c:pt>
                <c:pt idx="120">
                  <c:v>91.921563677999998</c:v>
                </c:pt>
                <c:pt idx="121">
                  <c:v>91.392864125000003</c:v>
                </c:pt>
                <c:pt idx="122">
                  <c:v>90.774263843</c:v>
                </c:pt>
                <c:pt idx="123">
                  <c:v>90.551643071000001</c:v>
                </c:pt>
                <c:pt idx="124">
                  <c:v>90.269451915000005</c:v>
                </c:pt>
                <c:pt idx="125">
                  <c:v>89.735697305000002</c:v>
                </c:pt>
                <c:pt idx="126">
                  <c:v>89.238814880000007</c:v>
                </c:pt>
                <c:pt idx="127">
                  <c:v>88.689300384000006</c:v>
                </c:pt>
                <c:pt idx="128">
                  <c:v>88.596128734000004</c:v>
                </c:pt>
                <c:pt idx="129">
                  <c:v>88.142561213999997</c:v>
                </c:pt>
                <c:pt idx="130">
                  <c:v>87.855414119000002</c:v>
                </c:pt>
                <c:pt idx="131">
                  <c:v>87.329390774000004</c:v>
                </c:pt>
                <c:pt idx="132">
                  <c:v>87.313432650999999</c:v>
                </c:pt>
                <c:pt idx="133">
                  <c:v>87.889213622</c:v>
                </c:pt>
                <c:pt idx="134">
                  <c:v>87.890898641000007</c:v>
                </c:pt>
                <c:pt idx="135">
                  <c:v>88.574917315999997</c:v>
                </c:pt>
                <c:pt idx="136">
                  <c:v>89.002020122999994</c:v>
                </c:pt>
                <c:pt idx="137">
                  <c:v>89.368363119999998</c:v>
                </c:pt>
                <c:pt idx="138">
                  <c:v>90.106698885</c:v>
                </c:pt>
                <c:pt idx="139">
                  <c:v>90.075278233000006</c:v>
                </c:pt>
                <c:pt idx="140">
                  <c:v>89.984981027000003</c:v>
                </c:pt>
                <c:pt idx="141">
                  <c:v>90.092128424999999</c:v>
                </c:pt>
                <c:pt idx="142">
                  <c:v>89.830256618000007</c:v>
                </c:pt>
                <c:pt idx="143">
                  <c:v>90.333482645000004</c:v>
                </c:pt>
                <c:pt idx="144">
                  <c:v>89.838681714000003</c:v>
                </c:pt>
                <c:pt idx="145">
                  <c:v>90.579891923000005</c:v>
                </c:pt>
                <c:pt idx="146">
                  <c:v>90.687733151000003</c:v>
                </c:pt>
                <c:pt idx="147">
                  <c:v>90.417138891999997</c:v>
                </c:pt>
                <c:pt idx="148">
                  <c:v>89.846016503000001</c:v>
                </c:pt>
                <c:pt idx="149">
                  <c:v>89.817767652000001</c:v>
                </c:pt>
                <c:pt idx="150">
                  <c:v>89.937602252000005</c:v>
                </c:pt>
                <c:pt idx="151">
                  <c:v>90.399099274999998</c:v>
                </c:pt>
                <c:pt idx="152">
                  <c:v>90.209881530999994</c:v>
                </c:pt>
                <c:pt idx="153">
                  <c:v>90.82798622</c:v>
                </c:pt>
                <c:pt idx="154">
                  <c:v>90.928790015000004</c:v>
                </c:pt>
                <c:pt idx="155">
                  <c:v>91.536685469999995</c:v>
                </c:pt>
                <c:pt idx="156">
                  <c:v>91.587632521000003</c:v>
                </c:pt>
                <c:pt idx="157">
                  <c:v>91.748601413000003</c:v>
                </c:pt>
                <c:pt idx="158">
                  <c:v>92.288699625000007</c:v>
                </c:pt>
                <c:pt idx="159">
                  <c:v>91.923050459999999</c:v>
                </c:pt>
                <c:pt idx="160">
                  <c:v>92.304855986000007</c:v>
                </c:pt>
                <c:pt idx="161">
                  <c:v>92.970438568000006</c:v>
                </c:pt>
                <c:pt idx="162">
                  <c:v>92.247565332999997</c:v>
                </c:pt>
                <c:pt idx="163">
                  <c:v>92.938324085000005</c:v>
                </c:pt>
                <c:pt idx="164">
                  <c:v>93.024557419999994</c:v>
                </c:pt>
                <c:pt idx="165">
                  <c:v>93.111484587000007</c:v>
                </c:pt>
                <c:pt idx="166">
                  <c:v>93.965789319999999</c:v>
                </c:pt>
                <c:pt idx="167">
                  <c:v>94.200403463000001</c:v>
                </c:pt>
                <c:pt idx="168">
                  <c:v>94.899587311000005</c:v>
                </c:pt>
                <c:pt idx="169">
                  <c:v>95.269399465000006</c:v>
                </c:pt>
                <c:pt idx="170">
                  <c:v>95.966799175000006</c:v>
                </c:pt>
                <c:pt idx="171">
                  <c:v>95.82059898</c:v>
                </c:pt>
                <c:pt idx="172">
                  <c:v>96.010213199000006</c:v>
                </c:pt>
                <c:pt idx="173">
                  <c:v>96.107746074999994</c:v>
                </c:pt>
                <c:pt idx="174">
                  <c:v>96.495102251999995</c:v>
                </c:pt>
                <c:pt idx="175">
                  <c:v>96.187338452000006</c:v>
                </c:pt>
                <c:pt idx="176">
                  <c:v>96.527414973000006</c:v>
                </c:pt>
                <c:pt idx="177">
                  <c:v>94.667352018000003</c:v>
                </c:pt>
                <c:pt idx="178">
                  <c:v>95.792845721999996</c:v>
                </c:pt>
                <c:pt idx="179">
                  <c:v>96.812877048999994</c:v>
                </c:pt>
                <c:pt idx="180">
                  <c:v>97.345343115000006</c:v>
                </c:pt>
                <c:pt idx="181">
                  <c:v>97.468745991000006</c:v>
                </c:pt>
                <c:pt idx="182">
                  <c:v>97.474593999000007</c:v>
                </c:pt>
                <c:pt idx="183">
                  <c:v>97.722688296000001</c:v>
                </c:pt>
                <c:pt idx="184">
                  <c:v>98.032632710000001</c:v>
                </c:pt>
                <c:pt idx="185">
                  <c:v>98.028370601999995</c:v>
                </c:pt>
                <c:pt idx="186">
                  <c:v>98.33474674</c:v>
                </c:pt>
                <c:pt idx="187">
                  <c:v>98.273590455000004</c:v>
                </c:pt>
                <c:pt idx="188">
                  <c:v>98.703964181000003</c:v>
                </c:pt>
                <c:pt idx="189">
                  <c:v>98.537246398999997</c:v>
                </c:pt>
                <c:pt idx="190">
                  <c:v>98.418105629999999</c:v>
                </c:pt>
                <c:pt idx="191">
                  <c:v>98.363094709999999</c:v>
                </c:pt>
                <c:pt idx="192">
                  <c:v>99.369150289000004</c:v>
                </c:pt>
                <c:pt idx="193">
                  <c:v>98.980009972999994</c:v>
                </c:pt>
                <c:pt idx="194">
                  <c:v>99.921241871999996</c:v>
                </c:pt>
                <c:pt idx="195">
                  <c:v>100.135437548</c:v>
                </c:pt>
                <c:pt idx="196">
                  <c:v>100.853057488</c:v>
                </c:pt>
                <c:pt idx="197">
                  <c:v>100.917583811</c:v>
                </c:pt>
                <c:pt idx="198">
                  <c:v>100.944940594</c:v>
                </c:pt>
                <c:pt idx="199">
                  <c:v>100.82451128</c:v>
                </c:pt>
                <c:pt idx="200">
                  <c:v>101.065369907</c:v>
                </c:pt>
                <c:pt idx="201">
                  <c:v>101.301669069</c:v>
                </c:pt>
                <c:pt idx="202">
                  <c:v>100.989444924</c:v>
                </c:pt>
                <c:pt idx="203">
                  <c:v>101.568695053</c:v>
                </c:pt>
                <c:pt idx="204">
                  <c:v>101.55917965</c:v>
                </c:pt>
                <c:pt idx="205">
                  <c:v>101.41317769299999</c:v>
                </c:pt>
                <c:pt idx="206">
                  <c:v>101.040094619</c:v>
                </c:pt>
                <c:pt idx="207">
                  <c:v>100.695161277</c:v>
                </c:pt>
                <c:pt idx="208">
                  <c:v>100.020558886</c:v>
                </c:pt>
                <c:pt idx="209">
                  <c:v>99.423368259</c:v>
                </c:pt>
                <c:pt idx="210">
                  <c:v>99.203324576</c:v>
                </c:pt>
                <c:pt idx="211">
                  <c:v>98.734591882999993</c:v>
                </c:pt>
                <c:pt idx="212">
                  <c:v>97.195971119000006</c:v>
                </c:pt>
                <c:pt idx="213">
                  <c:v>93.018114699999998</c:v>
                </c:pt>
                <c:pt idx="214">
                  <c:v>93.869049394000001</c:v>
                </c:pt>
                <c:pt idx="215">
                  <c:v>92.649987565000004</c:v>
                </c:pt>
                <c:pt idx="216">
                  <c:v>90.024628538000002</c:v>
                </c:pt>
                <c:pt idx="217">
                  <c:v>87.802385573999999</c:v>
                </c:pt>
                <c:pt idx="218">
                  <c:v>87.231362304000001</c:v>
                </c:pt>
                <c:pt idx="219">
                  <c:v>85.841320585999995</c:v>
                </c:pt>
                <c:pt idx="220">
                  <c:v>85.18327103</c:v>
                </c:pt>
                <c:pt idx="221">
                  <c:v>84.313900243999996</c:v>
                </c:pt>
                <c:pt idx="222">
                  <c:v>84.036962383000002</c:v>
                </c:pt>
                <c:pt idx="223">
                  <c:v>84.991476198000001</c:v>
                </c:pt>
                <c:pt idx="224">
                  <c:v>85.945296182000007</c:v>
                </c:pt>
                <c:pt idx="225">
                  <c:v>86.636947003000003</c:v>
                </c:pt>
                <c:pt idx="226">
                  <c:v>86.887023674999995</c:v>
                </c:pt>
                <c:pt idx="227">
                  <c:v>87.230569353999996</c:v>
                </c:pt>
                <c:pt idx="228">
                  <c:v>87.503938938999994</c:v>
                </c:pt>
                <c:pt idx="229">
                  <c:v>88.487692792999994</c:v>
                </c:pt>
                <c:pt idx="230">
                  <c:v>88.775533719999999</c:v>
                </c:pt>
                <c:pt idx="231">
                  <c:v>89.434475344000006</c:v>
                </c:pt>
                <c:pt idx="232">
                  <c:v>89.770785352000004</c:v>
                </c:pt>
                <c:pt idx="233">
                  <c:v>91.015518943999993</c:v>
                </c:pt>
                <c:pt idx="234">
                  <c:v>91.196212473000003</c:v>
                </c:pt>
                <c:pt idx="235">
                  <c:v>91.582478343999995</c:v>
                </c:pt>
                <c:pt idx="236">
                  <c:v>91.894801607999995</c:v>
                </c:pt>
                <c:pt idx="237">
                  <c:v>92.106321077000004</c:v>
                </c:pt>
                <c:pt idx="238">
                  <c:v>91.894504252000004</c:v>
                </c:pt>
                <c:pt idx="239">
                  <c:v>91.936134138</c:v>
                </c:pt>
                <c:pt idx="240">
                  <c:v>92.823941016999996</c:v>
                </c:pt>
                <c:pt idx="241">
                  <c:v>92.653060246999999</c:v>
                </c:pt>
                <c:pt idx="242">
                  <c:v>92.241618207000002</c:v>
                </c:pt>
                <c:pt idx="243">
                  <c:v>93.195834665999996</c:v>
                </c:pt>
                <c:pt idx="244">
                  <c:v>92.875383662000004</c:v>
                </c:pt>
                <c:pt idx="245">
                  <c:v>93.021980331999998</c:v>
                </c:pt>
                <c:pt idx="246">
                  <c:v>93.255305930999995</c:v>
                </c:pt>
                <c:pt idx="247">
                  <c:v>93.754567206999994</c:v>
                </c:pt>
                <c:pt idx="248">
                  <c:v>94.321923083000001</c:v>
                </c:pt>
                <c:pt idx="249">
                  <c:v>94.247584000000003</c:v>
                </c:pt>
                <c:pt idx="250">
                  <c:v>94.846955241000003</c:v>
                </c:pt>
                <c:pt idx="251">
                  <c:v>94.887098344999998</c:v>
                </c:pt>
                <c:pt idx="252">
                  <c:v>95.356921344</c:v>
                </c:pt>
                <c:pt idx="253">
                  <c:v>95.924376338000002</c:v>
                </c:pt>
                <c:pt idx="254">
                  <c:v>96.195763548000002</c:v>
                </c:pt>
                <c:pt idx="255">
                  <c:v>95.720389897000004</c:v>
                </c:pt>
                <c:pt idx="256">
                  <c:v>96.456346811000003</c:v>
                </c:pt>
                <c:pt idx="257">
                  <c:v>96.607998538000004</c:v>
                </c:pt>
                <c:pt idx="258">
                  <c:v>96.598879611000001</c:v>
                </c:pt>
                <c:pt idx="259">
                  <c:v>96.817832988000006</c:v>
                </c:pt>
                <c:pt idx="260">
                  <c:v>96.426908534000006</c:v>
                </c:pt>
                <c:pt idx="261">
                  <c:v>96.372690563000006</c:v>
                </c:pt>
                <c:pt idx="262">
                  <c:v>96.674903712000003</c:v>
                </c:pt>
                <c:pt idx="263">
                  <c:v>97.120244373999995</c:v>
                </c:pt>
                <c:pt idx="264">
                  <c:v>97.346730777999994</c:v>
                </c:pt>
                <c:pt idx="265">
                  <c:v>97.301334378000007</c:v>
                </c:pt>
                <c:pt idx="266">
                  <c:v>97.776509791999999</c:v>
                </c:pt>
                <c:pt idx="267">
                  <c:v>98.186762407000003</c:v>
                </c:pt>
                <c:pt idx="268">
                  <c:v>98.120352826000001</c:v>
                </c:pt>
                <c:pt idx="269">
                  <c:v>98.199548729</c:v>
                </c:pt>
                <c:pt idx="270">
                  <c:v>98.332268769999999</c:v>
                </c:pt>
                <c:pt idx="271">
                  <c:v>98.048689951</c:v>
                </c:pt>
                <c:pt idx="272">
                  <c:v>98.622785902999993</c:v>
                </c:pt>
                <c:pt idx="273">
                  <c:v>99.175075724999999</c:v>
                </c:pt>
                <c:pt idx="274">
                  <c:v>99.036309438000004</c:v>
                </c:pt>
                <c:pt idx="275">
                  <c:v>99.293423544000007</c:v>
                </c:pt>
                <c:pt idx="276">
                  <c:v>99.481352743000002</c:v>
                </c:pt>
                <c:pt idx="277">
                  <c:v>99.156441395000002</c:v>
                </c:pt>
                <c:pt idx="278">
                  <c:v>99.903598729999999</c:v>
                </c:pt>
                <c:pt idx="279">
                  <c:v>100.88130633900001</c:v>
                </c:pt>
                <c:pt idx="280">
                  <c:v>100.93631726</c:v>
                </c:pt>
                <c:pt idx="281">
                  <c:v>101.33160294</c:v>
                </c:pt>
                <c:pt idx="282">
                  <c:v>101.668309423</c:v>
                </c:pt>
                <c:pt idx="283">
                  <c:v>101.941579889</c:v>
                </c:pt>
                <c:pt idx="284">
                  <c:v>101.74453176199999</c:v>
                </c:pt>
                <c:pt idx="285">
                  <c:v>102.07826468099999</c:v>
                </c:pt>
                <c:pt idx="286">
                  <c:v>102.083517976</c:v>
                </c:pt>
                <c:pt idx="287">
                  <c:v>102.753362666</c:v>
                </c:pt>
                <c:pt idx="288">
                  <c:v>102.700829715</c:v>
                </c:pt>
                <c:pt idx="289">
                  <c:v>101.941579889</c:v>
                </c:pt>
                <c:pt idx="290">
                  <c:v>101.32833202</c:v>
                </c:pt>
                <c:pt idx="291">
                  <c:v>100.996581476</c:v>
                </c:pt>
                <c:pt idx="292">
                  <c:v>100.39334460400001</c:v>
                </c:pt>
                <c:pt idx="293">
                  <c:v>99.952166930999994</c:v>
                </c:pt>
                <c:pt idx="294">
                  <c:v>99.620614623999998</c:v>
                </c:pt>
                <c:pt idx="295">
                  <c:v>100.291450502</c:v>
                </c:pt>
                <c:pt idx="296">
                  <c:v>100.022243905</c:v>
                </c:pt>
                <c:pt idx="297">
                  <c:v>99.681770908999994</c:v>
                </c:pt>
                <c:pt idx="298">
                  <c:v>99.276176875999994</c:v>
                </c:pt>
                <c:pt idx="299">
                  <c:v>98.533876360999997</c:v>
                </c:pt>
                <c:pt idx="300">
                  <c:v>97.961961021999997</c:v>
                </c:pt>
                <c:pt idx="301">
                  <c:v>98.603061267000001</c:v>
                </c:pt>
                <c:pt idx="302">
                  <c:v>98.086255967</c:v>
                </c:pt>
                <c:pt idx="303">
                  <c:v>97.330078822999994</c:v>
                </c:pt>
                <c:pt idx="304">
                  <c:v>97.599582776000005</c:v>
                </c:pt>
                <c:pt idx="305">
                  <c:v>97.422754878999996</c:v>
                </c:pt>
                <c:pt idx="306">
                  <c:v>97.850155041999997</c:v>
                </c:pt>
                <c:pt idx="307">
                  <c:v>98.027676771000003</c:v>
                </c:pt>
                <c:pt idx="308">
                  <c:v>97.854912744000003</c:v>
                </c:pt>
                <c:pt idx="309">
                  <c:v>97.737060518999996</c:v>
                </c:pt>
                <c:pt idx="310">
                  <c:v>97.800793892000002</c:v>
                </c:pt>
                <c:pt idx="311">
                  <c:v>97.363184494999999</c:v>
                </c:pt>
                <c:pt idx="312">
                  <c:v>98.024306731999999</c:v>
                </c:pt>
                <c:pt idx="313">
                  <c:v>97.874439143000004</c:v>
                </c:pt>
                <c:pt idx="314">
                  <c:v>97.500761355999998</c:v>
                </c:pt>
                <c:pt idx="315">
                  <c:v>98.233149994000001</c:v>
                </c:pt>
                <c:pt idx="316">
                  <c:v>99.154756375999995</c:v>
                </c:pt>
                <c:pt idx="317">
                  <c:v>99.264480860999996</c:v>
                </c:pt>
                <c:pt idx="318">
                  <c:v>99.420295577000005</c:v>
                </c:pt>
                <c:pt idx="319">
                  <c:v>99.326132740000006</c:v>
                </c:pt>
                <c:pt idx="320">
                  <c:v>98.826871464000007</c:v>
                </c:pt>
                <c:pt idx="321">
                  <c:v>98.869492536999999</c:v>
                </c:pt>
                <c:pt idx="322">
                  <c:v>100.09806976900001</c:v>
                </c:pt>
                <c:pt idx="323">
                  <c:v>100.380558282</c:v>
                </c:pt>
                <c:pt idx="324">
                  <c:v>100.476307019</c:v>
                </c:pt>
                <c:pt idx="325">
                  <c:v>100.462925985</c:v>
                </c:pt>
                <c:pt idx="326">
                  <c:v>100.753740474</c:v>
                </c:pt>
                <c:pt idx="327">
                  <c:v>101.39652573799999</c:v>
                </c:pt>
                <c:pt idx="328">
                  <c:v>102.498230936</c:v>
                </c:pt>
                <c:pt idx="329">
                  <c:v>101.63718612700001</c:v>
                </c:pt>
                <c:pt idx="330">
                  <c:v>102.394156221</c:v>
                </c:pt>
                <c:pt idx="331">
                  <c:v>102.634915729</c:v>
                </c:pt>
                <c:pt idx="332">
                  <c:v>103.24796535999999</c:v>
                </c:pt>
                <c:pt idx="333">
                  <c:v>103.21386850099999</c:v>
                </c:pt>
                <c:pt idx="334">
                  <c:v>103.071038344</c:v>
                </c:pt>
                <c:pt idx="335">
                  <c:v>102.996996618</c:v>
                </c:pt>
                <c:pt idx="336">
                  <c:v>102.951699338</c:v>
                </c:pt>
                <c:pt idx="337">
                  <c:v>102.391975608</c:v>
                </c:pt>
                <c:pt idx="338">
                  <c:v>101.822736476</c:v>
                </c:pt>
                <c:pt idx="339">
                  <c:v>101.957042418</c:v>
                </c:pt>
                <c:pt idx="340">
                  <c:v>101.35321083300001</c:v>
                </c:pt>
                <c:pt idx="341">
                  <c:v>101.549069535</c:v>
                </c:pt>
                <c:pt idx="342">
                  <c:v>101.481767886</c:v>
                </c:pt>
                <c:pt idx="343">
                  <c:v>101.15745124999999</c:v>
                </c:pt>
                <c:pt idx="344">
                  <c:v>101.783287203</c:v>
                </c:pt>
                <c:pt idx="345">
                  <c:v>101.41268209899999</c:v>
                </c:pt>
                <c:pt idx="346">
                  <c:v>100.57037073799999</c:v>
                </c:pt>
                <c:pt idx="347">
                  <c:v>101.088861057</c:v>
                </c:pt>
                <c:pt idx="348">
                  <c:v>100.722418941</c:v>
                </c:pt>
                <c:pt idx="349">
                  <c:v>100.20095505899999</c:v>
                </c:pt>
                <c:pt idx="350">
                  <c:v>100.43180268899999</c:v>
                </c:pt>
                <c:pt idx="351">
                  <c:v>96.588967733000004</c:v>
                </c:pt>
                <c:pt idx="352">
                  <c:v>83.459793748999999</c:v>
                </c:pt>
                <c:pt idx="353">
                  <c:v>85.086927579999994</c:v>
                </c:pt>
                <c:pt idx="354">
                  <c:v>90.358857051000001</c:v>
                </c:pt>
                <c:pt idx="355">
                  <c:v>94.052518249000002</c:v>
                </c:pt>
                <c:pt idx="356">
                  <c:v>95.047373406000006</c:v>
                </c:pt>
                <c:pt idx="357">
                  <c:v>94.759433361000006</c:v>
                </c:pt>
                <c:pt idx="358">
                  <c:v>95.793737790999998</c:v>
                </c:pt>
                <c:pt idx="359">
                  <c:v>96.304695082999999</c:v>
                </c:pt>
                <c:pt idx="360">
                  <c:v>97.419285721999998</c:v>
                </c:pt>
                <c:pt idx="361">
                  <c:v>98.531596629000006</c:v>
                </c:pt>
                <c:pt idx="362">
                  <c:v>95.547130276000004</c:v>
                </c:pt>
                <c:pt idx="363">
                  <c:v>98.287962676999996</c:v>
                </c:pt>
                <c:pt idx="364">
                  <c:v>98.367059460999997</c:v>
                </c:pt>
                <c:pt idx="365">
                  <c:v>99.042058327000007</c:v>
                </c:pt>
                <c:pt idx="366">
                  <c:v>99.585030982999996</c:v>
                </c:pt>
                <c:pt idx="367">
                  <c:v>100.352012074</c:v>
                </c:pt>
                <c:pt idx="368">
                  <c:v>100.21512904399999</c:v>
                </c:pt>
                <c:pt idx="369">
                  <c:v>99.199161587000006</c:v>
                </c:pt>
                <c:pt idx="370">
                  <c:v>100.86425791000001</c:v>
                </c:pt>
                <c:pt idx="371">
                  <c:v>101.383838535</c:v>
                </c:pt>
                <c:pt idx="372">
                  <c:v>100.994698219</c:v>
                </c:pt>
                <c:pt idx="373">
                  <c:v>102.555918064</c:v>
                </c:pt>
                <c:pt idx="374">
                  <c:v>102.66831875600001</c:v>
                </c:pt>
                <c:pt idx="375">
                  <c:v>103.663669508</c:v>
                </c:pt>
                <c:pt idx="376">
                  <c:v>104.666751523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6-4C41-9EFD-925C3CB2E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country'!$A$300:$A$384</c:f>
              <c:numCache>
                <c:formatCode>mmm\-yy</c:formatCode>
                <c:ptCount val="85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</c:numCache>
            </c:numRef>
          </c:cat>
          <c:val>
            <c:numRef>
              <c:f>'Per country'!$C$300:$C$384</c:f>
              <c:numCache>
                <c:formatCode>0.0%</c:formatCode>
                <c:ptCount val="85"/>
                <c:pt idx="0">
                  <c:v>6.7339062354910594E-3</c:v>
                </c:pt>
                <c:pt idx="1">
                  <c:v>-2.6842427310854256E-3</c:v>
                </c:pt>
                <c:pt idx="2">
                  <c:v>-3.4039727835278324E-3</c:v>
                </c:pt>
                <c:pt idx="3">
                  <c:v>-4.0688887175797548E-3</c:v>
                </c:pt>
                <c:pt idx="4">
                  <c:v>-7.4771263193098214E-3</c:v>
                </c:pt>
                <c:pt idx="5">
                  <c:v>-5.8042508842813178E-3</c:v>
                </c:pt>
                <c:pt idx="6">
                  <c:v>6.5443794541437134E-3</c:v>
                </c:pt>
                <c:pt idx="7">
                  <c:v>-5.2412703354166893E-3</c:v>
                </c:pt>
                <c:pt idx="8">
                  <c:v>-7.7093078591399487E-3</c:v>
                </c:pt>
                <c:pt idx="9">
                  <c:v>2.7689688147701915E-3</c:v>
                </c:pt>
                <c:pt idx="10">
                  <c:v>-1.811768984769596E-3</c:v>
                </c:pt>
                <c:pt idx="11">
                  <c:v>4.387067102863562E-3</c:v>
                </c:pt>
                <c:pt idx="12">
                  <c:v>1.8142202117493681E-3</c:v>
                </c:pt>
                <c:pt idx="13">
                  <c:v>-1.7624005045390313E-3</c:v>
                </c:pt>
                <c:pt idx="14">
                  <c:v>-1.2043567532303919E-3</c:v>
                </c:pt>
                <c:pt idx="15">
                  <c:v>6.5209013511937405E-4</c:v>
                </c:pt>
                <c:pt idx="16">
                  <c:v>-4.4744973899010316E-3</c:v>
                </c:pt>
                <c:pt idx="17">
                  <c:v>6.7902692422098423E-3</c:v>
                </c:pt>
                <c:pt idx="18">
                  <c:v>-1.5288819069104586E-3</c:v>
                </c:pt>
                <c:pt idx="19">
                  <c:v>-3.8179303020479268E-3</c:v>
                </c:pt>
                <c:pt idx="20">
                  <c:v>7.5116196818798848E-3</c:v>
                </c:pt>
                <c:pt idx="21">
                  <c:v>9.381826624273823E-3</c:v>
                </c:pt>
                <c:pt idx="22">
                  <c:v>1.1065983015874704E-3</c:v>
                </c:pt>
                <c:pt idx="23">
                  <c:v>1.5696925491223415E-3</c:v>
                </c:pt>
                <c:pt idx="24">
                  <c:v>-9.4711885992202459E-4</c:v>
                </c:pt>
                <c:pt idx="25">
                  <c:v>-5.0264845940079491E-3</c:v>
                </c:pt>
                <c:pt idx="26">
                  <c:v>4.3127008240383298E-4</c:v>
                </c:pt>
                <c:pt idx="27">
                  <c:v>1.2426252026531187E-2</c:v>
                </c:pt>
                <c:pt idx="28">
                  <c:v>2.8221174859005675E-3</c:v>
                </c:pt>
                <c:pt idx="29">
                  <c:v>9.5385738671646258E-4</c:v>
                </c:pt>
                <c:pt idx="30">
                  <c:v>-1.3317601330107602E-4</c:v>
                </c:pt>
                <c:pt idx="31">
                  <c:v>2.8947443661298498E-3</c:v>
                </c:pt>
                <c:pt idx="32">
                  <c:v>6.379765763295615E-3</c:v>
                </c:pt>
                <c:pt idx="33">
                  <c:v>1.0865315058690643E-2</c:v>
                </c:pt>
                <c:pt idx="34">
                  <c:v>-8.4005821479751133E-3</c:v>
                </c:pt>
                <c:pt idx="35">
                  <c:v>7.4477671297799378E-3</c:v>
                </c:pt>
                <c:pt idx="36">
                  <c:v>2.351301254735269E-3</c:v>
                </c:pt>
                <c:pt idx="37">
                  <c:v>5.9731098977925633E-3</c:v>
                </c:pt>
                <c:pt idx="38">
                  <c:v>-3.3024243026111386E-4</c:v>
                </c:pt>
                <c:pt idx="39">
                  <c:v>-1.3838271840242852E-3</c:v>
                </c:pt>
                <c:pt idx="40">
                  <c:v>-7.1835626369543112E-4</c:v>
                </c:pt>
                <c:pt idx="41">
                  <c:v>-4.3979224139904208E-4</c:v>
                </c:pt>
                <c:pt idx="42">
                  <c:v>-5.4367604769919994E-3</c:v>
                </c:pt>
                <c:pt idx="43">
                  <c:v>-5.5594115517341135E-3</c:v>
                </c:pt>
                <c:pt idx="44">
                  <c:v>1.319017212149409E-3</c:v>
                </c:pt>
                <c:pt idx="45">
                  <c:v>-5.9224117400780082E-3</c:v>
                </c:pt>
                <c:pt idx="46">
                  <c:v>1.9324370721980611E-3</c:v>
                </c:pt>
                <c:pt idx="47">
                  <c:v>-6.627500311738913E-4</c:v>
                </c:pt>
                <c:pt idx="48">
                  <c:v>-3.1958118463636599E-3</c:v>
                </c:pt>
                <c:pt idx="49">
                  <c:v>6.1867509043235843E-3</c:v>
                </c:pt>
                <c:pt idx="50">
                  <c:v>-3.6411194232787844E-3</c:v>
                </c:pt>
                <c:pt idx="51">
                  <c:v>-8.3057793519130882E-3</c:v>
                </c:pt>
                <c:pt idx="52">
                  <c:v>5.1554977394957504E-3</c:v>
                </c:pt>
                <c:pt idx="53">
                  <c:v>-3.6249504858243439E-3</c:v>
                </c:pt>
                <c:pt idx="54">
                  <c:v>-5.1772374758539425E-3</c:v>
                </c:pt>
                <c:pt idx="55">
                  <c:v>2.3038466036982641E-3</c:v>
                </c:pt>
                <c:pt idx="56">
                  <c:v>-3.8263128342919658E-2</c:v>
                </c:pt>
                <c:pt idx="57">
                  <c:v>-0.1359282979428133</c:v>
                </c:pt>
                <c:pt idx="58">
                  <c:v>1.9496020274067487E-2</c:v>
                </c:pt>
                <c:pt idx="59">
                  <c:v>6.1959335246219355E-2</c:v>
                </c:pt>
                <c:pt idx="60">
                  <c:v>4.0877688347864323E-2</c:v>
                </c:pt>
                <c:pt idx="61">
                  <c:v>1.0577655713227871E-2</c:v>
                </c:pt>
                <c:pt idx="62">
                  <c:v>-3.0294371604573187E-3</c:v>
                </c:pt>
                <c:pt idx="63">
                  <c:v>1.091505503267054E-2</c:v>
                </c:pt>
                <c:pt idx="64">
                  <c:v>5.3339320897446583E-3</c:v>
                </c:pt>
                <c:pt idx="65">
                  <c:v>1.1573585670349631E-2</c:v>
                </c:pt>
                <c:pt idx="66">
                  <c:v>1.1417769066529066E-2</c:v>
                </c:pt>
                <c:pt idx="67">
                  <c:v>-3.028943460885326E-2</c:v>
                </c:pt>
                <c:pt idx="68">
                  <c:v>2.8685659036359851E-2</c:v>
                </c:pt>
                <c:pt idx="69">
                  <c:v>8.0474538128268581E-4</c:v>
                </c:pt>
                <c:pt idx="70">
                  <c:v>6.862041721066487E-3</c:v>
                </c:pt>
                <c:pt idx="71">
                  <c:v>5.4822432527330527E-3</c:v>
                </c:pt>
                <c:pt idx="72">
                  <c:v>7.7017708728828469E-3</c:v>
                </c:pt>
                <c:pt idx="73">
                  <c:v>-1.3640287540928316E-3</c:v>
                </c:pt>
                <c:pt idx="74">
                  <c:v>-1.0137865077776051E-2</c:v>
                </c:pt>
                <c:pt idx="75">
                  <c:v>1.6785387057325796E-2</c:v>
                </c:pt>
                <c:pt idx="76">
                  <c:v>5.1512858545353568E-3</c:v>
                </c:pt>
                <c:pt idx="77">
                  <c:v>-3.8382874590574441E-3</c:v>
                </c:pt>
                <c:pt idx="78">
                  <c:v>1.5458433685445543E-2</c:v>
                </c:pt>
                <c:pt idx="79">
                  <c:v>1.0959942061058324E-3</c:v>
                </c:pt>
                <c:pt idx="80">
                  <c:v>9.6948188502582657E-3</c:v>
                </c:pt>
                <c:pt idx="81">
                  <c:v>9.6763120557158497E-3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1AE-AD43-9C37-091588340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China!$A$8:$A$376</c:f>
              <c:numCache>
                <c:formatCode>m/d/yy</c:formatCode>
                <c:ptCount val="36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</c:numCache>
            </c:numRef>
          </c:cat>
          <c:val>
            <c:numRef>
              <c:f>China!$B$8:$B$382</c:f>
              <c:numCache>
                <c:formatCode>0.0%</c:formatCode>
                <c:ptCount val="375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0-AC43-B0A7-81A4A8F8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359</xdr:row>
      <xdr:rowOff>105833</xdr:rowOff>
    </xdr:from>
    <xdr:to>
      <xdr:col>28</xdr:col>
      <xdr:colOff>518582</xdr:colOff>
      <xdr:row>389</xdr:row>
      <xdr:rowOff>137583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173160</xdr:rowOff>
    </xdr:from>
    <xdr:to>
      <xdr:col>13</xdr:col>
      <xdr:colOff>498231</xdr:colOff>
      <xdr:row>377</xdr:row>
      <xdr:rowOff>117230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357717</xdr:colOff>
      <xdr:row>348</xdr:row>
      <xdr:rowOff>191557</xdr:rowOff>
    </xdr:from>
    <xdr:to>
      <xdr:col>15</xdr:col>
      <xdr:colOff>567268</xdr:colOff>
      <xdr:row>374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89" totalsRowShown="0" headerRowDxfId="31" dataDxfId="29" headerRowBorderDxfId="30">
  <autoFilter ref="A1:Q389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0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5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4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3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1" totalsRowShown="0" headerRowDxfId="12" dataDxfId="11">
  <autoFilter ref="A4:D381" xr:uid="{00000000-0009-0000-0100-000002000000}"/>
  <tableColumns count="4">
    <tableColumn id="1" xr3:uid="{00000000-0010-0000-0100-000001000000}" name="Month" dataDxfId="10">
      <calculatedColumnFormula>IF(Database!#REF!="",#N/A,Database!#REF!)</calculatedColumnFormula>
    </tableColumn>
    <tableColumn id="2" xr3:uid="{00000000-0010-0000-0100-000002000000}" name="USA" dataDxfId="9">
      <calculatedColumnFormula>VLOOKUP(A5,Database!$A:$AU,MATCH($B$4,Database!$A$1:$AU$1,0),FALSE)</calculatedColumnFormula>
    </tableColumn>
    <tableColumn id="3" xr3:uid="{00000000-0010-0000-0100-000003000000}" name="mom" dataDxfId="8">
      <calculatedColumnFormula>(B5/B4)-1</calculatedColumnFormula>
    </tableColumn>
    <tableColumn id="4" xr3:uid="{00000000-0010-0000-0100-000004000000}" name="yoy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1" totalsRowShown="0" headerRowDxfId="6" dataDxfId="4" headerRowBorderDxfId="5">
  <autoFilter ref="A7:C381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3"/>
    <tableColumn id="2" xr3:uid="{00000000-0010-0000-0200-000002000000}" name="China Industrial Production YoY" dataDxfId="2">
      <calculatedColumnFormula>VLOOKUP(A8,'China Production data'!$A$1:$C$508,3,FALSE)</calculatedColumnFormula>
    </tableColumn>
    <tableColumn id="3" xr3:uid="{00000000-0010-0000-0200-000003000000}" name="HSBC China PMI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 x14ac:dyDescent="0.2"/>
  <cols>
    <col min="1" max="1" width="9.1640625" style="82" customWidth="1"/>
    <col min="2" max="10" width="12.83203125" style="82" customWidth="1"/>
    <col min="11" max="14" width="9.1640625" style="82" customWidth="1"/>
    <col min="15" max="16" width="19.1640625" style="82" customWidth="1"/>
    <col min="17" max="49" width="9.1640625" style="82" customWidth="1"/>
    <col min="50" max="16384" width="9.1640625" style="82"/>
  </cols>
  <sheetData>
    <row r="1" spans="2:16" x14ac:dyDescent="0.2">
      <c r="B1" s="93"/>
      <c r="C1" s="87"/>
      <c r="D1" s="87"/>
      <c r="E1" s="87"/>
      <c r="F1" s="87"/>
      <c r="G1" s="87"/>
      <c r="H1" s="87"/>
      <c r="I1" s="87"/>
      <c r="J1" s="87"/>
    </row>
    <row r="2" spans="2:16" ht="16" customHeight="1" thickBot="1" x14ac:dyDescent="0.25">
      <c r="B2" s="94"/>
      <c r="C2" s="94"/>
      <c r="D2" s="94"/>
      <c r="E2" s="94"/>
      <c r="F2" s="94"/>
      <c r="G2" s="94"/>
      <c r="H2" s="94"/>
      <c r="I2" s="94"/>
      <c r="J2" s="94"/>
    </row>
    <row r="3" spans="2:16" ht="16" customHeight="1" thickBot="1" x14ac:dyDescent="0.25">
      <c r="B3" s="95" t="s">
        <v>0</v>
      </c>
      <c r="C3" s="96"/>
      <c r="D3" s="96"/>
      <c r="E3" s="96"/>
      <c r="F3" s="96"/>
      <c r="G3" s="96"/>
      <c r="H3" s="96"/>
      <c r="I3" s="96"/>
      <c r="J3" s="97"/>
    </row>
    <row r="5" spans="2:16" x14ac:dyDescent="0.2">
      <c r="B5" s="98" t="s">
        <v>1</v>
      </c>
      <c r="C5" s="99"/>
      <c r="D5" s="99"/>
      <c r="E5" s="99"/>
      <c r="F5" s="99"/>
      <c r="G5" s="99"/>
      <c r="H5" s="99"/>
      <c r="I5" s="99"/>
      <c r="J5" s="100"/>
    </row>
    <row r="7" spans="2:16" ht="63" customHeight="1" x14ac:dyDescent="0.2">
      <c r="B7" s="101" t="s">
        <v>2</v>
      </c>
      <c r="C7" s="87"/>
      <c r="D7" s="87"/>
      <c r="E7" s="87"/>
      <c r="F7" s="87"/>
      <c r="G7" s="87"/>
      <c r="H7" s="87"/>
      <c r="I7" s="87"/>
      <c r="J7" s="87"/>
    </row>
    <row r="8" spans="2:16" ht="33.75" customHeight="1" x14ac:dyDescent="0.2">
      <c r="B8" s="92" t="s">
        <v>3</v>
      </c>
      <c r="C8" s="87"/>
      <c r="D8" s="87"/>
      <c r="E8" s="87"/>
      <c r="F8" s="87"/>
      <c r="G8" s="87"/>
      <c r="H8" s="87"/>
      <c r="I8" s="87"/>
      <c r="J8" s="87"/>
    </row>
    <row r="9" spans="2:16" x14ac:dyDescent="0.2">
      <c r="B9" s="62"/>
      <c r="C9" s="62"/>
      <c r="D9" s="62"/>
      <c r="E9" s="62"/>
    </row>
    <row r="10" spans="2:16" x14ac:dyDescent="0.2">
      <c r="B10" s="98" t="s">
        <v>4</v>
      </c>
      <c r="C10" s="99"/>
      <c r="D10" s="99"/>
      <c r="E10" s="99"/>
      <c r="F10" s="99"/>
      <c r="G10" s="99"/>
      <c r="H10" s="99"/>
      <c r="I10" s="99"/>
      <c r="J10" s="100"/>
    </row>
    <row r="12" spans="2:16" x14ac:dyDescent="0.2">
      <c r="B12" s="98" t="s">
        <v>5</v>
      </c>
      <c r="C12" s="99"/>
      <c r="D12" s="99"/>
      <c r="E12" s="99"/>
      <c r="F12" s="100"/>
      <c r="G12" s="98" t="s">
        <v>6</v>
      </c>
      <c r="H12" s="99"/>
      <c r="I12" s="99"/>
      <c r="J12" s="100"/>
      <c r="O12" s="83" t="s">
        <v>7</v>
      </c>
      <c r="P12" s="83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2" t="s">
        <v>3</v>
      </c>
      <c r="G14" s="87" t="s">
        <v>11</v>
      </c>
      <c r="H14" s="87"/>
      <c r="I14" s="87"/>
      <c r="J14" s="87"/>
      <c r="O14" s="63" t="s">
        <v>12</v>
      </c>
      <c r="P14" s="63" t="s">
        <v>13</v>
      </c>
    </row>
    <row r="15" spans="2:16" x14ac:dyDescent="0.2">
      <c r="B15" s="82" t="s">
        <v>14</v>
      </c>
      <c r="G15" s="87" t="s">
        <v>15</v>
      </c>
      <c r="H15" s="87"/>
      <c r="I15" s="87"/>
      <c r="J15" s="87"/>
      <c r="O15" s="63" t="s">
        <v>16</v>
      </c>
      <c r="P15" s="63" t="s">
        <v>17</v>
      </c>
    </row>
    <row r="16" spans="2:16" ht="15.75" customHeight="1" x14ac:dyDescent="0.2">
      <c r="B16" s="82" t="s">
        <v>18</v>
      </c>
      <c r="G16" s="88" t="s">
        <v>19</v>
      </c>
      <c r="H16" s="87"/>
      <c r="I16" s="87"/>
      <c r="J16" s="87"/>
      <c r="O16" s="63" t="s">
        <v>20</v>
      </c>
      <c r="P16" s="63" t="s">
        <v>21</v>
      </c>
    </row>
    <row r="17" spans="2:16" ht="15.75" customHeight="1" x14ac:dyDescent="0.2">
      <c r="B17" s="82" t="s">
        <v>22</v>
      </c>
      <c r="G17" s="88"/>
      <c r="H17" s="87"/>
      <c r="I17" s="87"/>
      <c r="J17" s="87"/>
      <c r="O17" s="63" t="s">
        <v>23</v>
      </c>
      <c r="P17" s="63" t="s">
        <v>24</v>
      </c>
    </row>
    <row r="18" spans="2:16" ht="15.75" customHeight="1" x14ac:dyDescent="0.2">
      <c r="B18" s="82" t="s">
        <v>25</v>
      </c>
      <c r="G18" s="90"/>
      <c r="H18" s="87"/>
      <c r="I18" s="87"/>
      <c r="J18" s="87"/>
      <c r="O18" s="63" t="s">
        <v>26</v>
      </c>
      <c r="P18" s="63" t="s">
        <v>27</v>
      </c>
    </row>
    <row r="19" spans="2:16" ht="15.75" customHeight="1" x14ac:dyDescent="0.2">
      <c r="B19" s="82" t="s">
        <v>28</v>
      </c>
      <c r="G19" s="88"/>
      <c r="H19" s="87"/>
      <c r="I19" s="87"/>
      <c r="J19" s="87"/>
      <c r="O19" s="63" t="s">
        <v>29</v>
      </c>
      <c r="P19" s="63" t="s">
        <v>30</v>
      </c>
    </row>
    <row r="20" spans="2:16" ht="15.75" customHeight="1" x14ac:dyDescent="0.2">
      <c r="G20" s="88"/>
      <c r="H20" s="87"/>
      <c r="I20" s="87"/>
      <c r="J20" s="87"/>
      <c r="O20" s="63" t="s">
        <v>31</v>
      </c>
      <c r="P20" s="63" t="s">
        <v>32</v>
      </c>
    </row>
    <row r="21" spans="2:16" ht="31.5" customHeight="1" x14ac:dyDescent="0.2">
      <c r="B21" s="91" t="s">
        <v>33</v>
      </c>
      <c r="C21" s="87"/>
      <c r="D21" s="87"/>
      <c r="E21" s="87"/>
      <c r="F21" s="87"/>
      <c r="G21" s="88" t="s">
        <v>34</v>
      </c>
      <c r="H21" s="87"/>
      <c r="I21" s="87"/>
      <c r="J21" s="87"/>
      <c r="O21" s="63" t="s">
        <v>35</v>
      </c>
      <c r="P21" s="63" t="s">
        <v>36</v>
      </c>
    </row>
    <row r="22" spans="2:16" ht="15.75" customHeight="1" x14ac:dyDescent="0.2">
      <c r="G22" s="88"/>
      <c r="H22" s="87"/>
      <c r="I22" s="87"/>
      <c r="J22" s="87"/>
      <c r="O22" s="63" t="s">
        <v>37</v>
      </c>
      <c r="P22" s="63" t="s">
        <v>38</v>
      </c>
    </row>
    <row r="23" spans="2:16" ht="15.75" customHeight="1" x14ac:dyDescent="0.2">
      <c r="B23" s="92" t="s">
        <v>39</v>
      </c>
      <c r="C23" s="87"/>
      <c r="D23" s="87"/>
      <c r="E23" s="87"/>
      <c r="F23" s="87"/>
      <c r="G23" s="88" t="s">
        <v>40</v>
      </c>
      <c r="H23" s="87"/>
      <c r="I23" s="87"/>
      <c r="J23" s="87"/>
      <c r="O23" s="63" t="s">
        <v>41</v>
      </c>
      <c r="P23" s="63" t="s">
        <v>42</v>
      </c>
    </row>
    <row r="24" spans="2:16" ht="15.75" customHeight="1" x14ac:dyDescent="0.2">
      <c r="G24" s="88"/>
      <c r="H24" s="87"/>
      <c r="I24" s="87"/>
      <c r="J24" s="87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8"/>
      <c r="H25" s="87"/>
      <c r="I25" s="87"/>
      <c r="J25" s="87"/>
      <c r="O25" s="63" t="s">
        <v>46</v>
      </c>
      <c r="P25" s="63" t="s">
        <v>47</v>
      </c>
    </row>
    <row r="26" spans="2:16" ht="15.75" customHeight="1" x14ac:dyDescent="0.2">
      <c r="G26" s="88"/>
      <c r="H26" s="87"/>
      <c r="I26" s="87"/>
      <c r="J26" s="87"/>
      <c r="O26" s="63" t="s">
        <v>48</v>
      </c>
      <c r="P26" s="63" t="s">
        <v>49</v>
      </c>
    </row>
    <row r="27" spans="2:16" ht="15.75" customHeight="1" x14ac:dyDescent="0.2">
      <c r="B27" s="87"/>
      <c r="C27" s="87"/>
      <c r="D27" s="87"/>
      <c r="E27" s="87"/>
      <c r="F27" s="87"/>
      <c r="G27" s="88"/>
      <c r="H27" s="87"/>
      <c r="I27" s="87"/>
      <c r="J27" s="87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89"/>
      <c r="C31" s="87"/>
      <c r="D31" s="87"/>
      <c r="E31" s="87"/>
      <c r="F31" s="87"/>
      <c r="G31" s="87"/>
      <c r="H31" s="87"/>
      <c r="I31" s="87"/>
      <c r="J31" s="87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 x14ac:dyDescent="0.2"/>
  <cols>
    <col min="1" max="2" width="15.33203125" style="82" customWidth="1"/>
    <col min="3" max="33" width="9.1640625" style="82" customWidth="1"/>
    <col min="34" max="16384" width="9.1640625" style="82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12.22</v>
      </c>
      <c r="C2" t="s">
        <v>493</v>
      </c>
      <c r="D2">
        <v>46.9</v>
      </c>
      <c r="E2" t="s">
        <v>494</v>
      </c>
    </row>
    <row r="3" spans="1:5" x14ac:dyDescent="0.2">
      <c r="A3" t="s">
        <v>137</v>
      </c>
      <c r="B3">
        <v>11.6</v>
      </c>
      <c r="C3" t="s">
        <v>495</v>
      </c>
      <c r="D3">
        <v>0.4</v>
      </c>
      <c r="E3" t="s">
        <v>494</v>
      </c>
    </row>
    <row r="4" spans="1:5" x14ac:dyDescent="0.2">
      <c r="A4" t="s">
        <v>21</v>
      </c>
      <c r="B4">
        <v>3</v>
      </c>
      <c r="C4" t="s">
        <v>495</v>
      </c>
      <c r="D4">
        <v>-3.94</v>
      </c>
      <c r="E4" t="s">
        <v>494</v>
      </c>
    </row>
    <row r="5" spans="1:5" x14ac:dyDescent="0.2">
      <c r="A5" t="s">
        <v>38</v>
      </c>
      <c r="B5">
        <v>4.3</v>
      </c>
      <c r="C5" t="s">
        <v>496</v>
      </c>
      <c r="D5">
        <v>10.1</v>
      </c>
      <c r="E5" t="s">
        <v>494</v>
      </c>
    </row>
    <row r="6" spans="1:5" x14ac:dyDescent="0.2">
      <c r="A6" t="s">
        <v>436</v>
      </c>
      <c r="B6">
        <v>3.9</v>
      </c>
      <c r="C6" t="s">
        <v>496</v>
      </c>
      <c r="D6">
        <v>-1.2</v>
      </c>
      <c r="E6" t="s">
        <v>494</v>
      </c>
    </row>
    <row r="7" spans="1:5" x14ac:dyDescent="0.2">
      <c r="A7" t="s">
        <v>49</v>
      </c>
      <c r="B7">
        <v>0.8</v>
      </c>
      <c r="C7" t="s">
        <v>495</v>
      </c>
      <c r="D7">
        <v>-1.7</v>
      </c>
      <c r="E7" t="s">
        <v>494</v>
      </c>
    </row>
    <row r="8" spans="1:5" x14ac:dyDescent="0.2">
      <c r="A8" t="s">
        <v>51</v>
      </c>
      <c r="B8">
        <v>3.3</v>
      </c>
      <c r="C8" t="s">
        <v>496</v>
      </c>
      <c r="D8">
        <v>5</v>
      </c>
      <c r="E8" t="s">
        <v>494</v>
      </c>
    </row>
    <row r="9" spans="1:5" x14ac:dyDescent="0.2">
      <c r="A9" t="s">
        <v>497</v>
      </c>
      <c r="B9">
        <v>4.5</v>
      </c>
      <c r="C9" t="s">
        <v>493</v>
      </c>
      <c r="D9">
        <v>2.6</v>
      </c>
      <c r="E9" t="s">
        <v>494</v>
      </c>
    </row>
    <row r="10" spans="1:5" x14ac:dyDescent="0.2">
      <c r="A10" t="s">
        <v>440</v>
      </c>
      <c r="B10">
        <v>6.7</v>
      </c>
      <c r="C10" t="s">
        <v>498</v>
      </c>
      <c r="D10">
        <v>7.1</v>
      </c>
      <c r="E10" t="s">
        <v>494</v>
      </c>
    </row>
    <row r="11" spans="1:5" x14ac:dyDescent="0.2">
      <c r="A11" t="s">
        <v>55</v>
      </c>
      <c r="B11">
        <v>10.9</v>
      </c>
      <c r="C11" t="s">
        <v>496</v>
      </c>
      <c r="D11">
        <v>18.100000000000001</v>
      </c>
      <c r="E11" t="s">
        <v>494</v>
      </c>
    </row>
    <row r="12" spans="1:5" x14ac:dyDescent="0.2">
      <c r="A12" t="s">
        <v>57</v>
      </c>
      <c r="B12">
        <v>38.6</v>
      </c>
      <c r="C12" t="s">
        <v>495</v>
      </c>
      <c r="D12">
        <v>3</v>
      </c>
      <c r="E12" t="s">
        <v>494</v>
      </c>
    </row>
    <row r="13" spans="1:5" x14ac:dyDescent="0.2">
      <c r="A13" t="s">
        <v>499</v>
      </c>
      <c r="B13">
        <v>8.1999999999999993</v>
      </c>
      <c r="C13" t="s">
        <v>496</v>
      </c>
      <c r="D13">
        <v>9.3000000000000007</v>
      </c>
      <c r="E13" t="s">
        <v>494</v>
      </c>
    </row>
    <row r="14" spans="1:5" x14ac:dyDescent="0.2">
      <c r="A14" t="s">
        <v>83</v>
      </c>
      <c r="B14">
        <v>186</v>
      </c>
      <c r="C14" t="s">
        <v>495</v>
      </c>
      <c r="D14">
        <v>-12</v>
      </c>
      <c r="E14" t="s">
        <v>494</v>
      </c>
    </row>
    <row r="15" spans="1:5" x14ac:dyDescent="0.2">
      <c r="A15" t="s">
        <v>75</v>
      </c>
      <c r="B15">
        <v>-7.8</v>
      </c>
      <c r="C15" t="s">
        <v>496</v>
      </c>
      <c r="D15">
        <v>-4</v>
      </c>
      <c r="E15" t="s">
        <v>494</v>
      </c>
    </row>
    <row r="16" spans="1:5" x14ac:dyDescent="0.2">
      <c r="A16" t="s">
        <v>63</v>
      </c>
      <c r="B16">
        <v>9.6999999999999993</v>
      </c>
      <c r="C16" t="s">
        <v>496</v>
      </c>
      <c r="D16">
        <v>9.6999999999999993</v>
      </c>
      <c r="E16" t="s">
        <v>494</v>
      </c>
    </row>
    <row r="17" spans="1:5" x14ac:dyDescent="0.2">
      <c r="A17" t="s">
        <v>59</v>
      </c>
      <c r="B17">
        <v>20.9</v>
      </c>
      <c r="C17" t="s">
        <v>495</v>
      </c>
      <c r="D17">
        <v>9.9</v>
      </c>
      <c r="E17" t="s">
        <v>494</v>
      </c>
    </row>
    <row r="18" spans="1:5" x14ac:dyDescent="0.2">
      <c r="A18" t="s">
        <v>53</v>
      </c>
      <c r="B18">
        <v>6.6</v>
      </c>
      <c r="C18" t="s">
        <v>495</v>
      </c>
      <c r="D18">
        <v>11.1</v>
      </c>
      <c r="E18" t="s">
        <v>494</v>
      </c>
    </row>
    <row r="19" spans="1:5" x14ac:dyDescent="0.2">
      <c r="A19" t="s">
        <v>99</v>
      </c>
      <c r="B19">
        <v>3</v>
      </c>
      <c r="C19" t="s">
        <v>500</v>
      </c>
      <c r="D19">
        <v>-5.6</v>
      </c>
      <c r="E19" t="s">
        <v>494</v>
      </c>
    </row>
    <row r="20" spans="1:5" x14ac:dyDescent="0.2">
      <c r="A20" t="s">
        <v>87</v>
      </c>
      <c r="B20">
        <v>3.89</v>
      </c>
      <c r="C20" t="s">
        <v>493</v>
      </c>
      <c r="D20">
        <v>6.13</v>
      </c>
      <c r="E20" t="s">
        <v>494</v>
      </c>
    </row>
    <row r="21" spans="1:5" x14ac:dyDescent="0.2">
      <c r="A21" t="s">
        <v>401</v>
      </c>
      <c r="B21">
        <v>-10.4</v>
      </c>
      <c r="C21" t="s">
        <v>500</v>
      </c>
      <c r="D21">
        <v>-3.3</v>
      </c>
      <c r="E21" t="s">
        <v>494</v>
      </c>
    </row>
    <row r="22" spans="1:5" x14ac:dyDescent="0.2">
      <c r="A22" t="s">
        <v>93</v>
      </c>
      <c r="B22">
        <v>1.3</v>
      </c>
      <c r="C22" t="s">
        <v>496</v>
      </c>
      <c r="D22">
        <v>-0.7</v>
      </c>
      <c r="E22" t="s">
        <v>494</v>
      </c>
    </row>
    <row r="23" spans="1:5" x14ac:dyDescent="0.2">
      <c r="A23" t="s">
        <v>95</v>
      </c>
      <c r="B23">
        <v>3.8</v>
      </c>
      <c r="C23" t="s">
        <v>498</v>
      </c>
      <c r="D23">
        <v>3.5</v>
      </c>
      <c r="E23" t="s">
        <v>494</v>
      </c>
    </row>
    <row r="24" spans="1:5" x14ac:dyDescent="0.2">
      <c r="A24" t="s">
        <v>107</v>
      </c>
      <c r="B24">
        <v>10.1</v>
      </c>
      <c r="C24" t="s">
        <v>496</v>
      </c>
      <c r="D24">
        <v>15.5</v>
      </c>
      <c r="E24" t="s">
        <v>494</v>
      </c>
    </row>
    <row r="25" spans="1:5" x14ac:dyDescent="0.2">
      <c r="A25" t="s">
        <v>103</v>
      </c>
      <c r="B25">
        <v>1.2</v>
      </c>
      <c r="C25" t="s">
        <v>501</v>
      </c>
      <c r="D25">
        <v>0.1</v>
      </c>
      <c r="E25" t="s">
        <v>494</v>
      </c>
    </row>
    <row r="26" spans="1:5" x14ac:dyDescent="0.2">
      <c r="A26" t="s">
        <v>113</v>
      </c>
      <c r="B26">
        <v>7.9</v>
      </c>
      <c r="C26" t="s">
        <v>502</v>
      </c>
      <c r="D26">
        <v>7.3</v>
      </c>
      <c r="E26" t="s">
        <v>494</v>
      </c>
    </row>
    <row r="27" spans="1:5" x14ac:dyDescent="0.2">
      <c r="A27" t="s">
        <v>167</v>
      </c>
      <c r="B27">
        <v>2.7</v>
      </c>
      <c r="C27" t="s">
        <v>496</v>
      </c>
      <c r="D27">
        <v>2.8</v>
      </c>
      <c r="E27" t="s">
        <v>494</v>
      </c>
    </row>
    <row r="28" spans="1:5" x14ac:dyDescent="0.2">
      <c r="A28" t="s">
        <v>121</v>
      </c>
      <c r="B28">
        <v>-12.7</v>
      </c>
      <c r="C28" t="s">
        <v>503</v>
      </c>
      <c r="D28">
        <v>-7.2</v>
      </c>
      <c r="E28" t="s">
        <v>494</v>
      </c>
    </row>
    <row r="29" spans="1:5" x14ac:dyDescent="0.2">
      <c r="A29" t="s">
        <v>125</v>
      </c>
      <c r="B29">
        <v>-1.3</v>
      </c>
      <c r="C29" t="s">
        <v>493</v>
      </c>
      <c r="D29">
        <v>8.9</v>
      </c>
      <c r="E29" t="s">
        <v>494</v>
      </c>
    </row>
    <row r="30" spans="1:5" x14ac:dyDescent="0.2">
      <c r="A30" t="s">
        <v>117</v>
      </c>
      <c r="B30">
        <v>-4.9000000000000004</v>
      </c>
      <c r="C30" t="s">
        <v>496</v>
      </c>
      <c r="D30">
        <v>-4</v>
      </c>
      <c r="E30" t="s">
        <v>494</v>
      </c>
    </row>
    <row r="31" spans="1:5" x14ac:dyDescent="0.2">
      <c r="A31" t="s">
        <v>133</v>
      </c>
      <c r="B31">
        <v>11.3</v>
      </c>
      <c r="C31" t="s">
        <v>496</v>
      </c>
      <c r="D31">
        <v>4.2</v>
      </c>
      <c r="E31" t="s">
        <v>494</v>
      </c>
    </row>
    <row r="32" spans="1:5" x14ac:dyDescent="0.2">
      <c r="A32" t="s">
        <v>381</v>
      </c>
      <c r="B32">
        <v>8.68</v>
      </c>
      <c r="C32" t="s">
        <v>504</v>
      </c>
      <c r="D32">
        <v>13.83</v>
      </c>
      <c r="E32" t="s">
        <v>494</v>
      </c>
    </row>
    <row r="33" spans="1:5" x14ac:dyDescent="0.2">
      <c r="A33" t="s">
        <v>442</v>
      </c>
      <c r="B33">
        <v>2.8</v>
      </c>
      <c r="C33" t="s">
        <v>496</v>
      </c>
      <c r="D33">
        <v>8.5</v>
      </c>
      <c r="E33" t="s">
        <v>494</v>
      </c>
    </row>
    <row r="34" spans="1:5" x14ac:dyDescent="0.2">
      <c r="A34" t="s">
        <v>505</v>
      </c>
      <c r="B34">
        <v>3.3</v>
      </c>
      <c r="C34" t="s">
        <v>496</v>
      </c>
      <c r="D34">
        <v>5.0999999999999996</v>
      </c>
      <c r="E34" t="s">
        <v>494</v>
      </c>
    </row>
    <row r="35" spans="1:5" x14ac:dyDescent="0.2">
      <c r="A35" t="s">
        <v>506</v>
      </c>
      <c r="B35">
        <v>3.6</v>
      </c>
      <c r="C35" t="s">
        <v>496</v>
      </c>
      <c r="D35">
        <v>4.8</v>
      </c>
      <c r="E35" t="s">
        <v>494</v>
      </c>
    </row>
    <row r="36" spans="1:5" x14ac:dyDescent="0.2">
      <c r="A36" t="s">
        <v>155</v>
      </c>
      <c r="B36">
        <v>-10.5</v>
      </c>
      <c r="C36" t="s">
        <v>493</v>
      </c>
      <c r="D36">
        <v>-12.2</v>
      </c>
      <c r="E36" t="s">
        <v>494</v>
      </c>
    </row>
    <row r="37" spans="1:5" x14ac:dyDescent="0.2">
      <c r="A37" t="s">
        <v>153</v>
      </c>
      <c r="B37">
        <v>5.5</v>
      </c>
      <c r="C37" t="s">
        <v>496</v>
      </c>
      <c r="D37">
        <v>6.7</v>
      </c>
      <c r="E37" t="s">
        <v>494</v>
      </c>
    </row>
    <row r="38" spans="1:5" x14ac:dyDescent="0.2">
      <c r="A38" t="s">
        <v>159</v>
      </c>
      <c r="B38">
        <v>0.8</v>
      </c>
      <c r="C38" t="s">
        <v>493</v>
      </c>
      <c r="D38">
        <v>3.9</v>
      </c>
      <c r="E38" t="s">
        <v>494</v>
      </c>
    </row>
    <row r="39" spans="1:5" x14ac:dyDescent="0.2">
      <c r="A39" t="s">
        <v>444</v>
      </c>
      <c r="B39">
        <v>34.299999999999997</v>
      </c>
      <c r="C39" t="s">
        <v>493</v>
      </c>
      <c r="D39">
        <v>47.8</v>
      </c>
      <c r="E39" t="s">
        <v>494</v>
      </c>
    </row>
    <row r="40" spans="1:5" x14ac:dyDescent="0.2">
      <c r="A40" t="s">
        <v>127</v>
      </c>
      <c r="B40">
        <v>-0.6</v>
      </c>
      <c r="C40" t="s">
        <v>496</v>
      </c>
      <c r="D40">
        <v>-0.4</v>
      </c>
      <c r="E40" t="s">
        <v>494</v>
      </c>
    </row>
    <row r="41" spans="1:5" x14ac:dyDescent="0.2">
      <c r="A41" t="s">
        <v>191</v>
      </c>
      <c r="B41">
        <v>16.5</v>
      </c>
      <c r="C41" t="s">
        <v>496</v>
      </c>
      <c r="D41">
        <v>9.9</v>
      </c>
      <c r="E41" t="s">
        <v>494</v>
      </c>
    </row>
    <row r="42" spans="1:5" x14ac:dyDescent="0.2">
      <c r="A42" t="s">
        <v>507</v>
      </c>
      <c r="B42">
        <v>8.6999999999999993</v>
      </c>
      <c r="C42" t="s">
        <v>495</v>
      </c>
      <c r="D42">
        <v>8.1999999999999993</v>
      </c>
      <c r="E42" t="s">
        <v>494</v>
      </c>
    </row>
    <row r="43" spans="1:5" x14ac:dyDescent="0.2">
      <c r="A43" t="s">
        <v>201</v>
      </c>
      <c r="B43">
        <v>7.8</v>
      </c>
      <c r="C43" t="s">
        <v>493</v>
      </c>
      <c r="D43">
        <v>5.6</v>
      </c>
      <c r="E43" t="s">
        <v>494</v>
      </c>
    </row>
    <row r="44" spans="1:5" x14ac:dyDescent="0.2">
      <c r="A44" t="s">
        <v>207</v>
      </c>
      <c r="B44">
        <v>-3.4</v>
      </c>
      <c r="C44" t="s">
        <v>496</v>
      </c>
      <c r="D44">
        <v>-2.2999999999999998</v>
      </c>
      <c r="E44" t="s">
        <v>494</v>
      </c>
    </row>
    <row r="45" spans="1:5" x14ac:dyDescent="0.2">
      <c r="A45" t="s">
        <v>211</v>
      </c>
      <c r="B45">
        <v>3.2</v>
      </c>
      <c r="C45" t="s">
        <v>496</v>
      </c>
      <c r="D45">
        <v>3.3</v>
      </c>
      <c r="E45" t="s">
        <v>494</v>
      </c>
    </row>
    <row r="46" spans="1:5" x14ac:dyDescent="0.2">
      <c r="A46" t="s">
        <v>209</v>
      </c>
      <c r="B46">
        <v>2.35</v>
      </c>
      <c r="C46" t="s">
        <v>493</v>
      </c>
      <c r="D46">
        <v>1.07</v>
      </c>
      <c r="E46" t="s">
        <v>494</v>
      </c>
    </row>
    <row r="47" spans="1:5" x14ac:dyDescent="0.2">
      <c r="A47" t="s">
        <v>217</v>
      </c>
      <c r="B47">
        <v>9.1</v>
      </c>
      <c r="C47" t="s">
        <v>500</v>
      </c>
      <c r="D47">
        <v>11.2</v>
      </c>
      <c r="E47" t="s">
        <v>494</v>
      </c>
    </row>
    <row r="48" spans="1:5" x14ac:dyDescent="0.2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2">
      <c r="A49" t="s">
        <v>215</v>
      </c>
      <c r="B49">
        <v>-12.9</v>
      </c>
      <c r="C49" t="s">
        <v>496</v>
      </c>
      <c r="D49">
        <v>27.3</v>
      </c>
      <c r="E49" t="s">
        <v>494</v>
      </c>
    </row>
    <row r="50" spans="1:5" x14ac:dyDescent="0.2">
      <c r="A50" t="s">
        <v>223</v>
      </c>
      <c r="B50">
        <v>10.199999999999999</v>
      </c>
      <c r="C50" t="s">
        <v>496</v>
      </c>
      <c r="D50">
        <v>-12.9</v>
      </c>
      <c r="E50" t="s">
        <v>494</v>
      </c>
    </row>
    <row r="51" spans="1:5" x14ac:dyDescent="0.2">
      <c r="A51" t="s">
        <v>225</v>
      </c>
      <c r="B51">
        <v>2</v>
      </c>
      <c r="C51" t="s">
        <v>496</v>
      </c>
      <c r="D51">
        <v>4.5</v>
      </c>
      <c r="E51" t="s">
        <v>494</v>
      </c>
    </row>
    <row r="52" spans="1:5" x14ac:dyDescent="0.2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2">
      <c r="A53" t="s">
        <v>231</v>
      </c>
      <c r="B53">
        <v>-4.0999999999999996</v>
      </c>
      <c r="C53" t="s">
        <v>496</v>
      </c>
      <c r="D53">
        <v>-2.2999999999999998</v>
      </c>
      <c r="E53" t="s">
        <v>494</v>
      </c>
    </row>
    <row r="54" spans="1:5" x14ac:dyDescent="0.2">
      <c r="A54" t="s">
        <v>229</v>
      </c>
      <c r="B54">
        <v>4.84</v>
      </c>
      <c r="C54" t="s">
        <v>493</v>
      </c>
      <c r="D54">
        <v>7.5</v>
      </c>
      <c r="E54" t="s">
        <v>494</v>
      </c>
    </row>
    <row r="55" spans="1:5" x14ac:dyDescent="0.2">
      <c r="A55" t="s">
        <v>446</v>
      </c>
      <c r="B55">
        <v>6.8</v>
      </c>
      <c r="C55" t="s">
        <v>498</v>
      </c>
      <c r="D55">
        <v>4.2</v>
      </c>
      <c r="E55" t="s">
        <v>494</v>
      </c>
    </row>
    <row r="56" spans="1:5" x14ac:dyDescent="0.2">
      <c r="A56" t="s">
        <v>510</v>
      </c>
      <c r="B56">
        <v>43.6</v>
      </c>
      <c r="C56" t="s">
        <v>495</v>
      </c>
      <c r="D56">
        <v>19.3</v>
      </c>
      <c r="E56" t="s">
        <v>494</v>
      </c>
    </row>
    <row r="57" spans="1:5" x14ac:dyDescent="0.2">
      <c r="A57" t="s">
        <v>511</v>
      </c>
      <c r="B57">
        <v>51</v>
      </c>
      <c r="C57" t="s">
        <v>498</v>
      </c>
      <c r="D57">
        <v>46.4</v>
      </c>
      <c r="E57" t="s">
        <v>494</v>
      </c>
    </row>
    <row r="58" spans="1:5" x14ac:dyDescent="0.2">
      <c r="A58" t="s">
        <v>452</v>
      </c>
      <c r="B58">
        <v>2.4</v>
      </c>
      <c r="C58" t="s">
        <v>496</v>
      </c>
      <c r="D58">
        <v>5.8</v>
      </c>
      <c r="E58" t="s">
        <v>494</v>
      </c>
    </row>
    <row r="59" spans="1:5" x14ac:dyDescent="0.2">
      <c r="A59" t="s">
        <v>450</v>
      </c>
      <c r="B59">
        <v>17</v>
      </c>
      <c r="C59" t="s">
        <v>498</v>
      </c>
      <c r="D59">
        <v>22.6</v>
      </c>
      <c r="E59" t="s">
        <v>494</v>
      </c>
    </row>
    <row r="60" spans="1:5" x14ac:dyDescent="0.2">
      <c r="A60" t="s">
        <v>265</v>
      </c>
      <c r="B60">
        <v>5.2</v>
      </c>
      <c r="C60" t="s">
        <v>504</v>
      </c>
      <c r="D60">
        <v>1.8</v>
      </c>
      <c r="E60" t="s">
        <v>494</v>
      </c>
    </row>
    <row r="61" spans="1:5" x14ac:dyDescent="0.2">
      <c r="A61" t="s">
        <v>267</v>
      </c>
      <c r="B61">
        <v>-13.2</v>
      </c>
      <c r="C61" t="s">
        <v>495</v>
      </c>
      <c r="D61">
        <v>10.199999999999999</v>
      </c>
      <c r="E61" t="s">
        <v>494</v>
      </c>
    </row>
    <row r="62" spans="1:5" x14ac:dyDescent="0.2">
      <c r="A62" t="s">
        <v>169</v>
      </c>
      <c r="B62">
        <v>-6.5</v>
      </c>
      <c r="C62" t="s">
        <v>496</v>
      </c>
      <c r="D62">
        <v>-8</v>
      </c>
      <c r="E62" t="s">
        <v>494</v>
      </c>
    </row>
    <row r="63" spans="1:5" x14ac:dyDescent="0.2">
      <c r="A63" t="s">
        <v>301</v>
      </c>
      <c r="B63">
        <v>5.5</v>
      </c>
      <c r="C63" t="s">
        <v>496</v>
      </c>
      <c r="D63">
        <v>2.5</v>
      </c>
      <c r="E63" t="s">
        <v>494</v>
      </c>
    </row>
    <row r="64" spans="1:5" x14ac:dyDescent="0.2">
      <c r="A64" t="s">
        <v>281</v>
      </c>
      <c r="B64">
        <v>-1.06</v>
      </c>
      <c r="C64" t="s">
        <v>495</v>
      </c>
      <c r="D64">
        <v>3.6</v>
      </c>
      <c r="E64" t="s">
        <v>494</v>
      </c>
    </row>
    <row r="65" spans="1:5" x14ac:dyDescent="0.2">
      <c r="A65" t="s">
        <v>283</v>
      </c>
      <c r="B65">
        <v>-4.5</v>
      </c>
      <c r="C65" t="s">
        <v>496</v>
      </c>
      <c r="D65">
        <v>-3.1</v>
      </c>
      <c r="E65" t="s">
        <v>494</v>
      </c>
    </row>
    <row r="66" spans="1:5" x14ac:dyDescent="0.2">
      <c r="A66" t="s">
        <v>293</v>
      </c>
      <c r="B66">
        <v>-8.6999999999999993</v>
      </c>
      <c r="C66" t="s">
        <v>500</v>
      </c>
      <c r="D66">
        <v>-1</v>
      </c>
      <c r="E66" t="s">
        <v>494</v>
      </c>
    </row>
    <row r="67" spans="1:5" x14ac:dyDescent="0.2">
      <c r="A67" t="s">
        <v>297</v>
      </c>
      <c r="B67">
        <v>9.5</v>
      </c>
      <c r="C67" t="s">
        <v>493</v>
      </c>
      <c r="D67">
        <v>48</v>
      </c>
      <c r="E67" t="s">
        <v>494</v>
      </c>
    </row>
    <row r="68" spans="1:5" x14ac:dyDescent="0.2">
      <c r="A68" t="s">
        <v>277</v>
      </c>
      <c r="B68">
        <v>0.7</v>
      </c>
      <c r="C68" t="s">
        <v>496</v>
      </c>
      <c r="D68">
        <v>1.53</v>
      </c>
      <c r="E68" t="s">
        <v>494</v>
      </c>
    </row>
    <row r="69" spans="1:5" x14ac:dyDescent="0.2">
      <c r="A69" t="s">
        <v>454</v>
      </c>
      <c r="B69">
        <v>11</v>
      </c>
      <c r="C69" t="s">
        <v>496</v>
      </c>
      <c r="D69">
        <v>13.8</v>
      </c>
      <c r="E69" t="s">
        <v>494</v>
      </c>
    </row>
    <row r="70" spans="1:5" x14ac:dyDescent="0.2">
      <c r="A70" t="s">
        <v>287</v>
      </c>
      <c r="B70">
        <v>19.600000000000001</v>
      </c>
      <c r="C70" t="s">
        <v>502</v>
      </c>
      <c r="D70">
        <v>79.400000000000006</v>
      </c>
      <c r="E70" t="s">
        <v>494</v>
      </c>
    </row>
    <row r="71" spans="1:5" x14ac:dyDescent="0.2">
      <c r="A71" t="s">
        <v>512</v>
      </c>
      <c r="B71">
        <v>-3.4</v>
      </c>
      <c r="C71" t="s">
        <v>493</v>
      </c>
      <c r="D71">
        <v>5</v>
      </c>
      <c r="E71" t="s">
        <v>494</v>
      </c>
    </row>
    <row r="72" spans="1:5" x14ac:dyDescent="0.2">
      <c r="A72" t="s">
        <v>269</v>
      </c>
      <c r="B72">
        <v>3.3</v>
      </c>
      <c r="C72" t="s">
        <v>493</v>
      </c>
      <c r="D72">
        <v>19.899999999999999</v>
      </c>
      <c r="E72" t="s">
        <v>494</v>
      </c>
    </row>
    <row r="73" spans="1:5" x14ac:dyDescent="0.2">
      <c r="A73" t="s">
        <v>291</v>
      </c>
      <c r="B73">
        <v>-4</v>
      </c>
      <c r="C73" t="s">
        <v>503</v>
      </c>
      <c r="D73">
        <v>5.7</v>
      </c>
      <c r="E73" t="s">
        <v>494</v>
      </c>
    </row>
    <row r="74" spans="1:5" x14ac:dyDescent="0.2">
      <c r="A74" t="s">
        <v>315</v>
      </c>
      <c r="B74">
        <v>10.5</v>
      </c>
      <c r="C74" t="s">
        <v>504</v>
      </c>
      <c r="D74">
        <v>10.5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495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2">
      <c r="A77" t="s">
        <v>309</v>
      </c>
      <c r="B77">
        <v>1.6</v>
      </c>
      <c r="C77" t="s">
        <v>503</v>
      </c>
      <c r="D77">
        <v>-10.3</v>
      </c>
      <c r="E77" t="s">
        <v>494</v>
      </c>
    </row>
    <row r="78" spans="1:5" x14ac:dyDescent="0.2">
      <c r="A78" t="s">
        <v>319</v>
      </c>
      <c r="B78">
        <v>6.9</v>
      </c>
      <c r="C78" t="s">
        <v>496</v>
      </c>
      <c r="D78">
        <v>7.9</v>
      </c>
      <c r="E78" t="s">
        <v>494</v>
      </c>
    </row>
    <row r="79" spans="1:5" x14ac:dyDescent="0.2">
      <c r="A79" t="s">
        <v>333</v>
      </c>
      <c r="B79">
        <v>-1.55</v>
      </c>
      <c r="C79" t="s">
        <v>496</v>
      </c>
      <c r="D79">
        <v>0.89</v>
      </c>
      <c r="E79" t="s">
        <v>494</v>
      </c>
    </row>
    <row r="80" spans="1:5" x14ac:dyDescent="0.2">
      <c r="A80" t="s">
        <v>513</v>
      </c>
      <c r="B80">
        <v>27.01</v>
      </c>
      <c r="C80" t="s">
        <v>502</v>
      </c>
      <c r="D80">
        <v>76.900000000000006</v>
      </c>
      <c r="E80" t="s">
        <v>494</v>
      </c>
    </row>
    <row r="81" spans="1:5" x14ac:dyDescent="0.2">
      <c r="A81" t="s">
        <v>335</v>
      </c>
      <c r="B81">
        <v>-44</v>
      </c>
      <c r="C81" t="s">
        <v>514</v>
      </c>
      <c r="D81">
        <v>-6.5</v>
      </c>
      <c r="E81" t="s">
        <v>494</v>
      </c>
    </row>
    <row r="82" spans="1:5" x14ac:dyDescent="0.2">
      <c r="A82" t="s">
        <v>339</v>
      </c>
      <c r="B82">
        <v>-0.43</v>
      </c>
      <c r="C82" t="s">
        <v>496</v>
      </c>
      <c r="D82">
        <v>5.78</v>
      </c>
      <c r="E82" t="s">
        <v>494</v>
      </c>
    </row>
    <row r="83" spans="1:5" x14ac:dyDescent="0.2">
      <c r="A83" t="s">
        <v>341</v>
      </c>
      <c r="B83">
        <v>24.8</v>
      </c>
      <c r="C83" t="s">
        <v>496</v>
      </c>
      <c r="D83">
        <v>122</v>
      </c>
      <c r="E83" t="s">
        <v>494</v>
      </c>
    </row>
    <row r="84" spans="1:5" x14ac:dyDescent="0.2">
      <c r="A84" t="s">
        <v>347</v>
      </c>
      <c r="B84">
        <v>15.2</v>
      </c>
      <c r="C84" t="s">
        <v>498</v>
      </c>
      <c r="D84">
        <v>7.8</v>
      </c>
      <c r="E84" t="s">
        <v>494</v>
      </c>
    </row>
    <row r="85" spans="1:5" x14ac:dyDescent="0.2">
      <c r="A85" t="s">
        <v>351</v>
      </c>
      <c r="B85">
        <v>-6.7</v>
      </c>
      <c r="C85" t="s">
        <v>496</v>
      </c>
      <c r="D85">
        <v>-5.6</v>
      </c>
      <c r="E85" t="s">
        <v>494</v>
      </c>
    </row>
    <row r="86" spans="1:5" x14ac:dyDescent="0.2">
      <c r="A86" t="s">
        <v>357</v>
      </c>
      <c r="B86">
        <v>-2</v>
      </c>
      <c r="C86" t="s">
        <v>504</v>
      </c>
      <c r="D86">
        <v>-2</v>
      </c>
      <c r="E86" t="s">
        <v>494</v>
      </c>
    </row>
    <row r="87" spans="1:5" x14ac:dyDescent="0.2">
      <c r="A87" t="s">
        <v>359</v>
      </c>
      <c r="B87">
        <v>-6.1</v>
      </c>
      <c r="C87" t="s">
        <v>496</v>
      </c>
      <c r="D87">
        <v>-3.5</v>
      </c>
      <c r="E87" t="s">
        <v>494</v>
      </c>
    </row>
    <row r="88" spans="1:5" x14ac:dyDescent="0.2">
      <c r="A88" t="s">
        <v>456</v>
      </c>
      <c r="B88">
        <v>7</v>
      </c>
      <c r="C88" t="s">
        <v>498</v>
      </c>
      <c r="D88">
        <v>7.4</v>
      </c>
      <c r="E88" t="s">
        <v>494</v>
      </c>
    </row>
    <row r="89" spans="1:5" x14ac:dyDescent="0.2">
      <c r="A89" t="s">
        <v>361</v>
      </c>
      <c r="B89">
        <v>14.8</v>
      </c>
      <c r="C89" t="s">
        <v>504</v>
      </c>
      <c r="D89">
        <v>6.2</v>
      </c>
      <c r="E89" t="s">
        <v>494</v>
      </c>
    </row>
    <row r="90" spans="1:5" x14ac:dyDescent="0.2">
      <c r="A90" t="s">
        <v>363</v>
      </c>
      <c r="B90">
        <v>6.5</v>
      </c>
      <c r="C90" t="s">
        <v>493</v>
      </c>
      <c r="D90">
        <v>5.8</v>
      </c>
      <c r="E90" t="s">
        <v>494</v>
      </c>
    </row>
    <row r="91" spans="1:5" x14ac:dyDescent="0.2">
      <c r="A91" t="s">
        <v>369</v>
      </c>
      <c r="B91">
        <v>8.6</v>
      </c>
      <c r="C91" t="s">
        <v>496</v>
      </c>
      <c r="D91">
        <v>15.6</v>
      </c>
      <c r="E91" t="s">
        <v>494</v>
      </c>
    </row>
    <row r="92" spans="1:5" x14ac:dyDescent="0.2">
      <c r="A92" t="s">
        <v>515</v>
      </c>
      <c r="B92">
        <v>0.9</v>
      </c>
      <c r="C92" t="s">
        <v>496</v>
      </c>
      <c r="D92">
        <v>1.4</v>
      </c>
      <c r="E92" t="s">
        <v>494</v>
      </c>
    </row>
    <row r="93" spans="1:5" x14ac:dyDescent="0.2">
      <c r="A93" t="s">
        <v>395</v>
      </c>
      <c r="B93">
        <v>-15.2</v>
      </c>
      <c r="C93" t="s">
        <v>493</v>
      </c>
      <c r="D93">
        <v>-8.5</v>
      </c>
      <c r="E93" t="s">
        <v>494</v>
      </c>
    </row>
    <row r="94" spans="1:5" x14ac:dyDescent="0.2">
      <c r="A94" t="s">
        <v>371</v>
      </c>
      <c r="B94">
        <v>14.6</v>
      </c>
      <c r="C94" t="s">
        <v>498</v>
      </c>
      <c r="D94">
        <v>17</v>
      </c>
      <c r="E94" t="s">
        <v>494</v>
      </c>
    </row>
    <row r="95" spans="1:5" x14ac:dyDescent="0.2">
      <c r="A95" t="s">
        <v>516</v>
      </c>
      <c r="B95">
        <v>-0.6</v>
      </c>
      <c r="C95" t="s">
        <v>496</v>
      </c>
      <c r="D95">
        <v>-4.9000000000000004</v>
      </c>
      <c r="E95" t="s">
        <v>494</v>
      </c>
    </row>
    <row r="96" spans="1:5" x14ac:dyDescent="0.2">
      <c r="A96" t="s">
        <v>171</v>
      </c>
      <c r="B96">
        <v>6.2</v>
      </c>
      <c r="C96" t="s">
        <v>496</v>
      </c>
      <c r="D96">
        <v>8.6</v>
      </c>
      <c r="E96" t="s">
        <v>494</v>
      </c>
    </row>
    <row r="97" spans="1:5" x14ac:dyDescent="0.2">
      <c r="A97" t="s">
        <v>484</v>
      </c>
      <c r="B97">
        <v>-8.9</v>
      </c>
      <c r="C97" t="s">
        <v>496</v>
      </c>
      <c r="D97">
        <v>0.7</v>
      </c>
      <c r="E97" t="s">
        <v>494</v>
      </c>
    </row>
    <row r="98" spans="1:5" x14ac:dyDescent="0.2">
      <c r="A98" t="s">
        <v>243</v>
      </c>
      <c r="B98">
        <v>4.5</v>
      </c>
      <c r="C98" t="s">
        <v>496</v>
      </c>
      <c r="D98">
        <v>-1.8</v>
      </c>
      <c r="E98" t="s">
        <v>494</v>
      </c>
    </row>
    <row r="99" spans="1:5" x14ac:dyDescent="0.2">
      <c r="A99" t="s">
        <v>147</v>
      </c>
      <c r="B99">
        <v>-0.9</v>
      </c>
      <c r="C99" t="s">
        <v>496</v>
      </c>
      <c r="D99">
        <v>0.4</v>
      </c>
      <c r="E99" t="s">
        <v>494</v>
      </c>
    </row>
    <row r="100" spans="1:5" x14ac:dyDescent="0.2">
      <c r="A100" t="s">
        <v>261</v>
      </c>
      <c r="B100">
        <v>0.04</v>
      </c>
      <c r="C100" t="s">
        <v>496</v>
      </c>
      <c r="D100">
        <v>-8.23</v>
      </c>
      <c r="E100" t="s">
        <v>494</v>
      </c>
    </row>
    <row r="101" spans="1:5" x14ac:dyDescent="0.2">
      <c r="A101" t="s">
        <v>391</v>
      </c>
      <c r="B101">
        <v>3.7</v>
      </c>
      <c r="C101" t="s">
        <v>496</v>
      </c>
      <c r="D101">
        <v>3.5</v>
      </c>
      <c r="E101" t="s">
        <v>494</v>
      </c>
    </row>
    <row r="102" spans="1:5" x14ac:dyDescent="0.2">
      <c r="A102" t="s">
        <v>91</v>
      </c>
      <c r="B102">
        <v>8.3000000000000007</v>
      </c>
      <c r="C102" t="s">
        <v>493</v>
      </c>
      <c r="D102">
        <v>16.100000000000001</v>
      </c>
      <c r="E102" t="s">
        <v>494</v>
      </c>
    </row>
    <row r="103" spans="1:5" x14ac:dyDescent="0.2">
      <c r="A103" t="s">
        <v>517</v>
      </c>
      <c r="B103">
        <v>12.19</v>
      </c>
      <c r="C103" t="s">
        <v>498</v>
      </c>
      <c r="D103">
        <v>11.6</v>
      </c>
      <c r="E103" t="s">
        <v>494</v>
      </c>
    </row>
    <row r="104" spans="1:5" x14ac:dyDescent="0.2">
      <c r="A104" t="s">
        <v>518</v>
      </c>
      <c r="B104">
        <v>23.4</v>
      </c>
      <c r="C104" t="s">
        <v>495</v>
      </c>
      <c r="D104">
        <v>21.5</v>
      </c>
      <c r="E104" t="s">
        <v>494</v>
      </c>
    </row>
    <row r="105" spans="1:5" x14ac:dyDescent="0.2">
      <c r="A105" t="s">
        <v>405</v>
      </c>
      <c r="B105">
        <v>2.91</v>
      </c>
      <c r="C105" t="s">
        <v>496</v>
      </c>
      <c r="D105">
        <v>0.3</v>
      </c>
      <c r="E105" t="s">
        <v>494</v>
      </c>
    </row>
    <row r="106" spans="1:5" x14ac:dyDescent="0.2">
      <c r="A106" t="s">
        <v>403</v>
      </c>
      <c r="B106">
        <v>13.4</v>
      </c>
      <c r="C106" t="s">
        <v>495</v>
      </c>
      <c r="D106">
        <v>6.8</v>
      </c>
      <c r="E106" t="s">
        <v>494</v>
      </c>
    </row>
    <row r="107" spans="1:5" x14ac:dyDescent="0.2">
      <c r="A107" t="s">
        <v>519</v>
      </c>
      <c r="B107">
        <v>10.4</v>
      </c>
      <c r="C107" t="s">
        <v>500</v>
      </c>
      <c r="D107">
        <v>18</v>
      </c>
      <c r="E107" t="s">
        <v>494</v>
      </c>
    </row>
    <row r="108" spans="1:5" x14ac:dyDescent="0.2">
      <c r="A108" t="s">
        <v>417</v>
      </c>
      <c r="B108">
        <v>4.5999999999999996</v>
      </c>
      <c r="C108" t="s">
        <v>493</v>
      </c>
      <c r="D108">
        <v>3.9</v>
      </c>
      <c r="E108" t="s">
        <v>494</v>
      </c>
    </row>
    <row r="109" spans="1:5" x14ac:dyDescent="0.2">
      <c r="A109" t="s">
        <v>419</v>
      </c>
      <c r="B109">
        <v>8.5</v>
      </c>
      <c r="C109" t="s">
        <v>496</v>
      </c>
      <c r="D109">
        <v>9</v>
      </c>
      <c r="E109" t="s">
        <v>494</v>
      </c>
    </row>
    <row r="110" spans="1:5" x14ac:dyDescent="0.2">
      <c r="A110" t="s">
        <v>462</v>
      </c>
      <c r="B110">
        <v>0.4</v>
      </c>
      <c r="C110" t="s">
        <v>498</v>
      </c>
      <c r="D110">
        <v>1.4</v>
      </c>
      <c r="E110" t="s">
        <v>494</v>
      </c>
    </row>
    <row r="111" spans="1:5" x14ac:dyDescent="0.2">
      <c r="A111" t="s">
        <v>177</v>
      </c>
      <c r="B111">
        <v>1.4</v>
      </c>
      <c r="C111" t="s">
        <v>496</v>
      </c>
      <c r="D111">
        <v>2.9</v>
      </c>
      <c r="E111" t="s">
        <v>494</v>
      </c>
    </row>
    <row r="112" spans="1:5" x14ac:dyDescent="0.2">
      <c r="A112" t="s">
        <v>432</v>
      </c>
      <c r="B112">
        <v>5.3</v>
      </c>
      <c r="C112" t="s">
        <v>498</v>
      </c>
      <c r="D112">
        <v>5.3</v>
      </c>
      <c r="E112" t="s">
        <v>494</v>
      </c>
    </row>
    <row r="113" spans="1:5" x14ac:dyDescent="0.2">
      <c r="A113" t="s">
        <v>430</v>
      </c>
      <c r="B113">
        <v>6.9</v>
      </c>
      <c r="C113" t="s">
        <v>496</v>
      </c>
      <c r="D113">
        <v>12.2</v>
      </c>
      <c r="E113" t="s">
        <v>494</v>
      </c>
    </row>
    <row r="114" spans="1:5" x14ac:dyDescent="0.2">
      <c r="A114" t="s">
        <v>464</v>
      </c>
      <c r="B114">
        <v>8.5</v>
      </c>
      <c r="C114" t="s">
        <v>495</v>
      </c>
      <c r="D114">
        <v>3.8</v>
      </c>
      <c r="E114" t="s">
        <v>494</v>
      </c>
    </row>
    <row r="115" spans="1:5" x14ac:dyDescent="0.2">
      <c r="A115" t="s">
        <v>470</v>
      </c>
      <c r="B115">
        <v>-20.6</v>
      </c>
      <c r="C115" t="s">
        <v>520</v>
      </c>
      <c r="D115">
        <v>-47</v>
      </c>
      <c r="E115" t="s">
        <v>494</v>
      </c>
    </row>
    <row r="116" spans="1:5" x14ac:dyDescent="0.2">
      <c r="A116" t="s">
        <v>476</v>
      </c>
      <c r="B116">
        <v>5.6</v>
      </c>
      <c r="C116" t="s">
        <v>498</v>
      </c>
      <c r="D116">
        <v>-1.8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50"/>
  <sheetViews>
    <sheetView workbookViewId="0">
      <pane xSplit="1" ySplit="1" topLeftCell="B1222" activePane="bottomRight" state="frozen"/>
      <selection pane="topRight"/>
      <selection pane="bottomLeft"/>
      <selection pane="bottomRight" activeCell="P16" sqref="P16"/>
    </sheetView>
  </sheetViews>
  <sheetFormatPr baseColWidth="10" defaultColWidth="9.1640625" defaultRowHeight="15" x14ac:dyDescent="0.2"/>
  <cols>
    <col min="1" max="1" width="11.1640625" style="82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78" width="9.1640625" style="82" customWidth="1"/>
    <col min="79" max="16384" width="9.1640625" style="82"/>
  </cols>
  <sheetData>
    <row r="1" spans="1:47" x14ac:dyDescent="0.2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2">
      <c r="A2" s="86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4.8471063970000001</v>
      </c>
      <c r="AU2"/>
    </row>
    <row r="3" spans="1:47" x14ac:dyDescent="0.2">
      <c r="A3" s="86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4.6328116020000003</v>
      </c>
      <c r="AU3"/>
    </row>
    <row r="4" spans="1:47" x14ac:dyDescent="0.2">
      <c r="A4" s="86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4.4989021359999999</v>
      </c>
      <c r="AU4"/>
    </row>
    <row r="5" spans="1:47" x14ac:dyDescent="0.2">
      <c r="A5" s="86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4.579287463</v>
      </c>
      <c r="AU5"/>
    </row>
    <row r="6" spans="1:47" x14ac:dyDescent="0.2">
      <c r="A6" s="86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4.6060495330000002</v>
      </c>
      <c r="AU6"/>
    </row>
    <row r="7" spans="1:47" x14ac:dyDescent="0.2">
      <c r="A7" s="86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4.9006305360000004</v>
      </c>
      <c r="AU7"/>
    </row>
    <row r="8" spans="1:47" x14ac:dyDescent="0.2">
      <c r="A8" s="86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5.1952115389999998</v>
      </c>
      <c r="AU8"/>
    </row>
    <row r="9" spans="1:47" x14ac:dyDescent="0.2">
      <c r="A9" s="86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5.2754977480000003</v>
      </c>
      <c r="AU9"/>
    </row>
    <row r="10" spans="1:47" x14ac:dyDescent="0.2">
      <c r="A10" s="86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5.1684494689999996</v>
      </c>
      <c r="AU10"/>
    </row>
    <row r="11" spans="1:47" x14ac:dyDescent="0.2">
      <c r="A11" s="86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5.1148262109999996</v>
      </c>
      <c r="AU11"/>
    </row>
    <row r="12" spans="1:47" x14ac:dyDescent="0.2">
      <c r="A12" s="86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5.034540003</v>
      </c>
      <c r="AU12"/>
    </row>
    <row r="13" spans="1:47" x14ac:dyDescent="0.2">
      <c r="A13" s="86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5.1148262109999996</v>
      </c>
      <c r="AU13"/>
    </row>
    <row r="14" spans="1:47" x14ac:dyDescent="0.2">
      <c r="A14" s="86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5.5969399390000003</v>
      </c>
      <c r="AU14"/>
    </row>
    <row r="15" spans="1:47" x14ac:dyDescent="0.2">
      <c r="A15" s="86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5.5969399390000003</v>
      </c>
      <c r="AU15"/>
    </row>
    <row r="16" spans="1:47" x14ac:dyDescent="0.2">
      <c r="A16" s="86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5.489792542</v>
      </c>
      <c r="AU16"/>
    </row>
    <row r="17" spans="1:47" x14ac:dyDescent="0.2">
      <c r="A17" s="86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5.1952115389999998</v>
      </c>
      <c r="AU17"/>
    </row>
    <row r="18" spans="1:47" x14ac:dyDescent="0.2">
      <c r="A18" s="86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5.3291210060000003</v>
      </c>
      <c r="AU18"/>
    </row>
    <row r="19" spans="1:47" x14ac:dyDescent="0.2">
      <c r="A19" s="86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5.3826451449999997</v>
      </c>
      <c r="AU19"/>
    </row>
    <row r="20" spans="1:47" x14ac:dyDescent="0.2">
      <c r="A20" s="86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5.2487356780000001</v>
      </c>
      <c r="AU20"/>
    </row>
    <row r="21" spans="1:47" x14ac:dyDescent="0.2">
      <c r="A21" s="86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5.2754977480000003</v>
      </c>
      <c r="AU21"/>
    </row>
    <row r="22" spans="1:47" x14ac:dyDescent="0.2">
      <c r="A22" s="86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5.0880641420000003</v>
      </c>
      <c r="AU22"/>
    </row>
    <row r="23" spans="1:47" x14ac:dyDescent="0.2">
      <c r="A23" s="86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4.8738684660000002</v>
      </c>
      <c r="AU23"/>
    </row>
    <row r="24" spans="1:47" x14ac:dyDescent="0.2">
      <c r="A24" s="86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4.4721400659999997</v>
      </c>
      <c r="AU24"/>
    </row>
    <row r="25" spans="1:47" x14ac:dyDescent="0.2">
      <c r="A25" s="86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4.2043211329999997</v>
      </c>
      <c r="AU25"/>
    </row>
    <row r="26" spans="1:47" x14ac:dyDescent="0.2">
      <c r="A26" s="86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3.9633633879999999</v>
      </c>
      <c r="AU26"/>
    </row>
    <row r="27" spans="1:47" x14ac:dyDescent="0.2">
      <c r="A27" s="86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3.8829780600000001</v>
      </c>
      <c r="AU27"/>
    </row>
    <row r="28" spans="1:47" x14ac:dyDescent="0.2">
      <c r="A28" s="86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3.775929782</v>
      </c>
      <c r="AU28"/>
    </row>
    <row r="29" spans="1:47" x14ac:dyDescent="0.2">
      <c r="A29" s="86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3.775929782</v>
      </c>
      <c r="AU29"/>
    </row>
    <row r="30" spans="1:47" x14ac:dyDescent="0.2">
      <c r="A30" s="86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3.8829780600000001</v>
      </c>
      <c r="AU30"/>
    </row>
    <row r="31" spans="1:47" x14ac:dyDescent="0.2">
      <c r="A31" s="86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3.8562159899999999</v>
      </c>
      <c r="AU31"/>
    </row>
    <row r="32" spans="1:47" x14ac:dyDescent="0.2">
      <c r="A32" s="86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3.8294539209999998</v>
      </c>
      <c r="AU32"/>
    </row>
    <row r="33" spans="1:47" x14ac:dyDescent="0.2">
      <c r="A33" s="86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3.9633633879999999</v>
      </c>
      <c r="AU33"/>
    </row>
    <row r="34" spans="1:47" x14ac:dyDescent="0.2">
      <c r="A34" s="86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3.990125457</v>
      </c>
      <c r="AU34"/>
    </row>
    <row r="35" spans="1:47" x14ac:dyDescent="0.2">
      <c r="A35" s="86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4.2311823210000004</v>
      </c>
      <c r="AU35"/>
    </row>
    <row r="36" spans="1:47" x14ac:dyDescent="0.2">
      <c r="A36" s="86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4.1775590630000004</v>
      </c>
      <c r="AU36"/>
    </row>
    <row r="37" spans="1:47" x14ac:dyDescent="0.2">
      <c r="A37" s="86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4.1507969930000002</v>
      </c>
      <c r="AU37"/>
    </row>
    <row r="38" spans="1:47" x14ac:dyDescent="0.2">
      <c r="A38" s="86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4.31146853</v>
      </c>
      <c r="AU38"/>
    </row>
    <row r="39" spans="1:47" x14ac:dyDescent="0.2">
      <c r="A39" s="86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4.4989021359999999</v>
      </c>
      <c r="AU39"/>
    </row>
    <row r="40" spans="1:47" x14ac:dyDescent="0.2">
      <c r="A40" s="86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4.7399589999999998</v>
      </c>
      <c r="AU40"/>
    </row>
    <row r="41" spans="1:47" x14ac:dyDescent="0.2">
      <c r="A41" s="86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4.579287463</v>
      </c>
      <c r="AU41"/>
    </row>
    <row r="42" spans="1:47" x14ac:dyDescent="0.2">
      <c r="A42" s="86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4.8202452080000002</v>
      </c>
      <c r="AU42"/>
    </row>
    <row r="43" spans="1:47" x14ac:dyDescent="0.2">
      <c r="A43" s="86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5.0613020720000002</v>
      </c>
      <c r="AU43"/>
    </row>
    <row r="44" spans="1:47" x14ac:dyDescent="0.2">
      <c r="A44" s="86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5.0613020720000002</v>
      </c>
      <c r="AU44"/>
    </row>
    <row r="45" spans="1:47" x14ac:dyDescent="0.2">
      <c r="A45" s="86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4.9541546749999998</v>
      </c>
      <c r="AU45"/>
    </row>
    <row r="46" spans="1:47" x14ac:dyDescent="0.2">
      <c r="A46" s="86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5.2219736079999999</v>
      </c>
      <c r="AU46"/>
    </row>
    <row r="47" spans="1:47" x14ac:dyDescent="0.2">
      <c r="A47" s="86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5.5165546120000002</v>
      </c>
      <c r="AU47"/>
    </row>
    <row r="48" spans="1:47" x14ac:dyDescent="0.2">
      <c r="A48" s="86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5.757611475</v>
      </c>
      <c r="AU48"/>
    </row>
    <row r="49" spans="1:47" x14ac:dyDescent="0.2">
      <c r="A49" s="86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5.9182830119999998</v>
      </c>
      <c r="AU49"/>
    </row>
    <row r="50" spans="1:47" x14ac:dyDescent="0.2">
      <c r="A50" s="86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5.7843735450000002</v>
      </c>
      <c r="AU50"/>
    </row>
    <row r="51" spans="1:47" x14ac:dyDescent="0.2">
      <c r="A51" s="86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5.8646597539999998</v>
      </c>
      <c r="AU51"/>
    </row>
    <row r="52" spans="1:47" x14ac:dyDescent="0.2">
      <c r="A52" s="86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6.0521924780000003</v>
      </c>
      <c r="AU52"/>
    </row>
    <row r="53" spans="1:47" x14ac:dyDescent="0.2">
      <c r="A53" s="86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6.1860028260000002</v>
      </c>
      <c r="AU53"/>
    </row>
    <row r="54" spans="1:47" x14ac:dyDescent="0.2">
      <c r="A54" s="86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6.2663881540000004</v>
      </c>
      <c r="AU54"/>
    </row>
    <row r="55" spans="1:47" x14ac:dyDescent="0.2">
      <c r="A55" s="86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6.2128640150000001</v>
      </c>
      <c r="AU55"/>
    </row>
    <row r="56" spans="1:47" x14ac:dyDescent="0.2">
      <c r="A56" s="86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6.1592407570000001</v>
      </c>
      <c r="AU56"/>
    </row>
    <row r="57" spans="1:47" x14ac:dyDescent="0.2">
      <c r="A57" s="86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6.0521924780000003</v>
      </c>
      <c r="AU57"/>
    </row>
    <row r="58" spans="1:47" x14ac:dyDescent="0.2">
      <c r="A58" s="86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5.9182830119999998</v>
      </c>
      <c r="AU58"/>
    </row>
    <row r="59" spans="1:47" x14ac:dyDescent="0.2">
      <c r="A59" s="86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5.8914218229999999</v>
      </c>
      <c r="AU59"/>
    </row>
    <row r="60" spans="1:47" x14ac:dyDescent="0.2">
      <c r="A60" s="86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5.8914218229999999</v>
      </c>
      <c r="AU60"/>
    </row>
    <row r="61" spans="1:47" x14ac:dyDescent="0.2">
      <c r="A61" s="86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5.757611475</v>
      </c>
      <c r="AU61"/>
    </row>
    <row r="62" spans="1:47" x14ac:dyDescent="0.2">
      <c r="A62" s="86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5.8914218229999999</v>
      </c>
      <c r="AU62"/>
    </row>
    <row r="63" spans="1:47" x14ac:dyDescent="0.2">
      <c r="A63" s="86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5.9985692200000003</v>
      </c>
      <c r="AU63"/>
    </row>
    <row r="64" spans="1:47" x14ac:dyDescent="0.2">
      <c r="A64" s="86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5.8914218229999999</v>
      </c>
      <c r="AU64"/>
    </row>
    <row r="65" spans="1:47" x14ac:dyDescent="0.2">
      <c r="A65" s="86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5.703988217</v>
      </c>
      <c r="AU65"/>
    </row>
    <row r="66" spans="1:47" x14ac:dyDescent="0.2">
      <c r="A66" s="86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5.4630304719999998</v>
      </c>
      <c r="AU66"/>
    </row>
    <row r="67" spans="1:47" x14ac:dyDescent="0.2">
      <c r="A67" s="86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5.2219736079999999</v>
      </c>
      <c r="AU67"/>
    </row>
    <row r="68" spans="1:47" x14ac:dyDescent="0.2">
      <c r="A68" s="86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5.1416874000000004</v>
      </c>
      <c r="AU68"/>
    </row>
    <row r="69" spans="1:47" x14ac:dyDescent="0.2">
      <c r="A69" s="86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5.3291210060000003</v>
      </c>
      <c r="AU69"/>
    </row>
    <row r="70" spans="1:47" x14ac:dyDescent="0.2">
      <c r="A70" s="86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5.5165546120000002</v>
      </c>
      <c r="AU70"/>
    </row>
    <row r="71" spans="1:47" x14ac:dyDescent="0.2">
      <c r="A71" s="86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5.6504640779999997</v>
      </c>
      <c r="AU71"/>
    </row>
    <row r="72" spans="1:47" x14ac:dyDescent="0.2">
      <c r="A72" s="86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5.757611475</v>
      </c>
      <c r="AU72"/>
    </row>
    <row r="73" spans="1:47" x14ac:dyDescent="0.2">
      <c r="A73" s="86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5.9182830119999998</v>
      </c>
      <c r="AU73"/>
    </row>
    <row r="74" spans="1:47" x14ac:dyDescent="0.2">
      <c r="A74" s="86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6.1057166179999998</v>
      </c>
      <c r="AU74"/>
    </row>
    <row r="75" spans="1:47" x14ac:dyDescent="0.2">
      <c r="A75" s="86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6.1057166179999998</v>
      </c>
      <c r="AU75"/>
    </row>
    <row r="76" spans="1:47" x14ac:dyDescent="0.2">
      <c r="A76" s="86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6.1057166179999998</v>
      </c>
      <c r="AU76"/>
    </row>
    <row r="77" spans="1:47" x14ac:dyDescent="0.2">
      <c r="A77" s="86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6.1592407570000001</v>
      </c>
      <c r="AU77"/>
    </row>
    <row r="78" spans="1:47" x14ac:dyDescent="0.2">
      <c r="A78" s="86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6.1324786869999999</v>
      </c>
      <c r="AU78"/>
    </row>
    <row r="79" spans="1:47" x14ac:dyDescent="0.2">
      <c r="A79" s="86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6.0789545479999996</v>
      </c>
      <c r="AU79"/>
    </row>
    <row r="80" spans="1:47" x14ac:dyDescent="0.2">
      <c r="A80" s="86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6.2396260840000002</v>
      </c>
      <c r="AU80"/>
    </row>
    <row r="81" spans="1:47" x14ac:dyDescent="0.2">
      <c r="A81" s="86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6.1324786869999999</v>
      </c>
      <c r="AU81"/>
    </row>
    <row r="82" spans="1:47" x14ac:dyDescent="0.2">
      <c r="A82" s="86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6.0521924780000003</v>
      </c>
      <c r="AU82"/>
    </row>
    <row r="83" spans="1:47" x14ac:dyDescent="0.2">
      <c r="A83" s="86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6.2931502239999997</v>
      </c>
      <c r="AU83"/>
    </row>
    <row r="84" spans="1:47" x14ac:dyDescent="0.2">
      <c r="A84" s="86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6.4270596900000001</v>
      </c>
      <c r="AU84"/>
    </row>
    <row r="85" spans="1:47" x14ac:dyDescent="0.2">
      <c r="A85" s="86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6.5073458989999997</v>
      </c>
      <c r="AU85"/>
    </row>
    <row r="86" spans="1:47" x14ac:dyDescent="0.2">
      <c r="A86" s="86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6.400297621</v>
      </c>
      <c r="AU86"/>
    </row>
    <row r="87" spans="1:47" x14ac:dyDescent="0.2">
      <c r="A87" s="86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6.400297621</v>
      </c>
      <c r="AU87"/>
    </row>
    <row r="88" spans="1:47" x14ac:dyDescent="0.2">
      <c r="A88" s="86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6.4805838290000004</v>
      </c>
      <c r="AU88"/>
    </row>
    <row r="89" spans="1:47" x14ac:dyDescent="0.2">
      <c r="A89" s="86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6.4805838290000004</v>
      </c>
      <c r="AU89"/>
    </row>
    <row r="90" spans="1:47" x14ac:dyDescent="0.2">
      <c r="A90" s="86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6.4270596900000001</v>
      </c>
      <c r="AU90"/>
    </row>
    <row r="91" spans="1:47" x14ac:dyDescent="0.2">
      <c r="A91" s="86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6.5073458989999997</v>
      </c>
      <c r="AU91"/>
    </row>
    <row r="92" spans="1:47" x14ac:dyDescent="0.2">
      <c r="A92" s="86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6.5342070870000004</v>
      </c>
      <c r="AU92"/>
    </row>
    <row r="93" spans="1:47" x14ac:dyDescent="0.2">
      <c r="A93" s="86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6.614493296</v>
      </c>
      <c r="AU93"/>
    </row>
    <row r="94" spans="1:47" x14ac:dyDescent="0.2">
      <c r="A94" s="86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6.7216406930000003</v>
      </c>
      <c r="AU94"/>
    </row>
    <row r="95" spans="1:47" x14ac:dyDescent="0.2">
      <c r="A95" s="86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6.7216406930000003</v>
      </c>
      <c r="AU95"/>
    </row>
    <row r="96" spans="1:47" x14ac:dyDescent="0.2">
      <c r="A96" s="86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6.6948786240000002</v>
      </c>
      <c r="AU96"/>
    </row>
    <row r="97" spans="1:47" x14ac:dyDescent="0.2">
      <c r="A97" s="86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6.668116554</v>
      </c>
      <c r="AU97"/>
    </row>
    <row r="98" spans="1:47" x14ac:dyDescent="0.2">
      <c r="A98" s="86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6.6412553660000002</v>
      </c>
      <c r="AU98"/>
    </row>
    <row r="99" spans="1:47" x14ac:dyDescent="0.2">
      <c r="A99" s="86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6.6948786240000002</v>
      </c>
      <c r="AU99"/>
    </row>
    <row r="100" spans="1:47" x14ac:dyDescent="0.2">
      <c r="A100" s="86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6.7751648319999997</v>
      </c>
      <c r="AU100"/>
    </row>
    <row r="101" spans="1:47" x14ac:dyDescent="0.2">
      <c r="A101" s="86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6.614493296</v>
      </c>
      <c r="AU101"/>
    </row>
    <row r="102" spans="1:47" x14ac:dyDescent="0.2">
      <c r="A102" s="86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6.668116554</v>
      </c>
      <c r="AU102"/>
    </row>
    <row r="103" spans="1:47" x14ac:dyDescent="0.2">
      <c r="A103" s="86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6.6412553660000002</v>
      </c>
      <c r="AU103"/>
    </row>
    <row r="104" spans="1:47" x14ac:dyDescent="0.2">
      <c r="A104" s="86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6.5609691569999997</v>
      </c>
      <c r="AU104"/>
    </row>
    <row r="105" spans="1:47" x14ac:dyDescent="0.2">
      <c r="A105" s="86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6.5609691569999997</v>
      </c>
      <c r="AU105"/>
    </row>
    <row r="106" spans="1:47" x14ac:dyDescent="0.2">
      <c r="A106" s="86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6.4538217600000003</v>
      </c>
      <c r="AU106"/>
    </row>
    <row r="107" spans="1:47" x14ac:dyDescent="0.2">
      <c r="A107" s="86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6.3199122929999998</v>
      </c>
      <c r="AU107"/>
    </row>
    <row r="108" spans="1:47" x14ac:dyDescent="0.2">
      <c r="A108" s="86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6.3199122929999998</v>
      </c>
      <c r="AU108"/>
    </row>
    <row r="109" spans="1:47" x14ac:dyDescent="0.2">
      <c r="A109" s="86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6.346674363</v>
      </c>
      <c r="AU109"/>
    </row>
    <row r="110" spans="1:47" x14ac:dyDescent="0.2">
      <c r="A110" s="86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6.4805838290000004</v>
      </c>
      <c r="AU110"/>
    </row>
    <row r="111" spans="1:47" x14ac:dyDescent="0.2">
      <c r="A111" s="86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6.5342070870000004</v>
      </c>
      <c r="AU111"/>
    </row>
    <row r="112" spans="1:47" x14ac:dyDescent="0.2">
      <c r="A112" s="86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6.5877312269999999</v>
      </c>
      <c r="AU112"/>
    </row>
    <row r="113" spans="1:47" x14ac:dyDescent="0.2">
      <c r="A113" s="86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6.5609691569999997</v>
      </c>
      <c r="AU113"/>
    </row>
    <row r="114" spans="1:47" x14ac:dyDescent="0.2">
      <c r="A114" s="86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6.6412553660000002</v>
      </c>
      <c r="AU114"/>
    </row>
    <row r="115" spans="1:47" x14ac:dyDescent="0.2">
      <c r="A115" s="86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6.6948786240000002</v>
      </c>
      <c r="AU115"/>
    </row>
    <row r="116" spans="1:47" x14ac:dyDescent="0.2">
      <c r="A116" s="86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6.7751648319999997</v>
      </c>
      <c r="AU116"/>
    </row>
    <row r="117" spans="1:47" x14ac:dyDescent="0.2">
      <c r="A117" s="86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6.9090742990000003</v>
      </c>
      <c r="AU117"/>
    </row>
    <row r="118" spans="1:47" x14ac:dyDescent="0.2">
      <c r="A118" s="86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6.9625984379999997</v>
      </c>
      <c r="AU118"/>
    </row>
    <row r="119" spans="1:47" x14ac:dyDescent="0.2">
      <c r="A119" s="86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7.0965079050000002</v>
      </c>
      <c r="AU119"/>
    </row>
    <row r="120" spans="1:47" x14ac:dyDescent="0.2">
      <c r="A120" s="86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7.2304173719999998</v>
      </c>
      <c r="AU120"/>
    </row>
    <row r="121" spans="1:47" x14ac:dyDescent="0.2">
      <c r="A121" s="86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7.3643268390000003</v>
      </c>
      <c r="AU121"/>
    </row>
    <row r="122" spans="1:47" x14ac:dyDescent="0.2">
      <c r="A122" s="86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7.4714742359999997</v>
      </c>
      <c r="AU122"/>
    </row>
    <row r="123" spans="1:47" x14ac:dyDescent="0.2">
      <c r="A123" s="86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7.4447121660000004</v>
      </c>
      <c r="AU123"/>
    </row>
    <row r="124" spans="1:47" x14ac:dyDescent="0.2">
      <c r="A124" s="86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7.4714742359999997</v>
      </c>
      <c r="AU124"/>
    </row>
    <row r="125" spans="1:47" x14ac:dyDescent="0.2">
      <c r="A125" s="86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7.6053837020000001</v>
      </c>
      <c r="AU125"/>
    </row>
    <row r="126" spans="1:47" x14ac:dyDescent="0.2">
      <c r="A126" s="86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7.7392931689999998</v>
      </c>
      <c r="AU126"/>
    </row>
    <row r="127" spans="1:47" x14ac:dyDescent="0.2">
      <c r="A127" s="86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7.7928173080000001</v>
      </c>
      <c r="AU127"/>
    </row>
    <row r="128" spans="1:47" x14ac:dyDescent="0.2">
      <c r="A128" s="86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7.8999647050000004</v>
      </c>
      <c r="AU128"/>
    </row>
    <row r="129" spans="1:47" x14ac:dyDescent="0.2">
      <c r="A129" s="86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7.8195793780000002</v>
      </c>
      <c r="AU129"/>
    </row>
    <row r="130" spans="1:47" x14ac:dyDescent="0.2">
      <c r="A130" s="86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7.7660552389999999</v>
      </c>
      <c r="AU130"/>
    </row>
    <row r="131" spans="1:47" x14ac:dyDescent="0.2">
      <c r="A131" s="86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7.6321457720000003</v>
      </c>
      <c r="AU131"/>
    </row>
    <row r="132" spans="1:47" x14ac:dyDescent="0.2">
      <c r="A132" s="86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7.2571794409999999</v>
      </c>
      <c r="AU132"/>
    </row>
    <row r="133" spans="1:47" x14ac:dyDescent="0.2">
      <c r="A133" s="86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6.9358363689999996</v>
      </c>
      <c r="AU133"/>
    </row>
    <row r="134" spans="1:47" x14ac:dyDescent="0.2">
      <c r="A134" s="86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6.9358363689999996</v>
      </c>
      <c r="AU134"/>
    </row>
    <row r="135" spans="1:47" x14ac:dyDescent="0.2">
      <c r="A135" s="86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6.9090742990000003</v>
      </c>
      <c r="AU135"/>
    </row>
    <row r="136" spans="1:47" x14ac:dyDescent="0.2">
      <c r="A136" s="86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6.8019269019999999</v>
      </c>
      <c r="AU136"/>
    </row>
    <row r="137" spans="1:47" x14ac:dyDescent="0.2">
      <c r="A137" s="86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6.7484027629999996</v>
      </c>
      <c r="AU137"/>
    </row>
    <row r="138" spans="1:47" x14ac:dyDescent="0.2">
      <c r="A138" s="86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6.6412553660000002</v>
      </c>
      <c r="AU138"/>
    </row>
    <row r="139" spans="1:47" x14ac:dyDescent="0.2">
      <c r="A139" s="86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6.4538217600000003</v>
      </c>
      <c r="AU139"/>
    </row>
    <row r="140" spans="1:47" x14ac:dyDescent="0.2">
      <c r="A140" s="86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6.1592407570000001</v>
      </c>
      <c r="AU140"/>
    </row>
    <row r="141" spans="1:47" x14ac:dyDescent="0.2">
      <c r="A141" s="86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6.0253312899999996</v>
      </c>
      <c r="AU141"/>
    </row>
    <row r="142" spans="1:47" x14ac:dyDescent="0.2">
      <c r="A142" s="86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5.9182830119999998</v>
      </c>
      <c r="AU142"/>
    </row>
    <row r="143" spans="1:47" x14ac:dyDescent="0.2">
      <c r="A143" s="86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5.757611475</v>
      </c>
      <c r="AU143"/>
    </row>
    <row r="144" spans="1:47" x14ac:dyDescent="0.2">
      <c r="A144" s="86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5.6237020089999996</v>
      </c>
      <c r="AU144"/>
    </row>
    <row r="145" spans="1:47" x14ac:dyDescent="0.2">
      <c r="A145" s="86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5.489792542</v>
      </c>
      <c r="AU145"/>
    </row>
    <row r="146" spans="1:47" x14ac:dyDescent="0.2">
      <c r="A146" s="86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5.4630304719999998</v>
      </c>
      <c r="AU146"/>
    </row>
    <row r="147" spans="1:47" x14ac:dyDescent="0.2">
      <c r="A147" s="86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5.489792542</v>
      </c>
      <c r="AU147"/>
    </row>
    <row r="148" spans="1:47" x14ac:dyDescent="0.2">
      <c r="A148" s="86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5.5969399390000003</v>
      </c>
      <c r="AU148"/>
    </row>
    <row r="149" spans="1:47" x14ac:dyDescent="0.2">
      <c r="A149" s="86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5.6237020089999996</v>
      </c>
      <c r="AU149"/>
    </row>
    <row r="150" spans="1:47" x14ac:dyDescent="0.2">
      <c r="A150" s="86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5.5433166810000003</v>
      </c>
      <c r="AU150"/>
    </row>
    <row r="151" spans="1:47" x14ac:dyDescent="0.2">
      <c r="A151" s="86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5.4094072139999998</v>
      </c>
      <c r="AU151"/>
    </row>
    <row r="152" spans="1:47" x14ac:dyDescent="0.2">
      <c r="A152" s="86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5.3291210060000003</v>
      </c>
      <c r="AU152"/>
    </row>
    <row r="153" spans="1:47" x14ac:dyDescent="0.2">
      <c r="A153" s="86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5.1416874000000004</v>
      </c>
      <c r="AU153"/>
    </row>
    <row r="154" spans="1:47" x14ac:dyDescent="0.2">
      <c r="A154" s="86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4.9006305360000004</v>
      </c>
      <c r="AU154"/>
    </row>
    <row r="155" spans="1:47" x14ac:dyDescent="0.2">
      <c r="A155" s="86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4.7131969299999996</v>
      </c>
      <c r="AU155"/>
    </row>
    <row r="156" spans="1:47" x14ac:dyDescent="0.2">
      <c r="A156" s="86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4.6595736719999996</v>
      </c>
      <c r="AU156"/>
    </row>
    <row r="157" spans="1:47" x14ac:dyDescent="0.2">
      <c r="A157" s="86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4.6328116020000003</v>
      </c>
      <c r="AU157"/>
    </row>
    <row r="158" spans="1:47" x14ac:dyDescent="0.2">
      <c r="A158" s="86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4.4989021359999999</v>
      </c>
      <c r="AU158"/>
    </row>
    <row r="159" spans="1:47" x14ac:dyDescent="0.2">
      <c r="A159" s="86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4.3918538570000001</v>
      </c>
      <c r="AU159"/>
    </row>
    <row r="160" spans="1:47" x14ac:dyDescent="0.2">
      <c r="A160" s="86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4.3382305990000001</v>
      </c>
      <c r="AU160"/>
    </row>
    <row r="161" spans="1:47" x14ac:dyDescent="0.2">
      <c r="A161" s="86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4.0436495959999998</v>
      </c>
      <c r="AU161"/>
    </row>
    <row r="162" spans="1:47" x14ac:dyDescent="0.2">
      <c r="A162" s="86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3.9098392479999999</v>
      </c>
      <c r="AU162"/>
    </row>
    <row r="163" spans="1:47" x14ac:dyDescent="0.2">
      <c r="A163" s="86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3.775929782</v>
      </c>
      <c r="AU163"/>
    </row>
    <row r="164" spans="1:47" x14ac:dyDescent="0.2">
      <c r="A164" s="86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3.668782384</v>
      </c>
      <c r="AU164"/>
    </row>
    <row r="165" spans="1:47" x14ac:dyDescent="0.2">
      <c r="A165" s="86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3.775929782</v>
      </c>
      <c r="AU165"/>
    </row>
    <row r="166" spans="1:47" x14ac:dyDescent="0.2">
      <c r="A166" s="86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4.0168875269999997</v>
      </c>
      <c r="AU166"/>
    </row>
    <row r="167" spans="1:47" x14ac:dyDescent="0.2">
      <c r="A167" s="86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4.1507969930000002</v>
      </c>
      <c r="AU167"/>
    </row>
    <row r="168" spans="1:47" x14ac:dyDescent="0.2">
      <c r="A168" s="86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4.1507969930000002</v>
      </c>
      <c r="AU168"/>
    </row>
    <row r="169" spans="1:47" x14ac:dyDescent="0.2">
      <c r="A169" s="86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4.0705107849999997</v>
      </c>
      <c r="AU169"/>
    </row>
    <row r="170" spans="1:47" x14ac:dyDescent="0.2">
      <c r="A170" s="86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3.990125457</v>
      </c>
      <c r="AU170"/>
    </row>
    <row r="171" spans="1:47" x14ac:dyDescent="0.2">
      <c r="A171" s="86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4.0168875269999997</v>
      </c>
      <c r="AU171"/>
    </row>
    <row r="172" spans="1:47" x14ac:dyDescent="0.2">
      <c r="A172" s="86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3.775929782</v>
      </c>
      <c r="AU172"/>
    </row>
    <row r="173" spans="1:47" x14ac:dyDescent="0.2">
      <c r="A173" s="86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4.0436495959999998</v>
      </c>
      <c r="AU173"/>
    </row>
    <row r="174" spans="1:47" x14ac:dyDescent="0.2">
      <c r="A174" s="86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4.7131969299999996</v>
      </c>
      <c r="AU174"/>
    </row>
    <row r="175" spans="1:47" x14ac:dyDescent="0.2">
      <c r="A175" s="86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5.4362684029999997</v>
      </c>
      <c r="AU175"/>
    </row>
    <row r="176" spans="1:47" x14ac:dyDescent="0.2">
      <c r="A176" s="86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5.945045081</v>
      </c>
      <c r="AU176"/>
    </row>
    <row r="177" spans="1:47" x14ac:dyDescent="0.2">
      <c r="A177" s="86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5.703988217</v>
      </c>
      <c r="AU177"/>
    </row>
    <row r="178" spans="1:47" x14ac:dyDescent="0.2">
      <c r="A178" s="86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5.3826451449999997</v>
      </c>
      <c r="AU178"/>
    </row>
    <row r="179" spans="1:47" x14ac:dyDescent="0.2">
      <c r="A179" s="86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5.1148262109999996</v>
      </c>
      <c r="AU179"/>
    </row>
    <row r="180" spans="1:47" x14ac:dyDescent="0.2">
      <c r="A180" s="86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4.8202452080000002</v>
      </c>
      <c r="AU180"/>
    </row>
    <row r="181" spans="1:47" x14ac:dyDescent="0.2">
      <c r="A181" s="86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4.8471063970000001</v>
      </c>
      <c r="AU181"/>
    </row>
    <row r="182" spans="1:47" x14ac:dyDescent="0.2">
      <c r="A182" s="86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5.0077779329999998</v>
      </c>
      <c r="AU182"/>
    </row>
    <row r="183" spans="1:47" x14ac:dyDescent="0.2">
      <c r="A183" s="86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5.2487356780000001</v>
      </c>
      <c r="AU183"/>
    </row>
    <row r="184" spans="1:47" x14ac:dyDescent="0.2">
      <c r="A184" s="86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5.489792542</v>
      </c>
      <c r="AU184"/>
    </row>
    <row r="185" spans="1:47" x14ac:dyDescent="0.2">
      <c r="A185" s="86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5.489792542</v>
      </c>
      <c r="AU185"/>
    </row>
    <row r="186" spans="1:47" x14ac:dyDescent="0.2">
      <c r="A186" s="86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5.5969399390000003</v>
      </c>
      <c r="AU186"/>
    </row>
    <row r="187" spans="1:47" x14ac:dyDescent="0.2">
      <c r="A187" s="86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5.489792542</v>
      </c>
      <c r="AU187">
        <v>1.4395180000000001</v>
      </c>
    </row>
    <row r="188" spans="1:47" x14ac:dyDescent="0.2">
      <c r="A188" s="86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5.1148262109999996</v>
      </c>
      <c r="AU188">
        <v>0.74085199999999996</v>
      </c>
    </row>
    <row r="189" spans="1:47" x14ac:dyDescent="0.2">
      <c r="A189" s="86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5.0613020720000002</v>
      </c>
      <c r="AU189">
        <v>-0.14249200000000001</v>
      </c>
    </row>
    <row r="190" spans="1:47" x14ac:dyDescent="0.2">
      <c r="A190" s="86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4.7667210689999999</v>
      </c>
      <c r="AU190">
        <v>1.084857</v>
      </c>
    </row>
    <row r="191" spans="1:47" x14ac:dyDescent="0.2">
      <c r="A191" s="86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4.9810158629999997</v>
      </c>
      <c r="AU191">
        <v>1.1247549999999999</v>
      </c>
    </row>
    <row r="192" spans="1:47" x14ac:dyDescent="0.2">
      <c r="A192" s="86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5.034540003</v>
      </c>
      <c r="AU192">
        <v>1.6691180000000001</v>
      </c>
    </row>
    <row r="193" spans="1:47" x14ac:dyDescent="0.2">
      <c r="A193" s="86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5.3558830750000004</v>
      </c>
      <c r="AU193">
        <v>0.36122300000000002</v>
      </c>
    </row>
    <row r="194" spans="1:47" x14ac:dyDescent="0.2">
      <c r="A194" s="86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5.7843735450000002</v>
      </c>
      <c r="AU194">
        <v>0.444021</v>
      </c>
    </row>
    <row r="195" spans="1:47" x14ac:dyDescent="0.2">
      <c r="A195" s="86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5.8914218229999999</v>
      </c>
      <c r="AU195">
        <v>0.431641</v>
      </c>
    </row>
    <row r="196" spans="1:47" x14ac:dyDescent="0.2">
      <c r="A196" s="86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5.8646597539999998</v>
      </c>
      <c r="AU196">
        <v>0.39465299999999998</v>
      </c>
    </row>
    <row r="197" spans="1:47" x14ac:dyDescent="0.2">
      <c r="A197" s="86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5.757611475</v>
      </c>
      <c r="AU197">
        <v>1.4032389999999999</v>
      </c>
    </row>
    <row r="198" spans="1:47" x14ac:dyDescent="0.2">
      <c r="A198" s="86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5.757611475</v>
      </c>
      <c r="AU198">
        <v>1.873041</v>
      </c>
    </row>
    <row r="199" spans="1:47" x14ac:dyDescent="0.2">
      <c r="A199" s="86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5.8378976839999996</v>
      </c>
      <c r="AU199">
        <v>1.13476</v>
      </c>
    </row>
    <row r="200" spans="1:47" x14ac:dyDescent="0.2">
      <c r="A200" s="86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5.8378976839999996</v>
      </c>
      <c r="AU200">
        <v>0.94847400000000004</v>
      </c>
    </row>
    <row r="201" spans="1:47" x14ac:dyDescent="0.2">
      <c r="A201" s="86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6.0520933599999998</v>
      </c>
      <c r="AU201">
        <v>0.28728500000000001</v>
      </c>
    </row>
    <row r="202" spans="1:47" x14ac:dyDescent="0.2">
      <c r="A202" s="86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6.2128640150000001</v>
      </c>
      <c r="AU202">
        <v>0.61166399999999999</v>
      </c>
    </row>
    <row r="203" spans="1:47" x14ac:dyDescent="0.2">
      <c r="A203" s="86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6.400297621</v>
      </c>
      <c r="AU203">
        <v>0.208898</v>
      </c>
    </row>
    <row r="204" spans="1:47" x14ac:dyDescent="0.2">
      <c r="A204" s="86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6.5342070870000004</v>
      </c>
      <c r="AU204">
        <v>0.15098600000000001</v>
      </c>
    </row>
    <row r="205" spans="1:47" x14ac:dyDescent="0.2">
      <c r="A205" s="86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6.614493296</v>
      </c>
      <c r="AU205">
        <v>0.126386</v>
      </c>
    </row>
    <row r="206" spans="1:47" x14ac:dyDescent="0.2">
      <c r="A206" s="86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6.5073458989999997</v>
      </c>
      <c r="AU206">
        <v>0.14141899999999999</v>
      </c>
    </row>
    <row r="207" spans="1:47" x14ac:dyDescent="0.2">
      <c r="A207" s="86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6.346674363</v>
      </c>
      <c r="AU207">
        <v>-0.219162</v>
      </c>
    </row>
    <row r="208" spans="1:47" x14ac:dyDescent="0.2">
      <c r="A208" s="86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6.4270596900000001</v>
      </c>
      <c r="AU208">
        <v>9.6626000000000004E-2</v>
      </c>
    </row>
    <row r="209" spans="1:47" x14ac:dyDescent="0.2">
      <c r="A209" s="86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6.8287880899999998</v>
      </c>
      <c r="AU209">
        <v>0.91959100000000005</v>
      </c>
    </row>
    <row r="210" spans="1:47" x14ac:dyDescent="0.2">
      <c r="A210" s="86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6.9625984379999997</v>
      </c>
      <c r="AU210">
        <v>0.795848</v>
      </c>
    </row>
    <row r="211" spans="1:47" x14ac:dyDescent="0.2">
      <c r="A211" s="86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7.0965079050000002</v>
      </c>
      <c r="AU211">
        <v>1.0921190000000001</v>
      </c>
    </row>
    <row r="212" spans="1:47" x14ac:dyDescent="0.2">
      <c r="A212" s="86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7.2304173719999998</v>
      </c>
      <c r="AU212">
        <v>1.099653</v>
      </c>
    </row>
    <row r="213" spans="1:47" x14ac:dyDescent="0.2">
      <c r="A213" s="86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7.3375647690000001</v>
      </c>
      <c r="AU213">
        <v>1.124835</v>
      </c>
    </row>
    <row r="214" spans="1:47" x14ac:dyDescent="0.2">
      <c r="A214" s="86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7.4714742359999997</v>
      </c>
      <c r="AU214">
        <v>0.92010400000000003</v>
      </c>
    </row>
    <row r="215" spans="1:47" x14ac:dyDescent="0.2">
      <c r="A215" s="86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7.5785225140000003</v>
      </c>
      <c r="AU215">
        <v>0.99038599999999999</v>
      </c>
    </row>
    <row r="216" spans="1:47" x14ac:dyDescent="0.2">
      <c r="A216" s="86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7.7928173080000001</v>
      </c>
      <c r="AU216">
        <v>0.85076399999999996</v>
      </c>
    </row>
    <row r="217" spans="1:47" x14ac:dyDescent="0.2">
      <c r="A217" s="86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8.0337750529999994</v>
      </c>
      <c r="AU217">
        <v>0.64940799999999999</v>
      </c>
    </row>
    <row r="218" spans="1:47" x14ac:dyDescent="0.2">
      <c r="A218" s="86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8.0070129839999993</v>
      </c>
      <c r="AU218">
        <v>0.49991000000000002</v>
      </c>
    </row>
    <row r="219" spans="1:47" x14ac:dyDescent="0.2">
      <c r="A219" s="86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8.1141603809999996</v>
      </c>
      <c r="AU219">
        <v>0.26557900000000001</v>
      </c>
    </row>
    <row r="220" spans="1:47" x14ac:dyDescent="0.2">
      <c r="A220" s="86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8.3015939870000004</v>
      </c>
      <c r="AU220">
        <v>0.768899</v>
      </c>
    </row>
    <row r="221" spans="1:47" x14ac:dyDescent="0.2">
      <c r="A221" s="86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8.3015939870000004</v>
      </c>
      <c r="AU221">
        <v>1.2975950000000001</v>
      </c>
    </row>
    <row r="222" spans="1:47" x14ac:dyDescent="0.2">
      <c r="A222" s="86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8.3283560560000005</v>
      </c>
      <c r="AU222">
        <v>1.2109559999999999</v>
      </c>
    </row>
    <row r="223" spans="1:47" x14ac:dyDescent="0.2">
      <c r="A223" s="86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8.2213077779999999</v>
      </c>
      <c r="AU223">
        <v>0.82027899999999998</v>
      </c>
    </row>
    <row r="224" spans="1:47" x14ac:dyDescent="0.2">
      <c r="A224" s="86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8.2748319170000002</v>
      </c>
      <c r="AU224">
        <v>0.668049</v>
      </c>
    </row>
    <row r="225" spans="1:47" x14ac:dyDescent="0.2">
      <c r="A225" s="86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8.2213077779999999</v>
      </c>
      <c r="AU225">
        <v>0.92537000000000003</v>
      </c>
    </row>
    <row r="226" spans="1:47" x14ac:dyDescent="0.2">
      <c r="A226" s="86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7.9534888449999999</v>
      </c>
      <c r="AU226">
        <v>0.488346</v>
      </c>
    </row>
    <row r="227" spans="1:47" x14ac:dyDescent="0.2">
      <c r="A227" s="86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7.3643268390000003</v>
      </c>
      <c r="AU227">
        <v>0.54267500000000002</v>
      </c>
    </row>
    <row r="228" spans="1:47" x14ac:dyDescent="0.2">
      <c r="A228" s="86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6.6412553660000002</v>
      </c>
      <c r="AU228">
        <v>0.57686000000000004</v>
      </c>
    </row>
    <row r="229" spans="1:47" x14ac:dyDescent="0.2">
      <c r="A229" s="86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6.0520933599999998</v>
      </c>
      <c r="AU229">
        <v>1.513863</v>
      </c>
    </row>
    <row r="230" spans="1:47" x14ac:dyDescent="0.2">
      <c r="A230" s="86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5.9182830119999998</v>
      </c>
      <c r="AU230">
        <v>1.3974340000000001</v>
      </c>
    </row>
    <row r="231" spans="1:47" x14ac:dyDescent="0.2">
      <c r="A231" s="86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5.8646597539999998</v>
      </c>
      <c r="AU231">
        <v>1.6351150000000001</v>
      </c>
    </row>
    <row r="232" spans="1:47" x14ac:dyDescent="0.2">
      <c r="A232" s="86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5.8646597539999998</v>
      </c>
      <c r="AU232">
        <v>1.0678650000000001</v>
      </c>
    </row>
    <row r="233" spans="1:47" x14ac:dyDescent="0.2">
      <c r="A233" s="86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5.757611475</v>
      </c>
      <c r="AU233">
        <v>1.0166269999999999</v>
      </c>
    </row>
    <row r="234" spans="1:47" x14ac:dyDescent="0.2">
      <c r="A234" s="86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5.6237020089999996</v>
      </c>
      <c r="AU234">
        <v>1.794583</v>
      </c>
    </row>
    <row r="235" spans="1:47" x14ac:dyDescent="0.2">
      <c r="A235" s="86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5.6772261479999999</v>
      </c>
      <c r="AU235">
        <v>1.3636219999999999</v>
      </c>
    </row>
    <row r="236" spans="1:47" x14ac:dyDescent="0.2">
      <c r="A236" s="86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5.9985692200000003</v>
      </c>
      <c r="AU236">
        <v>0.66961099999999996</v>
      </c>
    </row>
    <row r="237" spans="1:47" x14ac:dyDescent="0.2">
      <c r="A237" s="86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6.3199122929999998</v>
      </c>
      <c r="AU237">
        <v>1.756821</v>
      </c>
    </row>
    <row r="238" spans="1:47" x14ac:dyDescent="0.2">
      <c r="A238" s="86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6.5073458989999997</v>
      </c>
      <c r="AU238">
        <v>1.420302</v>
      </c>
    </row>
    <row r="239" spans="1:47" x14ac:dyDescent="0.2">
      <c r="A239" s="86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6.668116554</v>
      </c>
      <c r="AU239">
        <v>1.3811329999999999</v>
      </c>
    </row>
    <row r="240" spans="1:47" x14ac:dyDescent="0.2">
      <c r="A240" s="86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6.9358363689999996</v>
      </c>
      <c r="AU240">
        <v>1.3827689999999999</v>
      </c>
    </row>
    <row r="241" spans="1:47" x14ac:dyDescent="0.2">
      <c r="A241" s="86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7.0162216959999997</v>
      </c>
      <c r="AU241">
        <v>1.623794</v>
      </c>
    </row>
    <row r="242" spans="1:47" x14ac:dyDescent="0.2">
      <c r="A242" s="86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7.0162216959999997</v>
      </c>
      <c r="AU242">
        <v>0.81950900000000004</v>
      </c>
    </row>
    <row r="243" spans="1:47" x14ac:dyDescent="0.2">
      <c r="A243" s="86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7.0697458360000001</v>
      </c>
      <c r="AU243">
        <v>1.1719299999999999</v>
      </c>
    </row>
    <row r="244" spans="1:47" x14ac:dyDescent="0.2">
      <c r="A244" s="86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7.0965079050000002</v>
      </c>
      <c r="AU244">
        <v>1.416847</v>
      </c>
    </row>
    <row r="245" spans="1:47" x14ac:dyDescent="0.2">
      <c r="A245" s="86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7.0697458360000001</v>
      </c>
      <c r="AU245">
        <v>0.42021199999999997</v>
      </c>
    </row>
    <row r="246" spans="1:47" x14ac:dyDescent="0.2">
      <c r="A246" s="86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7.0429837659999999</v>
      </c>
      <c r="AU246">
        <v>1.2208680000000001</v>
      </c>
    </row>
    <row r="247" spans="1:47" x14ac:dyDescent="0.2">
      <c r="A247" s="86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7.2036553019999996</v>
      </c>
      <c r="AU247">
        <v>0.23897599999999999</v>
      </c>
    </row>
    <row r="248" spans="1:47" x14ac:dyDescent="0.2">
      <c r="A248" s="86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7.4178509779999997</v>
      </c>
      <c r="AU248">
        <v>-0.56932700000000003</v>
      </c>
    </row>
    <row r="249" spans="1:47" x14ac:dyDescent="0.2">
      <c r="A249" s="86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7.524998375</v>
      </c>
      <c r="AU249">
        <v>-1.555488</v>
      </c>
    </row>
    <row r="250" spans="1:47" x14ac:dyDescent="0.2">
      <c r="A250" s="86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7.980250914</v>
      </c>
      <c r="AU250">
        <v>-0.34317500000000001</v>
      </c>
    </row>
    <row r="251" spans="1:47" x14ac:dyDescent="0.2">
      <c r="A251" s="86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8.3819793140000005</v>
      </c>
      <c r="AU251">
        <v>0.231904</v>
      </c>
    </row>
    <row r="252" spans="1:47" x14ac:dyDescent="0.2">
      <c r="A252" s="86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8.5961749899999997</v>
      </c>
      <c r="AU252">
        <v>0.66676899999999995</v>
      </c>
    </row>
    <row r="253" spans="1:47" x14ac:dyDescent="0.2">
      <c r="A253" s="86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8.5961749899999997</v>
      </c>
      <c r="AU253">
        <v>1.138547</v>
      </c>
    </row>
    <row r="254" spans="1:47" x14ac:dyDescent="0.2">
      <c r="A254" s="86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8.4890275929999994</v>
      </c>
      <c r="AU254">
        <v>0.68224399999999996</v>
      </c>
    </row>
    <row r="255" spans="1:47" x14ac:dyDescent="0.2">
      <c r="A255" s="86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8.2213077779999999</v>
      </c>
      <c r="AU255">
        <v>1.111748</v>
      </c>
    </row>
    <row r="256" spans="1:47" x14ac:dyDescent="0.2">
      <c r="A256" s="86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8.0337750529999994</v>
      </c>
      <c r="AU256">
        <v>1.0696239999999999</v>
      </c>
    </row>
    <row r="257" spans="1:47" x14ac:dyDescent="0.2">
      <c r="A257" s="86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8.1944465900000001</v>
      </c>
      <c r="AU257">
        <v>0.95082599999999995</v>
      </c>
    </row>
    <row r="258" spans="1:47" x14ac:dyDescent="0.2">
      <c r="A258" s="86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8.4355034539999991</v>
      </c>
      <c r="AU258">
        <v>0.57494199999999995</v>
      </c>
    </row>
    <row r="259" spans="1:47" x14ac:dyDescent="0.2">
      <c r="A259" s="86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8.703322387</v>
      </c>
      <c r="AU259">
        <v>0.29820200000000002</v>
      </c>
    </row>
    <row r="260" spans="1:47" x14ac:dyDescent="0.2">
      <c r="A260" s="86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8.8104697840000004</v>
      </c>
      <c r="AU260">
        <v>0.76210199999999995</v>
      </c>
    </row>
    <row r="261" spans="1:47" x14ac:dyDescent="0.2">
      <c r="A261" s="86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8.8639939230000007</v>
      </c>
      <c r="AU261">
        <v>0.39977099999999999</v>
      </c>
    </row>
    <row r="262" spans="1:47" x14ac:dyDescent="0.2">
      <c r="A262" s="86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9.0514275289999997</v>
      </c>
      <c r="AU262">
        <v>0.89771699999999999</v>
      </c>
    </row>
    <row r="263" spans="1:47" x14ac:dyDescent="0.2">
      <c r="A263" s="86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9.1853369960000002</v>
      </c>
      <c r="AU263">
        <v>0.29933199999999999</v>
      </c>
    </row>
    <row r="264" spans="1:47" x14ac:dyDescent="0.2">
      <c r="A264" s="86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9.3995326709999993</v>
      </c>
      <c r="AU264">
        <v>0.43578499999999998</v>
      </c>
    </row>
    <row r="265" spans="1:47" x14ac:dyDescent="0.2">
      <c r="A265" s="86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9.7208757440000007</v>
      </c>
      <c r="AU265">
        <v>0.41364600000000001</v>
      </c>
    </row>
    <row r="266" spans="1:47" x14ac:dyDescent="0.2">
      <c r="A266" s="86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9.9619326079999997</v>
      </c>
      <c r="AU266">
        <v>1.0600080000000001</v>
      </c>
    </row>
    <row r="267" spans="1:47" x14ac:dyDescent="0.2">
      <c r="A267" s="86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10.256513611000001</v>
      </c>
      <c r="AU267">
        <v>0.45909699999999998</v>
      </c>
    </row>
    <row r="268" spans="1:47" x14ac:dyDescent="0.2">
      <c r="A268" s="86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10.577856684</v>
      </c>
      <c r="AU268">
        <v>1.287982</v>
      </c>
    </row>
    <row r="269" spans="1:47" x14ac:dyDescent="0.2">
      <c r="A269" s="86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10.604618753</v>
      </c>
      <c r="AU269">
        <v>-0.39010400000000001</v>
      </c>
    </row>
    <row r="270" spans="1:47" x14ac:dyDescent="0.2">
      <c r="A270" s="86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11.086633362000001</v>
      </c>
      <c r="AU270">
        <v>0.244204</v>
      </c>
    </row>
    <row r="271" spans="1:47" x14ac:dyDescent="0.2">
      <c r="A271" s="86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11.167018690000001</v>
      </c>
      <c r="AU271">
        <v>0.63747399999999999</v>
      </c>
    </row>
    <row r="272" spans="1:47" x14ac:dyDescent="0.2">
      <c r="A272" s="86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11.300928155999999</v>
      </c>
      <c r="AU272">
        <v>1.086025</v>
      </c>
    </row>
    <row r="273" spans="1:47" x14ac:dyDescent="0.2">
      <c r="A273" s="86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11.434837623</v>
      </c>
      <c r="AU273">
        <v>0.430871</v>
      </c>
    </row>
    <row r="274" spans="1:47" x14ac:dyDescent="0.2">
      <c r="A274" s="86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11.434837623</v>
      </c>
      <c r="AU274">
        <v>-0.52217400000000003</v>
      </c>
    </row>
    <row r="275" spans="1:47" x14ac:dyDescent="0.2">
      <c r="A275" s="86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11.541885902000001</v>
      </c>
      <c r="AU275">
        <v>5.5541E-2</v>
      </c>
    </row>
    <row r="276" spans="1:47" x14ac:dyDescent="0.2">
      <c r="A276" s="86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11.595509160000001</v>
      </c>
      <c r="AU276">
        <v>8.0881999999999996E-2</v>
      </c>
    </row>
    <row r="277" spans="1:47" x14ac:dyDescent="0.2">
      <c r="A277" s="86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11.782942765</v>
      </c>
      <c r="AU277">
        <v>-0.20319899999999999</v>
      </c>
    </row>
    <row r="278" spans="1:47" x14ac:dyDescent="0.2">
      <c r="A278" s="86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12.023999629</v>
      </c>
      <c r="AU278">
        <v>0.88730900000000001</v>
      </c>
    </row>
    <row r="279" spans="1:47" x14ac:dyDescent="0.2">
      <c r="A279" s="86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12.238195305</v>
      </c>
      <c r="AU279">
        <v>0.244169</v>
      </c>
    </row>
    <row r="280" spans="1:47" x14ac:dyDescent="0.2">
      <c r="A280" s="86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12.372104772</v>
      </c>
      <c r="AU280">
        <v>9.6876000000000004E-2</v>
      </c>
    </row>
    <row r="281" spans="1:47" x14ac:dyDescent="0.2">
      <c r="A281" s="86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12.023900511000001</v>
      </c>
      <c r="AU281">
        <v>-0.118535</v>
      </c>
    </row>
    <row r="282" spans="1:47" x14ac:dyDescent="0.2">
      <c r="A282" s="86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12.050761699000001</v>
      </c>
      <c r="AU282">
        <v>0.72147899999999998</v>
      </c>
    </row>
    <row r="283" spans="1:47" x14ac:dyDescent="0.2">
      <c r="A283" s="86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12.077523768000001</v>
      </c>
      <c r="AU283">
        <v>0.56303099999999995</v>
      </c>
    </row>
    <row r="284" spans="1:47" x14ac:dyDescent="0.2">
      <c r="A284" s="86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12.372104772</v>
      </c>
      <c r="AU284">
        <v>0.76217000000000001</v>
      </c>
    </row>
    <row r="285" spans="1:47" x14ac:dyDescent="0.2">
      <c r="A285" s="86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12.746971983</v>
      </c>
      <c r="AU285">
        <v>-0.65532500000000005</v>
      </c>
    </row>
    <row r="286" spans="1:47" x14ac:dyDescent="0.2">
      <c r="A286" s="86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13.041552985999999</v>
      </c>
      <c r="AU286">
        <v>-0.17366500000000001</v>
      </c>
    </row>
    <row r="287" spans="1:47" x14ac:dyDescent="0.2">
      <c r="A287" s="86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13.470043456000001</v>
      </c>
      <c r="AU287"/>
    </row>
    <row r="288" spans="1:47" x14ac:dyDescent="0.2">
      <c r="A288" s="86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13.791386529</v>
      </c>
      <c r="AU288"/>
    </row>
    <row r="289" spans="1:47" x14ac:dyDescent="0.2">
      <c r="A289" s="86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14.112729601</v>
      </c>
      <c r="AU289"/>
    </row>
    <row r="290" spans="1:47" x14ac:dyDescent="0.2">
      <c r="A290" s="86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14.246639068</v>
      </c>
      <c r="AU290"/>
    </row>
    <row r="291" spans="1:47" x14ac:dyDescent="0.2">
      <c r="A291" s="86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14.62150628</v>
      </c>
      <c r="AU291"/>
    </row>
    <row r="292" spans="1:47" x14ac:dyDescent="0.2">
      <c r="A292" s="86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14.728653677</v>
      </c>
      <c r="AU292"/>
    </row>
    <row r="293" spans="1:47" x14ac:dyDescent="0.2">
      <c r="A293" s="86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14.916087283</v>
      </c>
      <c r="AU293"/>
    </row>
    <row r="294" spans="1:47" x14ac:dyDescent="0.2">
      <c r="A294" s="86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15.02323468</v>
      </c>
      <c r="AU294"/>
    </row>
    <row r="295" spans="1:47" x14ac:dyDescent="0.2">
      <c r="A295" s="86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14.942948470999999</v>
      </c>
      <c r="AU295"/>
    </row>
    <row r="296" spans="1:47" x14ac:dyDescent="0.2">
      <c r="A296" s="86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15.398101892</v>
      </c>
      <c r="AU296"/>
    </row>
    <row r="297" spans="1:47" x14ac:dyDescent="0.2">
      <c r="A297" s="86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15.719444964999999</v>
      </c>
      <c r="AU297"/>
    </row>
    <row r="298" spans="1:47" x14ac:dyDescent="0.2">
      <c r="A298" s="86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16.121173365000001</v>
      </c>
      <c r="AU298"/>
    </row>
    <row r="299" spans="1:47" x14ac:dyDescent="0.2">
      <c r="A299" s="86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16.362230229000001</v>
      </c>
      <c r="AU299"/>
    </row>
    <row r="300" spans="1:47" x14ac:dyDescent="0.2">
      <c r="A300" s="86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16.576425904000001</v>
      </c>
      <c r="AU300"/>
    </row>
    <row r="301" spans="1:47" x14ac:dyDescent="0.2">
      <c r="A301" s="86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16.362230229000001</v>
      </c>
      <c r="AU301"/>
    </row>
    <row r="302" spans="1:47" x14ac:dyDescent="0.2">
      <c r="A302" s="86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16.549663835</v>
      </c>
      <c r="AU302"/>
    </row>
    <row r="303" spans="1:47" x14ac:dyDescent="0.2">
      <c r="A303" s="86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16.683573300999999</v>
      </c>
      <c r="AU303"/>
    </row>
    <row r="304" spans="1:47" x14ac:dyDescent="0.2">
      <c r="A304" s="86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16.656811231999999</v>
      </c>
      <c r="AU304"/>
    </row>
    <row r="305" spans="1:47" x14ac:dyDescent="0.2">
      <c r="A305" s="86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16.656811231999999</v>
      </c>
      <c r="AU305"/>
    </row>
    <row r="306" spans="1:47" x14ac:dyDescent="0.2">
      <c r="A306" s="86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16.549663835</v>
      </c>
      <c r="AU306"/>
    </row>
    <row r="307" spans="1:47" x14ac:dyDescent="0.2">
      <c r="A307" s="86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16.496139695</v>
      </c>
      <c r="AU307"/>
    </row>
    <row r="308" spans="1:47" x14ac:dyDescent="0.2">
      <c r="A308" s="86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16.469377626</v>
      </c>
      <c r="AU308"/>
    </row>
    <row r="309" spans="1:47" x14ac:dyDescent="0.2">
      <c r="A309" s="86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16.683573300999999</v>
      </c>
      <c r="AU309"/>
    </row>
    <row r="310" spans="1:47" x14ac:dyDescent="0.2">
      <c r="A310" s="86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16.576425904000001</v>
      </c>
      <c r="AU310"/>
    </row>
    <row r="311" spans="1:47" x14ac:dyDescent="0.2">
      <c r="A311" s="86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16.630049161999999</v>
      </c>
      <c r="AU311"/>
    </row>
    <row r="312" spans="1:47" x14ac:dyDescent="0.2">
      <c r="A312" s="86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16.496139695</v>
      </c>
      <c r="AU312"/>
    </row>
    <row r="313" spans="1:47" x14ac:dyDescent="0.2">
      <c r="A313" s="86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16.442516436999998</v>
      </c>
      <c r="AU313"/>
    </row>
    <row r="314" spans="1:47" x14ac:dyDescent="0.2">
      <c r="A314" s="86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16.281844900999999</v>
      </c>
      <c r="AU314"/>
    </row>
    <row r="315" spans="1:47" x14ac:dyDescent="0.2">
      <c r="A315" s="86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16.228320761999999</v>
      </c>
      <c r="AU315"/>
    </row>
    <row r="316" spans="1:47" x14ac:dyDescent="0.2">
      <c r="A316" s="86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16.121173365000001</v>
      </c>
      <c r="AU316"/>
    </row>
    <row r="317" spans="1:47" x14ac:dyDescent="0.2">
      <c r="A317" s="86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15.826592362</v>
      </c>
      <c r="AU317"/>
    </row>
    <row r="318" spans="1:47" x14ac:dyDescent="0.2">
      <c r="A318" s="86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15.398201010999999</v>
      </c>
      <c r="AU318"/>
    </row>
    <row r="319" spans="1:47" x14ac:dyDescent="0.2">
      <c r="A319" s="86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15.04999675</v>
      </c>
      <c r="AU319"/>
    </row>
    <row r="320" spans="1:47" x14ac:dyDescent="0.2">
      <c r="A320" s="86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14.701891608</v>
      </c>
      <c r="AU320"/>
    </row>
    <row r="321" spans="1:47" x14ac:dyDescent="0.2">
      <c r="A321" s="86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13.175462453</v>
      </c>
      <c r="AU321"/>
    </row>
    <row r="322" spans="1:47" x14ac:dyDescent="0.2">
      <c r="A322" s="86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11.997138441000001</v>
      </c>
      <c r="AU322"/>
    </row>
    <row r="323" spans="1:47" x14ac:dyDescent="0.2">
      <c r="A323" s="86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11.515123832</v>
      </c>
      <c r="AU323"/>
    </row>
    <row r="324" spans="1:47" x14ac:dyDescent="0.2">
      <c r="A324" s="86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11.943614302</v>
      </c>
      <c r="AU324"/>
    </row>
    <row r="325" spans="1:47" x14ac:dyDescent="0.2">
      <c r="A325" s="86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11.997138441000001</v>
      </c>
      <c r="AU325"/>
    </row>
    <row r="326" spans="1:47" x14ac:dyDescent="0.2">
      <c r="A326" s="86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11.327690226</v>
      </c>
      <c r="AU326"/>
    </row>
    <row r="327" spans="1:47" x14ac:dyDescent="0.2">
      <c r="A327" s="86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10.765290289999999</v>
      </c>
      <c r="AU327"/>
    </row>
    <row r="328" spans="1:47" x14ac:dyDescent="0.2">
      <c r="A328" s="86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11.890090163</v>
      </c>
      <c r="AU328"/>
    </row>
    <row r="329" spans="1:47" x14ac:dyDescent="0.2">
      <c r="A329" s="86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11.675795367999999</v>
      </c>
      <c r="AU329"/>
    </row>
    <row r="330" spans="1:47" x14ac:dyDescent="0.2">
      <c r="A330" s="86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11.247304899</v>
      </c>
      <c r="AU330"/>
    </row>
    <row r="331" spans="1:47" x14ac:dyDescent="0.2">
      <c r="A331" s="86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11.943614302</v>
      </c>
      <c r="AU331"/>
    </row>
    <row r="332" spans="1:47" x14ac:dyDescent="0.2">
      <c r="A332" s="86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12.345342702</v>
      </c>
      <c r="AU332"/>
    </row>
    <row r="333" spans="1:47" x14ac:dyDescent="0.2">
      <c r="A333" s="86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12.800595241</v>
      </c>
      <c r="AU333"/>
    </row>
    <row r="334" spans="1:47" x14ac:dyDescent="0.2">
      <c r="A334" s="86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13.041552985999999</v>
      </c>
      <c r="AU334"/>
    </row>
    <row r="335" spans="1:47" x14ac:dyDescent="0.2">
      <c r="A335" s="86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13.28260985</v>
      </c>
      <c r="AU335"/>
    </row>
    <row r="336" spans="1:47" x14ac:dyDescent="0.2">
      <c r="A336" s="86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13.362896059000001</v>
      </c>
      <c r="AU336"/>
    </row>
    <row r="337" spans="1:47" x14ac:dyDescent="0.2">
      <c r="A337" s="86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13.443281387000001</v>
      </c>
      <c r="AU337"/>
    </row>
    <row r="338" spans="1:47" x14ac:dyDescent="0.2">
      <c r="A338" s="86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13.603952923</v>
      </c>
      <c r="AU338"/>
    </row>
    <row r="339" spans="1:47" x14ac:dyDescent="0.2">
      <c r="A339" s="86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13.684239132</v>
      </c>
      <c r="AU339"/>
    </row>
    <row r="340" spans="1:47" x14ac:dyDescent="0.2">
      <c r="A340" s="86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13.764624459</v>
      </c>
      <c r="AU340"/>
    </row>
    <row r="341" spans="1:47" x14ac:dyDescent="0.2">
      <c r="A341" s="86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13.657477062</v>
      </c>
      <c r="AU341"/>
    </row>
    <row r="342" spans="1:47" x14ac:dyDescent="0.2">
      <c r="A342" s="86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13.711001201</v>
      </c>
      <c r="AU342"/>
    </row>
    <row r="343" spans="1:47" x14ac:dyDescent="0.2">
      <c r="A343" s="86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13.71110032</v>
      </c>
      <c r="AU343"/>
    </row>
    <row r="344" spans="1:47" x14ac:dyDescent="0.2">
      <c r="A344" s="86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13.630714992</v>
      </c>
      <c r="AU344"/>
    </row>
    <row r="345" spans="1:47" x14ac:dyDescent="0.2">
      <c r="A345" s="86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13.71110032</v>
      </c>
      <c r="AU345"/>
    </row>
    <row r="346" spans="1:47" x14ac:dyDescent="0.2">
      <c r="A346" s="86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13.818148598000001</v>
      </c>
      <c r="AU346"/>
    </row>
    <row r="347" spans="1:47" x14ac:dyDescent="0.2">
      <c r="A347" s="86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13.952058064999999</v>
      </c>
      <c r="AU347"/>
    </row>
    <row r="348" spans="1:47" x14ac:dyDescent="0.2">
      <c r="A348" s="86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14.139491671</v>
      </c>
      <c r="AU348"/>
    </row>
    <row r="349" spans="1:47" x14ac:dyDescent="0.2">
      <c r="A349" s="86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14.193114929</v>
      </c>
      <c r="AU349"/>
    </row>
    <row r="350" spans="1:47" x14ac:dyDescent="0.2">
      <c r="A350" s="86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14.273401138000001</v>
      </c>
      <c r="AU350"/>
    </row>
    <row r="351" spans="1:47" x14ac:dyDescent="0.2">
      <c r="A351" s="86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14.300262326</v>
      </c>
      <c r="AU351"/>
    </row>
    <row r="352" spans="1:47" x14ac:dyDescent="0.2">
      <c r="A352" s="86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14.139491671</v>
      </c>
      <c r="AU352"/>
    </row>
    <row r="353" spans="1:47" x14ac:dyDescent="0.2">
      <c r="A353" s="86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14.166253741</v>
      </c>
      <c r="AU353"/>
    </row>
    <row r="354" spans="1:47" x14ac:dyDescent="0.2">
      <c r="A354" s="86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14.407310603999999</v>
      </c>
      <c r="AU354"/>
    </row>
    <row r="355" spans="1:47" x14ac:dyDescent="0.2">
      <c r="A355" s="86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14.59474421</v>
      </c>
      <c r="AU355"/>
    </row>
    <row r="356" spans="1:47" x14ac:dyDescent="0.2">
      <c r="A356" s="86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14.59474421</v>
      </c>
      <c r="AU356"/>
    </row>
    <row r="357" spans="1:47" x14ac:dyDescent="0.2">
      <c r="A357" s="86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14.541220071</v>
      </c>
      <c r="AU357"/>
    </row>
    <row r="358" spans="1:47" x14ac:dyDescent="0.2">
      <c r="A358" s="86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14.434072673999999</v>
      </c>
      <c r="AU358"/>
    </row>
    <row r="359" spans="1:47" x14ac:dyDescent="0.2">
      <c r="A359" s="86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14.541220071</v>
      </c>
      <c r="AU359"/>
    </row>
    <row r="360" spans="1:47" x14ac:dyDescent="0.2">
      <c r="A360" s="86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14.353786465000001</v>
      </c>
      <c r="AU360"/>
    </row>
    <row r="361" spans="1:47" x14ac:dyDescent="0.2">
      <c r="A361" s="86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14.219876999</v>
      </c>
      <c r="AU361"/>
    </row>
    <row r="362" spans="1:47" x14ac:dyDescent="0.2">
      <c r="A362" s="86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14.085967532</v>
      </c>
      <c r="AU362"/>
    </row>
    <row r="363" spans="1:47" x14ac:dyDescent="0.2">
      <c r="A363" s="86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13.952058064999999</v>
      </c>
      <c r="AU363"/>
    </row>
    <row r="364" spans="1:47" x14ac:dyDescent="0.2">
      <c r="A364" s="86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13.684239132</v>
      </c>
      <c r="AU364"/>
    </row>
    <row r="365" spans="1:47" x14ac:dyDescent="0.2">
      <c r="A365" s="86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13.603952923</v>
      </c>
      <c r="AU365"/>
    </row>
    <row r="366" spans="1:47" x14ac:dyDescent="0.2">
      <c r="A366" s="86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13.416519317000001</v>
      </c>
      <c r="AU366"/>
    </row>
    <row r="367" spans="1:47" x14ac:dyDescent="0.2">
      <c r="A367" s="86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13.389658129000001</v>
      </c>
      <c r="AU367"/>
    </row>
    <row r="368" spans="1:47" x14ac:dyDescent="0.2">
      <c r="A368" s="86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13.362896059000001</v>
      </c>
      <c r="AU368"/>
    </row>
    <row r="369" spans="1:47" x14ac:dyDescent="0.2">
      <c r="A369" s="86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13.496805525999999</v>
      </c>
      <c r="AU369"/>
    </row>
    <row r="370" spans="1:47" x14ac:dyDescent="0.2">
      <c r="A370" s="86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13.630714992</v>
      </c>
      <c r="AU370"/>
    </row>
    <row r="371" spans="1:47" x14ac:dyDescent="0.2">
      <c r="A371" s="86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13.121938313999999</v>
      </c>
      <c r="AU371"/>
    </row>
    <row r="372" spans="1:47" x14ac:dyDescent="0.2">
      <c r="A372" s="86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13.470043456000001</v>
      </c>
      <c r="AU372"/>
    </row>
    <row r="373" spans="1:47" x14ac:dyDescent="0.2">
      <c r="A373" s="86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13.71110032</v>
      </c>
      <c r="AU373"/>
    </row>
    <row r="374" spans="1:47" x14ac:dyDescent="0.2">
      <c r="A374" s="86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13.952058064999999</v>
      </c>
      <c r="AU374"/>
    </row>
    <row r="375" spans="1:47" x14ac:dyDescent="0.2">
      <c r="A375" s="86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14.005681322999999</v>
      </c>
      <c r="AU375"/>
    </row>
    <row r="376" spans="1:47" x14ac:dyDescent="0.2">
      <c r="A376" s="86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14.460834744</v>
      </c>
      <c r="AU376"/>
    </row>
    <row r="377" spans="1:47" x14ac:dyDescent="0.2">
      <c r="A377" s="86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14.942849353</v>
      </c>
      <c r="AU377"/>
    </row>
    <row r="378" spans="1:47" x14ac:dyDescent="0.2">
      <c r="A378" s="86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15.291053614000001</v>
      </c>
      <c r="AU378"/>
    </row>
    <row r="379" spans="1:47" x14ac:dyDescent="0.2">
      <c r="A379" s="86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15.746306153000001</v>
      </c>
      <c r="AU379"/>
    </row>
    <row r="380" spans="1:47" x14ac:dyDescent="0.2">
      <c r="A380" s="86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16.255082830999999</v>
      </c>
      <c r="AU380"/>
    </row>
    <row r="381" spans="1:47" x14ac:dyDescent="0.2">
      <c r="A381" s="86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16.76385951</v>
      </c>
      <c r="AU381"/>
    </row>
    <row r="382" spans="1:47" x14ac:dyDescent="0.2">
      <c r="A382" s="86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16.656811231999999</v>
      </c>
      <c r="AU382"/>
    </row>
    <row r="383" spans="1:47" x14ac:dyDescent="0.2">
      <c r="A383" s="86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16.76385951</v>
      </c>
      <c r="AU383"/>
    </row>
    <row r="384" spans="1:47" x14ac:dyDescent="0.2">
      <c r="A384" s="86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16.737097439999999</v>
      </c>
      <c r="AU384"/>
    </row>
    <row r="385" spans="1:47" x14ac:dyDescent="0.2">
      <c r="A385" s="86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17.031678443000001</v>
      </c>
      <c r="AU385"/>
    </row>
    <row r="386" spans="1:47" x14ac:dyDescent="0.2">
      <c r="A386" s="86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17.085202583000001</v>
      </c>
      <c r="AU386"/>
    </row>
    <row r="387" spans="1:47" x14ac:dyDescent="0.2">
      <c r="A387" s="86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17.192349979999999</v>
      </c>
      <c r="AU387"/>
    </row>
    <row r="388" spans="1:47" x14ac:dyDescent="0.2">
      <c r="A388" s="86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17.272735307000001</v>
      </c>
      <c r="AU388"/>
    </row>
    <row r="389" spans="1:47" x14ac:dyDescent="0.2">
      <c r="A389" s="86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17.299497377000002</v>
      </c>
      <c r="AU389"/>
    </row>
    <row r="390" spans="1:47" x14ac:dyDescent="0.2">
      <c r="A390" s="86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17.245973238000001</v>
      </c>
      <c r="AU390"/>
    </row>
    <row r="391" spans="1:47" x14ac:dyDescent="0.2">
      <c r="A391" s="86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17.165587909999999</v>
      </c>
      <c r="AU391"/>
    </row>
    <row r="392" spans="1:47" x14ac:dyDescent="0.2">
      <c r="A392" s="86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16.897768976999998</v>
      </c>
      <c r="AU392"/>
    </row>
    <row r="393" spans="1:47" x14ac:dyDescent="0.2">
      <c r="A393" s="86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16.737097439999999</v>
      </c>
      <c r="AU393"/>
    </row>
    <row r="394" spans="1:47" x14ac:dyDescent="0.2">
      <c r="A394" s="86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16.844244838000002</v>
      </c>
      <c r="AU394"/>
    </row>
    <row r="395" spans="1:47" x14ac:dyDescent="0.2">
      <c r="A395" s="86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16.817482768000001</v>
      </c>
      <c r="AU395"/>
    </row>
    <row r="396" spans="1:47" x14ac:dyDescent="0.2">
      <c r="A396" s="86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16.951392235</v>
      </c>
      <c r="AU396"/>
    </row>
    <row r="397" spans="1:47" x14ac:dyDescent="0.2">
      <c r="A397" s="86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17.058440513000001</v>
      </c>
      <c r="AU397"/>
    </row>
    <row r="398" spans="1:47" x14ac:dyDescent="0.2">
      <c r="A398" s="86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17.245973238000001</v>
      </c>
      <c r="AU398"/>
    </row>
    <row r="399" spans="1:47" x14ac:dyDescent="0.2">
      <c r="A399" s="86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17.353021515999998</v>
      </c>
      <c r="AU399"/>
    </row>
    <row r="400" spans="1:47" x14ac:dyDescent="0.2">
      <c r="A400" s="86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17.406644774</v>
      </c>
      <c r="AU400"/>
    </row>
    <row r="401" spans="1:47" x14ac:dyDescent="0.2">
      <c r="A401" s="86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17.245973238000001</v>
      </c>
      <c r="AU401"/>
    </row>
    <row r="402" spans="1:47" x14ac:dyDescent="0.2">
      <c r="A402" s="86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17.085301700999999</v>
      </c>
      <c r="AU402"/>
    </row>
    <row r="403" spans="1:47" x14ac:dyDescent="0.2">
      <c r="A403" s="86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16.924531045999998</v>
      </c>
      <c r="AU403"/>
    </row>
    <row r="404" spans="1:47" x14ac:dyDescent="0.2">
      <c r="A404" s="86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16.656811231999999</v>
      </c>
      <c r="AU404"/>
    </row>
    <row r="405" spans="1:47" x14ac:dyDescent="0.2">
      <c r="A405" s="86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17.727987847000001</v>
      </c>
      <c r="AU405"/>
    </row>
    <row r="406" spans="1:47" x14ac:dyDescent="0.2">
      <c r="A406" s="86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18.370673992</v>
      </c>
      <c r="AU406"/>
    </row>
    <row r="407" spans="1:47" x14ac:dyDescent="0.2">
      <c r="A407" s="86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18.558107597999999</v>
      </c>
      <c r="AU407"/>
    </row>
    <row r="408" spans="1:47" x14ac:dyDescent="0.2">
      <c r="A408" s="86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18.933073927999999</v>
      </c>
      <c r="AU408"/>
    </row>
    <row r="409" spans="1:47" x14ac:dyDescent="0.2">
      <c r="A409" s="86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19.040122207</v>
      </c>
      <c r="AU409"/>
    </row>
    <row r="410" spans="1:47" x14ac:dyDescent="0.2">
      <c r="A410" s="86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19.093745465000001</v>
      </c>
      <c r="AU410"/>
    </row>
    <row r="411" spans="1:47" x14ac:dyDescent="0.2">
      <c r="A411" s="86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19.200793742999998</v>
      </c>
      <c r="AU411"/>
    </row>
    <row r="412" spans="1:47" x14ac:dyDescent="0.2">
      <c r="A412" s="86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19.361564397999999</v>
      </c>
      <c r="AU412"/>
    </row>
    <row r="413" spans="1:47" x14ac:dyDescent="0.2">
      <c r="A413" s="86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19.441850606999999</v>
      </c>
      <c r="AU413"/>
    </row>
    <row r="414" spans="1:47" x14ac:dyDescent="0.2">
      <c r="A414" s="86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19.548998004000001</v>
      </c>
      <c r="AU414"/>
    </row>
    <row r="415" spans="1:47" x14ac:dyDescent="0.2">
      <c r="A415" s="86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19.468612676999999</v>
      </c>
      <c r="AU415"/>
    </row>
    <row r="416" spans="1:47" x14ac:dyDescent="0.2">
      <c r="A416" s="86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19.70966954</v>
      </c>
      <c r="AU416"/>
    </row>
    <row r="417" spans="1:47" x14ac:dyDescent="0.2">
      <c r="A417" s="86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19.602522143000002</v>
      </c>
      <c r="AU417"/>
    </row>
    <row r="418" spans="1:47" x14ac:dyDescent="0.2">
      <c r="A418" s="86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19.200793742999998</v>
      </c>
      <c r="AU418"/>
    </row>
    <row r="419" spans="1:47" x14ac:dyDescent="0.2">
      <c r="A419" s="86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19.040122207</v>
      </c>
      <c r="AU419"/>
    </row>
    <row r="420" spans="1:47" x14ac:dyDescent="0.2">
      <c r="A420" s="86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18.584869667</v>
      </c>
      <c r="AU420"/>
    </row>
    <row r="421" spans="1:47" x14ac:dyDescent="0.2">
      <c r="A421" s="86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18.129617128</v>
      </c>
      <c r="AU421"/>
    </row>
    <row r="422" spans="1:47" x14ac:dyDescent="0.2">
      <c r="A422" s="86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17.995707661000001</v>
      </c>
      <c r="AU422"/>
    </row>
    <row r="423" spans="1:47" x14ac:dyDescent="0.2">
      <c r="A423" s="86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18.049330918999999</v>
      </c>
      <c r="AU423"/>
    </row>
    <row r="424" spans="1:47" x14ac:dyDescent="0.2">
      <c r="A424" s="86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17.942183522000001</v>
      </c>
      <c r="AU424"/>
    </row>
    <row r="425" spans="1:47" x14ac:dyDescent="0.2">
      <c r="A425" s="86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17.835036124999998</v>
      </c>
      <c r="AU425"/>
    </row>
    <row r="426" spans="1:47" x14ac:dyDescent="0.2">
      <c r="A426" s="86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17.942183522000001</v>
      </c>
      <c r="AU426"/>
    </row>
    <row r="427" spans="1:47" x14ac:dyDescent="0.2">
      <c r="A427" s="86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17.995806779999999</v>
      </c>
      <c r="AU427"/>
    </row>
    <row r="428" spans="1:47" x14ac:dyDescent="0.2">
      <c r="A428" s="86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18.022568849999999</v>
      </c>
      <c r="AU428"/>
    </row>
    <row r="429" spans="1:47" x14ac:dyDescent="0.2">
      <c r="A429" s="86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17.995707661000001</v>
      </c>
      <c r="AU429"/>
    </row>
    <row r="430" spans="1:47" x14ac:dyDescent="0.2">
      <c r="A430" s="86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18.022568849999999</v>
      </c>
      <c r="AU430"/>
    </row>
    <row r="431" spans="1:47" x14ac:dyDescent="0.2">
      <c r="A431" s="86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18.236764525000002</v>
      </c>
      <c r="AU431"/>
    </row>
    <row r="432" spans="1:47" x14ac:dyDescent="0.2">
      <c r="A432" s="86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18.531345527999999</v>
      </c>
      <c r="AU432"/>
    </row>
    <row r="433" spans="1:47" x14ac:dyDescent="0.2">
      <c r="A433" s="86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18.772303272999999</v>
      </c>
      <c r="AU433"/>
    </row>
    <row r="434" spans="1:47" x14ac:dyDescent="0.2">
      <c r="A434" s="86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32.256890130000002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19.200793742999998</v>
      </c>
      <c r="AU434"/>
    </row>
    <row r="435" spans="1:47" x14ac:dyDescent="0.2">
      <c r="A435" s="86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34.529229899000001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19.441850606999999</v>
      </c>
      <c r="AU435"/>
    </row>
    <row r="436" spans="1:47" x14ac:dyDescent="0.2">
      <c r="A436" s="86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32.296963075000001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19.897103145999999</v>
      </c>
      <c r="AU436"/>
    </row>
    <row r="437" spans="1:47" x14ac:dyDescent="0.2">
      <c r="A437" s="86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31.008658933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20.13816001</v>
      </c>
      <c r="AU437"/>
    </row>
    <row r="438" spans="1:47" x14ac:dyDescent="0.2">
      <c r="A438" s="86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32.142127395000003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20.459403964</v>
      </c>
      <c r="AU438"/>
    </row>
    <row r="439" spans="1:47" x14ac:dyDescent="0.2">
      <c r="A439" s="86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33.502478611999997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20.486265152000001</v>
      </c>
      <c r="AU439"/>
    </row>
    <row r="440" spans="1:47" x14ac:dyDescent="0.2">
      <c r="A440" s="86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33.698456276000002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20.646936689</v>
      </c>
      <c r="AU440"/>
    </row>
    <row r="441" spans="1:47" x14ac:dyDescent="0.2">
      <c r="A441" s="86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34.712611121000002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20.620174619</v>
      </c>
      <c r="AU441"/>
    </row>
    <row r="442" spans="1:47" x14ac:dyDescent="0.2">
      <c r="A442" s="86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34.997153670000003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20.754084085999999</v>
      </c>
      <c r="AU442"/>
    </row>
    <row r="443" spans="1:47" x14ac:dyDescent="0.2">
      <c r="A443" s="86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35.045472398000001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21.102189228</v>
      </c>
      <c r="AU443"/>
    </row>
    <row r="444" spans="1:47" x14ac:dyDescent="0.2">
      <c r="A444" s="86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35.063178452000002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21.155713367000001</v>
      </c>
      <c r="AU444"/>
    </row>
    <row r="445" spans="1:47" x14ac:dyDescent="0.2">
      <c r="A445" s="86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34.764945128000001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21.236098694999999</v>
      </c>
      <c r="AU445"/>
    </row>
    <row r="446" spans="1:47" x14ac:dyDescent="0.2">
      <c r="A446" s="86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27.455799952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34.556789664999997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21.370008162000001</v>
      </c>
      <c r="AU446"/>
    </row>
    <row r="447" spans="1:47" x14ac:dyDescent="0.2">
      <c r="A447" s="86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26.926531513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34.549359535999997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21.182475437000001</v>
      </c>
      <c r="AU447"/>
    </row>
    <row r="448" spans="1:47" x14ac:dyDescent="0.2">
      <c r="A448" s="86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27.852751274999999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35.196737988000002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21.182475437000001</v>
      </c>
      <c r="AU448"/>
    </row>
    <row r="449" spans="1:47" x14ac:dyDescent="0.2">
      <c r="A449" s="86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28.282781872000001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35.757485768000002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21.343146973</v>
      </c>
      <c r="AU449"/>
    </row>
    <row r="450" spans="1:47" x14ac:dyDescent="0.2">
      <c r="A450" s="86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28.745891752999999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36.281037376999997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21.155713367000001</v>
      </c>
      <c r="AU450"/>
    </row>
    <row r="451" spans="1:47" x14ac:dyDescent="0.2">
      <c r="A451" s="86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28.878208861000001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36.010436245000001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20.968279761000002</v>
      </c>
      <c r="AU451"/>
    </row>
    <row r="452" spans="1:47" x14ac:dyDescent="0.2">
      <c r="A452" s="86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29.308239467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36.459006897000002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20.325593615999999</v>
      </c>
      <c r="AU452"/>
    </row>
    <row r="453" spans="1:47" x14ac:dyDescent="0.2">
      <c r="A453" s="86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29.308239467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35.357480125999999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21.155713367000001</v>
      </c>
      <c r="AU453"/>
    </row>
    <row r="454" spans="1:47" x14ac:dyDescent="0.2">
      <c r="A454" s="86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29.539794398000002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36.387525396000001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21.637727976000001</v>
      </c>
      <c r="AU454"/>
    </row>
    <row r="455" spans="1:47" x14ac:dyDescent="0.2">
      <c r="A455" s="86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29.903666445999999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37.024740088000001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21.825161582</v>
      </c>
      <c r="AU455"/>
    </row>
    <row r="456" spans="1:47" x14ac:dyDescent="0.2">
      <c r="A456" s="86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29.969825005000001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36.574899680999998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21.637727976000001</v>
      </c>
      <c r="AU456"/>
    </row>
    <row r="457" spans="1:47" x14ac:dyDescent="0.2">
      <c r="A457" s="86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30.035983562999998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37.531335800999997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21.959071048999999</v>
      </c>
      <c r="AU457"/>
    </row>
    <row r="458" spans="1:47" x14ac:dyDescent="0.2">
      <c r="A458" s="86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30.432934885000002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37.223340352000001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21.878784840000002</v>
      </c>
      <c r="AU458"/>
    </row>
    <row r="459" spans="1:47" x14ac:dyDescent="0.2">
      <c r="A459" s="86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30.598331267999999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37.555721568000003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22.092980516000001</v>
      </c>
      <c r="AU459"/>
    </row>
    <row r="460" spans="1:47" x14ac:dyDescent="0.2">
      <c r="A460" s="86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30.862965483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37.275774763000001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22.066218446000001</v>
      </c>
      <c r="AU460"/>
    </row>
    <row r="461" spans="1:47" x14ac:dyDescent="0.2">
      <c r="A461" s="86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30.565251993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36.907030708000001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21.771637442999999</v>
      </c>
      <c r="AU461"/>
    </row>
    <row r="462" spans="1:47" x14ac:dyDescent="0.2">
      <c r="A462" s="86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31.127599698000001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36.868772751999998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21.691351233999999</v>
      </c>
      <c r="AU462"/>
    </row>
    <row r="463" spans="1:47" x14ac:dyDescent="0.2">
      <c r="A463" s="86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31.094520422999999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37.030789882000001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21.744875372999999</v>
      </c>
      <c r="AU463"/>
    </row>
    <row r="464" spans="1:47" x14ac:dyDescent="0.2">
      <c r="A464" s="86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31.855343793999999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36.317584257999997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21.878784840000002</v>
      </c>
      <c r="AU464"/>
    </row>
    <row r="465" spans="1:47" x14ac:dyDescent="0.2">
      <c r="A465" s="86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31.855343793999999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36.222051907000001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21.878784840000002</v>
      </c>
      <c r="AU465"/>
    </row>
    <row r="466" spans="1:47" x14ac:dyDescent="0.2">
      <c r="A466" s="86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32.186136566999998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36.197319364999998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21.691351233999999</v>
      </c>
      <c r="AU466"/>
    </row>
    <row r="467" spans="1:47" x14ac:dyDescent="0.2">
      <c r="A467" s="86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31.822264519000001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35.924325052999997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21.369909043</v>
      </c>
      <c r="AU467"/>
    </row>
    <row r="468" spans="1:47" x14ac:dyDescent="0.2">
      <c r="A468" s="86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32.483850056999998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35.737360723000002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20.861132363999999</v>
      </c>
      <c r="AU468"/>
    </row>
    <row r="469" spans="1:47" x14ac:dyDescent="0.2">
      <c r="A469" s="86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32.880801388000002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35.661301520999999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20.459503083000001</v>
      </c>
      <c r="AU469"/>
    </row>
    <row r="470" spans="1:47" x14ac:dyDescent="0.2">
      <c r="A470" s="86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23.597787660000002</v>
      </c>
      <c r="L470"/>
      <c r="M470"/>
      <c r="N470"/>
      <c r="O470"/>
      <c r="P470"/>
      <c r="Q470">
        <v>12.981956888999999</v>
      </c>
      <c r="R470">
        <v>33.211594153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36.042771234999996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20.084536752000002</v>
      </c>
      <c r="AU470"/>
    </row>
    <row r="471" spans="1:47" x14ac:dyDescent="0.2">
      <c r="A471" s="86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23.696977844999999</v>
      </c>
      <c r="L471"/>
      <c r="M471"/>
      <c r="N471"/>
      <c r="O471"/>
      <c r="P471"/>
      <c r="Q471">
        <v>12.857330103000001</v>
      </c>
      <c r="R471">
        <v>33.343911259999999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36.766931118999999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19.656046282999998</v>
      </c>
      <c r="AU471"/>
    </row>
    <row r="472" spans="1:47" x14ac:dyDescent="0.2">
      <c r="A472" s="86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24.081967332000001</v>
      </c>
      <c r="L472"/>
      <c r="M472"/>
      <c r="N472"/>
      <c r="O472"/>
      <c r="P472"/>
      <c r="Q472">
        <v>12.587305399</v>
      </c>
      <c r="R472">
        <v>33.244673427000002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35.229775769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19.415088536999999</v>
      </c>
      <c r="AU472"/>
    </row>
    <row r="473" spans="1:47" x14ac:dyDescent="0.2">
      <c r="A473" s="86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23.325152553999999</v>
      </c>
      <c r="L473"/>
      <c r="M473"/>
      <c r="N473"/>
      <c r="O473"/>
      <c r="P473"/>
      <c r="Q473">
        <v>12.774245578</v>
      </c>
      <c r="R473">
        <v>32.946959937000003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35.429770535000003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19.093745465000001</v>
      </c>
      <c r="AU473"/>
    </row>
    <row r="474" spans="1:47" x14ac:dyDescent="0.2">
      <c r="A474" s="86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23.610195029</v>
      </c>
      <c r="L474"/>
      <c r="M474"/>
      <c r="N474"/>
      <c r="O474"/>
      <c r="P474"/>
      <c r="Q474">
        <v>12.732703316</v>
      </c>
      <c r="R474">
        <v>32.715404997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35.030175294000003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19.281179071</v>
      </c>
      <c r="AU474"/>
    </row>
    <row r="475" spans="1:47" x14ac:dyDescent="0.2">
      <c r="A475" s="86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23.898696830999999</v>
      </c>
      <c r="L475"/>
      <c r="M475"/>
      <c r="N475"/>
      <c r="O475"/>
      <c r="P475"/>
      <c r="Q475">
        <v>12.649618792</v>
      </c>
      <c r="R475">
        <v>32.946959937000003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34.620718992999997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19.789955749000001</v>
      </c>
      <c r="AU475"/>
    </row>
    <row r="476" spans="1:47" x14ac:dyDescent="0.2">
      <c r="A476" s="86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23.490293300000001</v>
      </c>
      <c r="L476"/>
      <c r="M476"/>
      <c r="N476"/>
      <c r="O476"/>
      <c r="P476"/>
      <c r="Q476">
        <v>12.60807653</v>
      </c>
      <c r="R476">
        <v>32.682325722000002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34.319416699999998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20.084536752000002</v>
      </c>
      <c r="AU476"/>
    </row>
    <row r="477" spans="1:47" x14ac:dyDescent="0.2">
      <c r="A477" s="86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24.386539704</v>
      </c>
      <c r="L477"/>
      <c r="M477"/>
      <c r="N477"/>
      <c r="O477"/>
      <c r="P477"/>
      <c r="Q477">
        <v>12.815787841000001</v>
      </c>
      <c r="R477">
        <v>32.682325722000002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34.620780064999998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20.486265152000001</v>
      </c>
      <c r="AU477"/>
    </row>
    <row r="478" spans="1:47" x14ac:dyDescent="0.2">
      <c r="A478" s="86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23.694871838000001</v>
      </c>
      <c r="L478"/>
      <c r="M478"/>
      <c r="N478"/>
      <c r="O478"/>
      <c r="P478"/>
      <c r="Q478">
        <v>12.898872365000001</v>
      </c>
      <c r="R478">
        <v>32.483850056999998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34.389583880000004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20.673698758</v>
      </c>
      <c r="AU478"/>
    </row>
    <row r="479" spans="1:47" x14ac:dyDescent="0.2">
      <c r="A479" s="86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23.686514465999998</v>
      </c>
      <c r="L479"/>
      <c r="M479"/>
      <c r="N479"/>
      <c r="O479"/>
      <c r="P479"/>
      <c r="Q479">
        <v>13.065041412999999</v>
      </c>
      <c r="R479">
        <v>32.550008615000003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34.418193049999999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20.914755622000001</v>
      </c>
      <c r="AU479"/>
    </row>
    <row r="480" spans="1:47" x14ac:dyDescent="0.2">
      <c r="A480" s="86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24.237893441000001</v>
      </c>
      <c r="L480"/>
      <c r="M480"/>
      <c r="N480"/>
      <c r="O480"/>
      <c r="P480"/>
      <c r="Q480">
        <v>13.397379509</v>
      </c>
      <c r="R480">
        <v>32.119978009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34.876109186000001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21.530679698</v>
      </c>
      <c r="AU480"/>
    </row>
    <row r="481" spans="1:47" x14ac:dyDescent="0.2">
      <c r="A481" s="86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24.336253085999999</v>
      </c>
      <c r="L481"/>
      <c r="M481"/>
      <c r="N481"/>
      <c r="O481"/>
      <c r="P481"/>
      <c r="Q481">
        <v>12.981956888999999</v>
      </c>
      <c r="R481">
        <v>31.855343793999999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35.057922241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21.557441768</v>
      </c>
      <c r="AU481"/>
    </row>
    <row r="482" spans="1:47" x14ac:dyDescent="0.2">
      <c r="A482" s="86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24.121750542000001</v>
      </c>
      <c r="L482"/>
      <c r="M482"/>
      <c r="N482"/>
      <c r="O482"/>
      <c r="P482"/>
      <c r="Q482">
        <v>13.023499150999999</v>
      </c>
      <c r="R482">
        <v>31.689947410999999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34.961590641999997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24.635911588999999</v>
      </c>
      <c r="AS482"/>
      <c r="AT482">
        <v>21.878784840000002</v>
      </c>
      <c r="AU482"/>
    </row>
    <row r="483" spans="1:47" x14ac:dyDescent="0.2">
      <c r="A483" s="86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24.187086568000002</v>
      </c>
      <c r="L483"/>
      <c r="M483"/>
      <c r="N483"/>
      <c r="O483"/>
      <c r="P483"/>
      <c r="Q483">
        <v>13.251981592</v>
      </c>
      <c r="R483">
        <v>31.921502352000001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34.748655669000001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25.092132174</v>
      </c>
      <c r="AS483"/>
      <c r="AT483">
        <v>22.307275310000001</v>
      </c>
      <c r="AU483"/>
    </row>
    <row r="484" spans="1:47" x14ac:dyDescent="0.2">
      <c r="A484" s="86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24.444482928999999</v>
      </c>
      <c r="L484"/>
      <c r="M484"/>
      <c r="N484"/>
      <c r="O484"/>
      <c r="P484"/>
      <c r="Q484">
        <v>13.646633080999999</v>
      </c>
      <c r="R484">
        <v>32.053819459000003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35.559402374000001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26.004573344000001</v>
      </c>
      <c r="AS484"/>
      <c r="AT484">
        <v>22.628618382999999</v>
      </c>
      <c r="AU484"/>
    </row>
    <row r="485" spans="1:47" x14ac:dyDescent="0.2">
      <c r="A485" s="86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24.386937222</v>
      </c>
      <c r="L485"/>
      <c r="M485"/>
      <c r="N485"/>
      <c r="O485"/>
      <c r="P485"/>
      <c r="Q485">
        <v>13.522006295000001</v>
      </c>
      <c r="R485">
        <v>32.913880663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35.637492006000002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25.548352759</v>
      </c>
      <c r="AS485"/>
      <c r="AT485">
        <v>23.110632991999999</v>
      </c>
      <c r="AU485"/>
    </row>
    <row r="486" spans="1:47" x14ac:dyDescent="0.2">
      <c r="A486" s="86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25.39415262</v>
      </c>
      <c r="L486"/>
      <c r="M486"/>
      <c r="N486"/>
      <c r="O486"/>
      <c r="P486"/>
      <c r="Q486">
        <v>14.228224750000001</v>
      </c>
      <c r="R486">
        <v>32.682325722000002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36.964200628999997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25.548352759</v>
      </c>
      <c r="AS486"/>
      <c r="AT486">
        <v>23.458738134000001</v>
      </c>
      <c r="AU486"/>
    </row>
    <row r="487" spans="1:47" x14ac:dyDescent="0.2">
      <c r="A487" s="86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25.264398981999999</v>
      </c>
      <c r="L487"/>
      <c r="M487"/>
      <c r="N487"/>
      <c r="O487"/>
      <c r="P487"/>
      <c r="Q487">
        <v>13.854344392</v>
      </c>
      <c r="R487">
        <v>33.013118495999997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36.401242430000003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26.004573344000001</v>
      </c>
      <c r="AS487"/>
      <c r="AT487">
        <v>23.485599321999999</v>
      </c>
      <c r="AU487"/>
    </row>
    <row r="488" spans="1:47" x14ac:dyDescent="0.2">
      <c r="A488" s="86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24.901001285</v>
      </c>
      <c r="L488"/>
      <c r="M488"/>
      <c r="N488"/>
      <c r="O488"/>
      <c r="P488"/>
      <c r="Q488">
        <v>14.041284571</v>
      </c>
      <c r="R488">
        <v>32.980039212000001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36.854181986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29.654338024000001</v>
      </c>
      <c r="AS488"/>
      <c r="AT488">
        <v>22.923199386</v>
      </c>
      <c r="AU488"/>
    </row>
    <row r="489" spans="1:47" x14ac:dyDescent="0.2">
      <c r="A489" s="86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26.374443831000001</v>
      </c>
      <c r="L489"/>
      <c r="M489"/>
      <c r="N489"/>
      <c r="O489"/>
      <c r="P489"/>
      <c r="Q489">
        <v>14.269767012000001</v>
      </c>
      <c r="R489">
        <v>32.980039212000001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36.837304627000002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27.373235098999999</v>
      </c>
      <c r="AS489"/>
      <c r="AT489">
        <v>22.146603773999999</v>
      </c>
      <c r="AU489"/>
    </row>
    <row r="490" spans="1:47" x14ac:dyDescent="0.2">
      <c r="A490" s="86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26.004438159999999</v>
      </c>
      <c r="L490"/>
      <c r="M490"/>
      <c r="N490"/>
      <c r="O490"/>
      <c r="P490"/>
      <c r="Q490">
        <v>14.394393797999999</v>
      </c>
      <c r="R490">
        <v>33.608545475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36.656370852000002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26.917014514000002</v>
      </c>
      <c r="AS490"/>
      <c r="AT490">
        <v>22.119841703999999</v>
      </c>
      <c r="AU490"/>
    </row>
    <row r="491" spans="1:47" x14ac:dyDescent="0.2">
      <c r="A491" s="86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26.982927872000001</v>
      </c>
      <c r="L491"/>
      <c r="M491"/>
      <c r="N491"/>
      <c r="O491"/>
      <c r="P491"/>
      <c r="Q491">
        <v>14.602105108</v>
      </c>
      <c r="R491">
        <v>34.137813913999999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37.152238357000002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27.373235098999999</v>
      </c>
      <c r="AS491"/>
      <c r="AT491">
        <v>21.959170168</v>
      </c>
      <c r="AU491"/>
    </row>
    <row r="492" spans="1:47" x14ac:dyDescent="0.2">
      <c r="A492" s="86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26.722463417</v>
      </c>
      <c r="L492"/>
      <c r="M492"/>
      <c r="N492"/>
      <c r="O492"/>
      <c r="P492"/>
      <c r="Q492">
        <v>14.726731895</v>
      </c>
      <c r="R492">
        <v>34.369368854999998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39.03835059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27.373235098999999</v>
      </c>
      <c r="AS492"/>
      <c r="AT492">
        <v>22.092980516000001</v>
      </c>
      <c r="AU492"/>
    </row>
    <row r="493" spans="1:47" x14ac:dyDescent="0.2">
      <c r="A493" s="86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26.833157027999999</v>
      </c>
      <c r="L493"/>
      <c r="M493"/>
      <c r="N493"/>
      <c r="O493"/>
      <c r="P493"/>
      <c r="Q493">
        <v>14.934443205000001</v>
      </c>
      <c r="R493">
        <v>34.634003069999999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40.188509056000001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27.829455683999999</v>
      </c>
      <c r="AS493"/>
      <c r="AT493">
        <v>23.458738134000001</v>
      </c>
      <c r="AU493"/>
    </row>
    <row r="494" spans="1:47" x14ac:dyDescent="0.2">
      <c r="A494" s="86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27.272770210000001</v>
      </c>
      <c r="L494"/>
      <c r="M494"/>
      <c r="N494"/>
      <c r="O494"/>
      <c r="P494"/>
      <c r="Q494">
        <v>15.017527728999999</v>
      </c>
      <c r="R494">
        <v>34.832478727000002</v>
      </c>
      <c r="S494">
        <v>22.173667663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40.256217208999999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27.829455683999999</v>
      </c>
      <c r="AS494"/>
      <c r="AT494">
        <v>24.074662209</v>
      </c>
      <c r="AU494"/>
    </row>
    <row r="495" spans="1:47" x14ac:dyDescent="0.2">
      <c r="A495" s="86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27.114423622</v>
      </c>
      <c r="L495"/>
      <c r="M495"/>
      <c r="N495"/>
      <c r="O495"/>
      <c r="P495"/>
      <c r="Q495">
        <v>15.079841121999999</v>
      </c>
      <c r="R495">
        <v>35.097112942000003</v>
      </c>
      <c r="S495">
        <v>22.351476945000002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39.914299202999999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27.829455683999999</v>
      </c>
      <c r="AS495"/>
      <c r="AT495">
        <v>23.860466534</v>
      </c>
      <c r="AU495"/>
    </row>
    <row r="496" spans="1:47" x14ac:dyDescent="0.2">
      <c r="A496" s="86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27.499148139999999</v>
      </c>
      <c r="L496"/>
      <c r="M496"/>
      <c r="N496"/>
      <c r="O496"/>
      <c r="P496"/>
      <c r="Q496">
        <v>15.391408087</v>
      </c>
      <c r="R496">
        <v>35.097112942000003</v>
      </c>
      <c r="S496">
        <v>22.346809586999999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40.029382575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27.829455683999999</v>
      </c>
      <c r="AS496"/>
      <c r="AT496">
        <v>23.646270858000001</v>
      </c>
      <c r="AU496"/>
    </row>
    <row r="497" spans="1:47" x14ac:dyDescent="0.2">
      <c r="A497" s="86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28.118184914</v>
      </c>
      <c r="L497"/>
      <c r="M497"/>
      <c r="N497"/>
      <c r="O497"/>
      <c r="P497"/>
      <c r="Q497">
        <v>15.619890528000001</v>
      </c>
      <c r="R497">
        <v>35.494064272999999</v>
      </c>
      <c r="S497">
        <v>22.473325263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39.668708582000001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27.829455683999999</v>
      </c>
      <c r="AS497"/>
      <c r="AT497">
        <v>23.458738134000001</v>
      </c>
      <c r="AU497"/>
    </row>
    <row r="498" spans="1:47" x14ac:dyDescent="0.2">
      <c r="A498" s="86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27.76736168</v>
      </c>
      <c r="L498"/>
      <c r="M498"/>
      <c r="N498"/>
      <c r="O498"/>
      <c r="P498"/>
      <c r="Q498">
        <v>15.661432790999999</v>
      </c>
      <c r="R498">
        <v>35.394826440000003</v>
      </c>
      <c r="S498">
        <v>22.466483495999999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39.432506515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27.373235098999999</v>
      </c>
      <c r="AS498"/>
      <c r="AT498">
        <v>23.431976064000001</v>
      </c>
      <c r="AU498"/>
    </row>
    <row r="499" spans="1:47" x14ac:dyDescent="0.2">
      <c r="A499" s="86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27.912359191</v>
      </c>
      <c r="L499"/>
      <c r="M499"/>
      <c r="N499"/>
      <c r="O499"/>
      <c r="P499"/>
      <c r="Q499">
        <v>16.014542018</v>
      </c>
      <c r="R499">
        <v>35.924094869999998</v>
      </c>
      <c r="S499">
        <v>22.417373784999999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39.811581541999999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28.285676269</v>
      </c>
      <c r="AS499"/>
      <c r="AT499">
        <v>23.137395060999999</v>
      </c>
      <c r="AU499"/>
    </row>
    <row r="500" spans="1:47" x14ac:dyDescent="0.2">
      <c r="A500" s="86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28.940614038</v>
      </c>
      <c r="L500"/>
      <c r="M500"/>
      <c r="N500"/>
      <c r="O500"/>
      <c r="P500"/>
      <c r="Q500">
        <v>16.097626542</v>
      </c>
      <c r="R500">
        <v>36.221808369000001</v>
      </c>
      <c r="S500">
        <v>22.675826851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40.314161435999999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31.022999778999999</v>
      </c>
      <c r="AS500"/>
      <c r="AT500">
        <v>23.057108851999999</v>
      </c>
      <c r="AU500"/>
    </row>
    <row r="501" spans="1:47" x14ac:dyDescent="0.2">
      <c r="A501" s="86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28.38374628</v>
      </c>
      <c r="L501"/>
      <c r="M501"/>
      <c r="N501"/>
      <c r="O501"/>
      <c r="P501"/>
      <c r="Q501">
        <v>15.412179218</v>
      </c>
      <c r="R501">
        <v>36.221808369000001</v>
      </c>
      <c r="S501">
        <v>22.655902509000001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40.242866544000002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29.198117439000001</v>
      </c>
      <c r="AS501"/>
      <c r="AT501">
        <v>23.030247664000001</v>
      </c>
      <c r="AU501"/>
    </row>
    <row r="502" spans="1:47" x14ac:dyDescent="0.2">
      <c r="A502" s="86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28.87143653</v>
      </c>
      <c r="L502"/>
      <c r="M502"/>
      <c r="N502"/>
      <c r="O502"/>
      <c r="P502"/>
      <c r="Q502">
        <v>16.05608428</v>
      </c>
      <c r="R502">
        <v>37.114948847000001</v>
      </c>
      <c r="S502">
        <v>22.773252707000001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40.223622395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28.285676269</v>
      </c>
      <c r="AS502"/>
      <c r="AT502">
        <v>22.789289919000002</v>
      </c>
      <c r="AU502"/>
    </row>
    <row r="503" spans="1:47" x14ac:dyDescent="0.2">
      <c r="A503" s="86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29.489554726000001</v>
      </c>
      <c r="L503"/>
      <c r="M503"/>
      <c r="N503"/>
      <c r="O503"/>
      <c r="P503"/>
      <c r="Q503">
        <v>16.180711066000001</v>
      </c>
      <c r="R503">
        <v>36.850314632</v>
      </c>
      <c r="S503">
        <v>22.892414457000001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40.079112051999999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29.654338024000001</v>
      </c>
      <c r="AS503"/>
      <c r="AT503">
        <v>22.762527849000001</v>
      </c>
      <c r="AU503"/>
    </row>
    <row r="504" spans="1:47" x14ac:dyDescent="0.2">
      <c r="A504" s="86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29.259061498000001</v>
      </c>
      <c r="L504"/>
      <c r="M504"/>
      <c r="N504"/>
      <c r="O504"/>
      <c r="P504"/>
      <c r="Q504">
        <v>16.367651245000001</v>
      </c>
      <c r="R504">
        <v>37.247265955000003</v>
      </c>
      <c r="S504">
        <v>22.868409071999999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40.169144082000003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29.654338024000001</v>
      </c>
      <c r="AS504"/>
      <c r="AT504">
        <v>22.441184777</v>
      </c>
      <c r="AU504"/>
    </row>
    <row r="505" spans="1:47" x14ac:dyDescent="0.2">
      <c r="A505" s="86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29.669656070999999</v>
      </c>
      <c r="L505"/>
      <c r="M505"/>
      <c r="N505"/>
      <c r="O505"/>
      <c r="P505"/>
      <c r="Q505">
        <v>16.658447079999998</v>
      </c>
      <c r="R505">
        <v>37.214186679999997</v>
      </c>
      <c r="S505">
        <v>22.782171391999999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39.953498013999997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29.654338024000001</v>
      </c>
      <c r="AS505"/>
      <c r="AT505">
        <v>22.012694307</v>
      </c>
      <c r="AU505"/>
    </row>
    <row r="506" spans="1:47" x14ac:dyDescent="0.2">
      <c r="A506" s="86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30.068003108999999</v>
      </c>
      <c r="L506"/>
      <c r="M506"/>
      <c r="N506"/>
      <c r="O506"/>
      <c r="P506"/>
      <c r="Q506">
        <v>16.824616127999999</v>
      </c>
      <c r="R506">
        <v>37.379583062000002</v>
      </c>
      <c r="S506">
        <v>23.060904468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40.831186299000002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30.110558609000002</v>
      </c>
      <c r="AS506"/>
      <c r="AT506">
        <v>22.039456376</v>
      </c>
      <c r="AU506"/>
    </row>
    <row r="507" spans="1:47" x14ac:dyDescent="0.2">
      <c r="A507" s="86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30.245939002</v>
      </c>
      <c r="L507"/>
      <c r="M507"/>
      <c r="N507"/>
      <c r="O507"/>
      <c r="P507"/>
      <c r="Q507">
        <v>17.053098568999999</v>
      </c>
      <c r="R507">
        <v>37.677296552000001</v>
      </c>
      <c r="S507">
        <v>23.150424009000002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41.137567638999997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30.566779193999999</v>
      </c>
      <c r="AS507"/>
      <c r="AT507">
        <v>22.012694307</v>
      </c>
      <c r="AU507"/>
    </row>
    <row r="508" spans="1:47" x14ac:dyDescent="0.2">
      <c r="A508" s="86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30.535968907000001</v>
      </c>
      <c r="L508"/>
      <c r="M508"/>
      <c r="N508"/>
      <c r="O508"/>
      <c r="P508"/>
      <c r="Q508">
        <v>17.343894403</v>
      </c>
      <c r="R508">
        <v>38.008089325</v>
      </c>
      <c r="S508">
        <v>23.394207666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41.599933372000002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31.022999778999999</v>
      </c>
      <c r="AS508"/>
      <c r="AT508">
        <v>22.146603773999999</v>
      </c>
      <c r="AU508"/>
    </row>
    <row r="509" spans="1:47" x14ac:dyDescent="0.2">
      <c r="A509" s="86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30.525793316000001</v>
      </c>
      <c r="L509"/>
      <c r="M509"/>
      <c r="N509"/>
      <c r="O509"/>
      <c r="P509"/>
      <c r="Q509">
        <v>17.073869699999999</v>
      </c>
      <c r="R509">
        <v>37.743455109999999</v>
      </c>
      <c r="S509">
        <v>23.641299777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41.553842123999999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31.022999778999999</v>
      </c>
      <c r="AS509"/>
      <c r="AT509">
        <v>22.601856312999999</v>
      </c>
      <c r="AU509"/>
    </row>
    <row r="510" spans="1:47" x14ac:dyDescent="0.2">
      <c r="A510" s="86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29.879581965</v>
      </c>
      <c r="L510"/>
      <c r="M510"/>
      <c r="N510"/>
      <c r="O510"/>
      <c r="P510"/>
      <c r="Q510">
        <v>17.385436665</v>
      </c>
      <c r="R510">
        <v>37.842692943000003</v>
      </c>
      <c r="S510">
        <v>23.856906889000001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42.026025070999999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30.566779193999999</v>
      </c>
      <c r="AS510"/>
      <c r="AT510">
        <v>22.949961455</v>
      </c>
      <c r="AU510"/>
    </row>
    <row r="511" spans="1:47" x14ac:dyDescent="0.2">
      <c r="A511" s="86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29.881201543</v>
      </c>
      <c r="L511"/>
      <c r="M511"/>
      <c r="N511"/>
      <c r="O511"/>
      <c r="P511"/>
      <c r="Q511">
        <v>17.593147976000001</v>
      </c>
      <c r="R511">
        <v>38.074247884000002</v>
      </c>
      <c r="S511">
        <v>24.115000366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41.228082925000002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30.566779193999999</v>
      </c>
      <c r="AS511"/>
      <c r="AT511">
        <v>23.271304528000002</v>
      </c>
      <c r="AU511"/>
    </row>
    <row r="512" spans="1:47" x14ac:dyDescent="0.2">
      <c r="A512" s="86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30.438660399</v>
      </c>
      <c r="L512"/>
      <c r="M512"/>
      <c r="N512"/>
      <c r="O512"/>
      <c r="P512"/>
      <c r="Q512">
        <v>18.029341726999998</v>
      </c>
      <c r="R512">
        <v>38.504278481</v>
      </c>
      <c r="S512">
        <v>24.481140459999999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41.858260745999999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31.935440949</v>
      </c>
      <c r="AS512"/>
      <c r="AT512">
        <v>23.539123460999999</v>
      </c>
      <c r="AU512"/>
    </row>
    <row r="513" spans="1:47" x14ac:dyDescent="0.2">
      <c r="A513" s="86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30.208538649000001</v>
      </c>
      <c r="L513"/>
      <c r="M513"/>
      <c r="N513"/>
      <c r="O513"/>
      <c r="P513"/>
      <c r="Q513">
        <v>17.800859286000001</v>
      </c>
      <c r="R513">
        <v>38.504278481</v>
      </c>
      <c r="S513">
        <v>24.633308477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42.237631403000002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31.479220364</v>
      </c>
      <c r="AS513"/>
      <c r="AT513">
        <v>23.753319136999998</v>
      </c>
      <c r="AU513"/>
    </row>
    <row r="514" spans="1:47" x14ac:dyDescent="0.2">
      <c r="A514" s="86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30.457907755000001</v>
      </c>
      <c r="L514"/>
      <c r="M514"/>
      <c r="N514"/>
      <c r="O514"/>
      <c r="P514"/>
      <c r="Q514">
        <v>17.593147976000001</v>
      </c>
      <c r="R514">
        <v>38.636595587999999</v>
      </c>
      <c r="S514">
        <v>24.672004179000002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40.875668806999997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31.022999778999999</v>
      </c>
      <c r="AS514"/>
      <c r="AT514">
        <v>23.726557067000002</v>
      </c>
      <c r="AU514"/>
    </row>
    <row r="515" spans="1:47" x14ac:dyDescent="0.2">
      <c r="A515" s="86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30.223217239</v>
      </c>
      <c r="L515"/>
      <c r="M515"/>
      <c r="N515"/>
      <c r="O515"/>
      <c r="P515"/>
      <c r="Q515">
        <v>17.717774762000001</v>
      </c>
      <c r="R515">
        <v>38.504278481</v>
      </c>
      <c r="S515">
        <v>25.009534692999999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40.826005094000003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31.935440949</v>
      </c>
      <c r="AS515"/>
      <c r="AT515">
        <v>24.181809607000002</v>
      </c>
      <c r="AU515"/>
    </row>
    <row r="516" spans="1:47" x14ac:dyDescent="0.2">
      <c r="A516" s="86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30.311246690000001</v>
      </c>
      <c r="L516"/>
      <c r="M516"/>
      <c r="N516"/>
      <c r="O516"/>
      <c r="P516"/>
      <c r="Q516">
        <v>18.153968512999999</v>
      </c>
      <c r="R516">
        <v>38.702754147</v>
      </c>
      <c r="S516">
        <v>25.292302936999999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40.468176933999999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31.935440949</v>
      </c>
      <c r="AS516"/>
      <c r="AT516">
        <v>24.556676818</v>
      </c>
      <c r="AU516"/>
    </row>
    <row r="517" spans="1:47" x14ac:dyDescent="0.2">
      <c r="A517" s="86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30.988451519000002</v>
      </c>
      <c r="L517"/>
      <c r="M517"/>
      <c r="N517"/>
      <c r="O517"/>
      <c r="P517"/>
      <c r="Q517">
        <v>18.133197381999999</v>
      </c>
      <c r="R517">
        <v>39.827449565000002</v>
      </c>
      <c r="S517">
        <v>25.616892953000001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39.425382482000003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31.479220364</v>
      </c>
      <c r="AS517"/>
      <c r="AT517">
        <v>24.770971613</v>
      </c>
      <c r="AU517"/>
    </row>
    <row r="518" spans="1:47" x14ac:dyDescent="0.2">
      <c r="A518" s="86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32.339992557000002</v>
      </c>
      <c r="L518"/>
      <c r="M518"/>
      <c r="N518"/>
      <c r="O518"/>
      <c r="P518"/>
      <c r="Q518">
        <v>18.48630661</v>
      </c>
      <c r="R518">
        <v>39.496656792000003</v>
      </c>
      <c r="S518">
        <v>25.815348197999999</v>
      </c>
      <c r="T518"/>
      <c r="U518"/>
      <c r="V518">
        <v>27.178982187999999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38.997311781000001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31.479220364</v>
      </c>
      <c r="AS518"/>
      <c r="AT518">
        <v>24.556676818</v>
      </c>
      <c r="AU518"/>
    </row>
    <row r="519" spans="1:47" x14ac:dyDescent="0.2">
      <c r="A519" s="86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32.278275014000002</v>
      </c>
      <c r="L519"/>
      <c r="M519"/>
      <c r="N519"/>
      <c r="O519"/>
      <c r="P519"/>
      <c r="Q519">
        <v>18.423993216</v>
      </c>
      <c r="R519">
        <v>39.827449565000002</v>
      </c>
      <c r="S519">
        <v>26.020894624</v>
      </c>
      <c r="T519"/>
      <c r="U519"/>
      <c r="V519">
        <v>26.978849610000001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39.982378488999998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32.391661534000001</v>
      </c>
      <c r="AS519"/>
      <c r="AT519">
        <v>24.958405218999999</v>
      </c>
      <c r="AU519"/>
    </row>
    <row r="520" spans="1:47" x14ac:dyDescent="0.2">
      <c r="A520" s="86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32.278275014000002</v>
      </c>
      <c r="L520"/>
      <c r="M520"/>
      <c r="N520"/>
      <c r="O520"/>
      <c r="P520"/>
      <c r="Q520">
        <v>18.216281905999999</v>
      </c>
      <c r="R520">
        <v>40.125163055000002</v>
      </c>
      <c r="S520">
        <v>26.167469125</v>
      </c>
      <c r="T520"/>
      <c r="U520"/>
      <c r="V520">
        <v>26.821701984000001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39.101293145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32.391661534000001</v>
      </c>
      <c r="AS520"/>
      <c r="AT520">
        <v>25.092314685000002</v>
      </c>
      <c r="AU520"/>
    </row>
    <row r="521" spans="1:47" x14ac:dyDescent="0.2">
      <c r="A521" s="86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31.784534668999999</v>
      </c>
      <c r="L521"/>
      <c r="M521"/>
      <c r="N521"/>
      <c r="O521"/>
      <c r="P521"/>
      <c r="Q521">
        <v>19.026356016000001</v>
      </c>
      <c r="R521">
        <v>39.959766672999997</v>
      </c>
      <c r="S521">
        <v>26.057988685000002</v>
      </c>
      <c r="T521"/>
      <c r="U521"/>
      <c r="V521">
        <v>27.250915369000001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39.233847638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32.391661534000001</v>
      </c>
      <c r="AS521"/>
      <c r="AT521">
        <v>25.145838823999998</v>
      </c>
      <c r="AU521"/>
    </row>
    <row r="522" spans="1:47" x14ac:dyDescent="0.2">
      <c r="A522" s="86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32.772015357999997</v>
      </c>
      <c r="L522"/>
      <c r="M522"/>
      <c r="N522"/>
      <c r="O522"/>
      <c r="P522"/>
      <c r="Q522">
        <v>18.714789051</v>
      </c>
      <c r="R522">
        <v>40.257480162</v>
      </c>
      <c r="S522">
        <v>26.318382938999999</v>
      </c>
      <c r="T522"/>
      <c r="U522"/>
      <c r="V522">
        <v>27.155961390000002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37.759230852000002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32.391661534000001</v>
      </c>
      <c r="AS522"/>
      <c r="AT522">
        <v>25.119076754999998</v>
      </c>
      <c r="AU522"/>
    </row>
    <row r="523" spans="1:47" x14ac:dyDescent="0.2">
      <c r="A523" s="86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32.772015357999997</v>
      </c>
      <c r="L523"/>
      <c r="M523"/>
      <c r="N523"/>
      <c r="O523"/>
      <c r="P523"/>
      <c r="Q523">
        <v>18.590162265</v>
      </c>
      <c r="R523">
        <v>39.992845946999999</v>
      </c>
      <c r="S523">
        <v>26.159310698999999</v>
      </c>
      <c r="T523"/>
      <c r="U523"/>
      <c r="V523">
        <v>27.900096075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38.964052385000002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32.847882118999998</v>
      </c>
      <c r="AS523"/>
      <c r="AT523">
        <v>25.065552616000002</v>
      </c>
      <c r="AU523"/>
    </row>
    <row r="524" spans="1:47" x14ac:dyDescent="0.2">
      <c r="A524" s="86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32.833732900999998</v>
      </c>
      <c r="L524"/>
      <c r="M524"/>
      <c r="N524"/>
      <c r="O524"/>
      <c r="P524"/>
      <c r="Q524">
        <v>18.403222084999999</v>
      </c>
      <c r="R524">
        <v>40.621352209999998</v>
      </c>
      <c r="S524">
        <v>26.280575276</v>
      </c>
      <c r="T524"/>
      <c r="U524"/>
      <c r="V524">
        <v>27.207517157000002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38.642357097000001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33.760323288999999</v>
      </c>
      <c r="AS524"/>
      <c r="AT524">
        <v>25.306510361000001</v>
      </c>
      <c r="AU524"/>
    </row>
    <row r="525" spans="1:47" x14ac:dyDescent="0.2">
      <c r="A525" s="86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34.253236391000002</v>
      </c>
      <c r="L525"/>
      <c r="M525"/>
      <c r="N525"/>
      <c r="O525"/>
      <c r="P525"/>
      <c r="Q525">
        <v>18.590162265</v>
      </c>
      <c r="R525">
        <v>40.621352209999998</v>
      </c>
      <c r="S525">
        <v>26.585742834000001</v>
      </c>
      <c r="T525"/>
      <c r="U525"/>
      <c r="V525">
        <v>27.041759988999999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38.658221560999998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33.760323288999999</v>
      </c>
      <c r="AS525"/>
      <c r="AT525">
        <v>25.333272430000001</v>
      </c>
      <c r="AU525"/>
    </row>
    <row r="526" spans="1:47" x14ac:dyDescent="0.2">
      <c r="A526" s="86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33.450908331999997</v>
      </c>
      <c r="L526"/>
      <c r="M526"/>
      <c r="N526"/>
      <c r="O526"/>
      <c r="P526"/>
      <c r="Q526">
        <v>19.067898278000001</v>
      </c>
      <c r="R526">
        <v>40.919065709000002</v>
      </c>
      <c r="S526">
        <v>26.463078768999999</v>
      </c>
      <c r="T526"/>
      <c r="U526"/>
      <c r="V526">
        <v>27.633653269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40.418795793999998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33.760323288999999</v>
      </c>
      <c r="AS526"/>
      <c r="AT526">
        <v>25.493943967</v>
      </c>
      <c r="AU526"/>
    </row>
    <row r="527" spans="1:47" x14ac:dyDescent="0.2">
      <c r="A527" s="86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32.895450443999998</v>
      </c>
      <c r="L527"/>
      <c r="M527"/>
      <c r="N527"/>
      <c r="O527"/>
      <c r="P527"/>
      <c r="Q527">
        <v>18.756331313</v>
      </c>
      <c r="R527">
        <v>41.051382816999997</v>
      </c>
      <c r="S527">
        <v>26.394776438000001</v>
      </c>
      <c r="T527"/>
      <c r="U527"/>
      <c r="V527">
        <v>27.905580531999998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39.461279673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33.760323288999999</v>
      </c>
      <c r="AS527"/>
      <c r="AT527">
        <v>25.520805155000001</v>
      </c>
      <c r="AU527"/>
    </row>
    <row r="528" spans="1:47" x14ac:dyDescent="0.2">
      <c r="A528" s="86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33.574343417999998</v>
      </c>
      <c r="L528"/>
      <c r="M528"/>
      <c r="N528"/>
      <c r="O528"/>
      <c r="P528"/>
      <c r="Q528">
        <v>19.005584885000001</v>
      </c>
      <c r="R528">
        <v>41.249858473000003</v>
      </c>
      <c r="S528">
        <v>26.621778412000001</v>
      </c>
      <c r="T528"/>
      <c r="U528"/>
      <c r="V528">
        <v>27.942226584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41.37085544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34.216543874000003</v>
      </c>
      <c r="AS528"/>
      <c r="AT528">
        <v>25.627853432999999</v>
      </c>
      <c r="AU528"/>
    </row>
    <row r="529" spans="1:47" x14ac:dyDescent="0.2">
      <c r="A529" s="86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32.710297814999997</v>
      </c>
      <c r="L529"/>
      <c r="M529"/>
      <c r="N529"/>
      <c r="O529"/>
      <c r="P529"/>
      <c r="Q529">
        <v>19.296380718999998</v>
      </c>
      <c r="R529">
        <v>40.885986424999999</v>
      </c>
      <c r="S529">
        <v>26.50943762</v>
      </c>
      <c r="T529"/>
      <c r="U529"/>
      <c r="V529">
        <v>27.739730556000001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39.221795473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34.672764459</v>
      </c>
      <c r="AS529"/>
      <c r="AT529">
        <v>25.627853432999999</v>
      </c>
      <c r="AU529"/>
    </row>
    <row r="530" spans="1:47" x14ac:dyDescent="0.2">
      <c r="A530" s="86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32.833732900999998</v>
      </c>
      <c r="L530"/>
      <c r="M530"/>
      <c r="N530"/>
      <c r="O530"/>
      <c r="P530"/>
      <c r="Q530">
        <v>19.109440540000001</v>
      </c>
      <c r="R530">
        <v>40.986601903</v>
      </c>
      <c r="S530">
        <v>26.724705867000001</v>
      </c>
      <c r="T530"/>
      <c r="U530"/>
      <c r="V530">
        <v>28.055921176999998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38.837865917000002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33.304102704000002</v>
      </c>
      <c r="AS530"/>
      <c r="AT530">
        <v>25.815287039000001</v>
      </c>
      <c r="AU530"/>
    </row>
    <row r="531" spans="1:47" x14ac:dyDescent="0.2">
      <c r="A531" s="86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32.463427643000003</v>
      </c>
      <c r="L531"/>
      <c r="M531"/>
      <c r="N531"/>
      <c r="O531"/>
      <c r="P531"/>
      <c r="Q531">
        <v>19.005584885000001</v>
      </c>
      <c r="R531">
        <v>40.377588504999999</v>
      </c>
      <c r="S531">
        <v>26.914933975</v>
      </c>
      <c r="T531"/>
      <c r="U531"/>
      <c r="V531">
        <v>29.188750636000002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38.352592291999997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33.760323288999999</v>
      </c>
      <c r="AS531"/>
      <c r="AT531">
        <v>26.109967161</v>
      </c>
      <c r="AU531"/>
    </row>
    <row r="532" spans="1:47" x14ac:dyDescent="0.2">
      <c r="A532" s="86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33.265755702</v>
      </c>
      <c r="L532"/>
      <c r="M532"/>
      <c r="N532"/>
      <c r="O532"/>
      <c r="P532"/>
      <c r="Q532">
        <v>18.112426250999999</v>
      </c>
      <c r="R532">
        <v>36.297198717000001</v>
      </c>
      <c r="S532">
        <v>27.108266907000001</v>
      </c>
      <c r="T532"/>
      <c r="U532"/>
      <c r="V532">
        <v>29.208428927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38.375223394999999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33.304102704000002</v>
      </c>
      <c r="AS532"/>
      <c r="AT532">
        <v>26.270638696999999</v>
      </c>
      <c r="AU532"/>
    </row>
    <row r="533" spans="1:47" x14ac:dyDescent="0.2">
      <c r="A533" s="86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33.574343417999998</v>
      </c>
      <c r="L533"/>
      <c r="M533"/>
      <c r="N533"/>
      <c r="O533"/>
      <c r="P533"/>
      <c r="Q533">
        <v>19.234067326000002</v>
      </c>
      <c r="R533">
        <v>41.352009944000002</v>
      </c>
      <c r="S533">
        <v>27.663820769000001</v>
      </c>
      <c r="T533"/>
      <c r="U533"/>
      <c r="V533">
        <v>28.822072197000001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38.994160940999997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34.216543874000003</v>
      </c>
      <c r="AS533"/>
      <c r="AT533">
        <v>26.511596442999998</v>
      </c>
      <c r="AU533"/>
    </row>
    <row r="534" spans="1:47" x14ac:dyDescent="0.2">
      <c r="A534" s="86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33.821213589999999</v>
      </c>
      <c r="L534"/>
      <c r="M534"/>
      <c r="N534"/>
      <c r="O534"/>
      <c r="P534"/>
      <c r="Q534">
        <v>19.483320898999999</v>
      </c>
      <c r="R534">
        <v>43.057247465000003</v>
      </c>
      <c r="S534">
        <v>27.985010655</v>
      </c>
      <c r="T534"/>
      <c r="U534"/>
      <c r="V534">
        <v>29.171286908999999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39.489957402999998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34.672764459</v>
      </c>
      <c r="AS534"/>
      <c r="AT534">
        <v>26.832939515</v>
      </c>
      <c r="AU534"/>
    </row>
    <row r="535" spans="1:47" x14ac:dyDescent="0.2">
      <c r="A535" s="86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33.512625874999998</v>
      </c>
      <c r="L535"/>
      <c r="M535"/>
      <c r="N535"/>
      <c r="O535"/>
      <c r="P535"/>
      <c r="Q535">
        <v>20.314166139000001</v>
      </c>
      <c r="R535">
        <v>43.057247465000003</v>
      </c>
      <c r="S535">
        <v>27.976943767000002</v>
      </c>
      <c r="T535"/>
      <c r="U535"/>
      <c r="V535">
        <v>29.140790883000001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40.094750722999997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35.585205629000001</v>
      </c>
      <c r="AS535"/>
      <c r="AT535">
        <v>26.913324843000002</v>
      </c>
      <c r="AU535"/>
    </row>
    <row r="536" spans="1:47" x14ac:dyDescent="0.2">
      <c r="A536" s="86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34.068083762000001</v>
      </c>
      <c r="L536"/>
      <c r="M536"/>
      <c r="N536"/>
      <c r="O536"/>
      <c r="P536"/>
      <c r="Q536">
        <v>19.379465242999999</v>
      </c>
      <c r="R536">
        <v>44.214372935</v>
      </c>
      <c r="S536">
        <v>28.214040607000001</v>
      </c>
      <c r="T536"/>
      <c r="U536"/>
      <c r="V536">
        <v>29.286660829999999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40.627319030999999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35.128985043999997</v>
      </c>
      <c r="AS536"/>
      <c r="AT536">
        <v>26.806177446</v>
      </c>
      <c r="AU536"/>
    </row>
    <row r="537" spans="1:47" x14ac:dyDescent="0.2">
      <c r="A537" s="86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35.302434623000003</v>
      </c>
      <c r="L537"/>
      <c r="M537"/>
      <c r="N537"/>
      <c r="O537"/>
      <c r="P537"/>
      <c r="Q537">
        <v>19.794887864</v>
      </c>
      <c r="R537">
        <v>44.214372935</v>
      </c>
      <c r="S537">
        <v>28.617972595000001</v>
      </c>
      <c r="T537"/>
      <c r="U537"/>
      <c r="V537">
        <v>31.414985127000001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40.454527354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36.041426213999998</v>
      </c>
      <c r="AS537"/>
      <c r="AT537">
        <v>26.859701585</v>
      </c>
      <c r="AU537"/>
    </row>
    <row r="538" spans="1:47" x14ac:dyDescent="0.2">
      <c r="A538" s="86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34.314953934000002</v>
      </c>
      <c r="L538"/>
      <c r="M538"/>
      <c r="N538"/>
      <c r="O538"/>
      <c r="P538"/>
      <c r="Q538">
        <v>19.981828043</v>
      </c>
      <c r="R538">
        <v>43.727162210000003</v>
      </c>
      <c r="S538">
        <v>28.676041819000002</v>
      </c>
      <c r="T538"/>
      <c r="U538"/>
      <c r="V538">
        <v>32.334006244000001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40.595495597999999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36.041426213999998</v>
      </c>
      <c r="AS538"/>
      <c r="AT538">
        <v>27.127520518000001</v>
      </c>
      <c r="AU538"/>
    </row>
    <row r="539" spans="1:47" x14ac:dyDescent="0.2">
      <c r="A539" s="86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34.870411822000001</v>
      </c>
      <c r="L539"/>
      <c r="M539"/>
      <c r="N539"/>
      <c r="O539"/>
      <c r="P539"/>
      <c r="Q539">
        <v>20.418021795000001</v>
      </c>
      <c r="R539">
        <v>43.970767567999999</v>
      </c>
      <c r="S539">
        <v>29.043542195000001</v>
      </c>
      <c r="T539"/>
      <c r="U539"/>
      <c r="V539">
        <v>31.566867771999998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39.246729025999997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36.041426213999998</v>
      </c>
      <c r="AS539"/>
      <c r="AT539">
        <v>27.314954124</v>
      </c>
      <c r="AU539"/>
    </row>
    <row r="540" spans="1:47" x14ac:dyDescent="0.2">
      <c r="A540" s="86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35.117281994000002</v>
      </c>
      <c r="L540"/>
      <c r="M540"/>
      <c r="N540"/>
      <c r="O540"/>
      <c r="P540"/>
      <c r="Q540">
        <v>20.106454829</v>
      </c>
      <c r="R540">
        <v>43.970767567999999</v>
      </c>
      <c r="S540">
        <v>29.258310136999999</v>
      </c>
      <c r="T540"/>
      <c r="U540"/>
      <c r="V540">
        <v>31.643368632000001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40.330512159999998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36.497646799000002</v>
      </c>
      <c r="AS540"/>
      <c r="AT540">
        <v>27.448863590999999</v>
      </c>
      <c r="AU540"/>
    </row>
    <row r="541" spans="1:47" x14ac:dyDescent="0.2">
      <c r="A541" s="86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34.068083762000001</v>
      </c>
      <c r="L541"/>
      <c r="M541"/>
      <c r="N541"/>
      <c r="O541"/>
      <c r="P541"/>
      <c r="Q541">
        <v>20.376479533000001</v>
      </c>
      <c r="R541">
        <v>44.579780974999998</v>
      </c>
      <c r="S541">
        <v>29.115754782</v>
      </c>
      <c r="T541"/>
      <c r="U541"/>
      <c r="V541">
        <v>32.126600398000001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41.754183089000001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36.497646799000002</v>
      </c>
      <c r="AS541"/>
      <c r="AT541">
        <v>27.395339452000002</v>
      </c>
      <c r="AU541"/>
    </row>
    <row r="542" spans="1:47" x14ac:dyDescent="0.2">
      <c r="A542" s="86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35.672739880999998</v>
      </c>
      <c r="L542"/>
      <c r="M542"/>
      <c r="N542"/>
      <c r="O542"/>
      <c r="P542"/>
      <c r="Q542">
        <v>19.950756570999999</v>
      </c>
      <c r="R542">
        <v>45.493301068999997</v>
      </c>
      <c r="S542">
        <v>29.638099865000001</v>
      </c>
      <c r="T542"/>
      <c r="U542"/>
      <c r="V542">
        <v>31.950797957999999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41.101012754000003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37.410087969000003</v>
      </c>
      <c r="AS542"/>
      <c r="AT542">
        <v>27.636297197000001</v>
      </c>
      <c r="AU542"/>
    </row>
    <row r="543" spans="1:47" x14ac:dyDescent="0.2">
      <c r="A543" s="86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36.536785483999999</v>
      </c>
      <c r="L543"/>
      <c r="M543"/>
      <c r="N543"/>
      <c r="O543"/>
      <c r="P543"/>
      <c r="Q543">
        <v>20.002915411</v>
      </c>
      <c r="R543">
        <v>45.249695711000001</v>
      </c>
      <c r="S543">
        <v>29.942118713999999</v>
      </c>
      <c r="T543"/>
      <c r="U543"/>
      <c r="V543">
        <v>31.353760514000001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41.892216947000001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37.410087969000003</v>
      </c>
      <c r="AS543"/>
      <c r="AT543">
        <v>27.823829921000002</v>
      </c>
      <c r="AU543"/>
    </row>
    <row r="544" spans="1:47" x14ac:dyDescent="0.2">
      <c r="A544" s="86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35.919610053</v>
      </c>
      <c r="L544"/>
      <c r="M544"/>
      <c r="N544"/>
      <c r="O544"/>
      <c r="P544"/>
      <c r="Q544">
        <v>20.537543529000001</v>
      </c>
      <c r="R544">
        <v>45.310597047999998</v>
      </c>
      <c r="S544">
        <v>29.820804128999999</v>
      </c>
      <c r="T544"/>
      <c r="U544"/>
      <c r="V544">
        <v>31.900135155000001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43.698805964999998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37.410087969000003</v>
      </c>
      <c r="AS544"/>
      <c r="AT544">
        <v>27.823829921000002</v>
      </c>
      <c r="AU544"/>
    </row>
    <row r="545" spans="1:47" x14ac:dyDescent="0.2">
      <c r="A545" s="86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35.981327596</v>
      </c>
      <c r="L545"/>
      <c r="M545"/>
      <c r="N545"/>
      <c r="O545"/>
      <c r="P545"/>
      <c r="Q545">
        <v>20.273489397999999</v>
      </c>
      <c r="R545">
        <v>45.736906435000002</v>
      </c>
      <c r="S545">
        <v>30.138299276000001</v>
      </c>
      <c r="T545"/>
      <c r="U545"/>
      <c r="V545">
        <v>33.344341759999999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43.516519844000001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36.953867383999999</v>
      </c>
      <c r="AS545"/>
      <c r="AT545">
        <v>28.279082461000002</v>
      </c>
      <c r="AU545"/>
    </row>
    <row r="546" spans="1:47" x14ac:dyDescent="0.2">
      <c r="A546" s="86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35.919610053</v>
      </c>
      <c r="L546"/>
      <c r="M546"/>
      <c r="N546"/>
      <c r="O546"/>
      <c r="P546"/>
      <c r="Q546">
        <v>20.625561571999999</v>
      </c>
      <c r="R546">
        <v>45.615103752000003</v>
      </c>
      <c r="S546">
        <v>30.264813355000001</v>
      </c>
      <c r="T546"/>
      <c r="U546"/>
      <c r="V546">
        <v>31.495406015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43.784596542999999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37.866308554</v>
      </c>
      <c r="AS546"/>
      <c r="AT546">
        <v>28.439753997</v>
      </c>
      <c r="AU546"/>
    </row>
    <row r="547" spans="1:47" x14ac:dyDescent="0.2">
      <c r="A547" s="86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36.536785483999999</v>
      </c>
      <c r="L547"/>
      <c r="M547"/>
      <c r="N547"/>
      <c r="O547"/>
      <c r="P547"/>
      <c r="Q547">
        <v>20.61578179</v>
      </c>
      <c r="R547">
        <v>45.188794373999997</v>
      </c>
      <c r="S547">
        <v>30.468883610999999</v>
      </c>
      <c r="T547"/>
      <c r="U547"/>
      <c r="V547">
        <v>32.138296322999999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43.712381249000003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37.866308554</v>
      </c>
      <c r="AS547"/>
      <c r="AT547">
        <v>28.520040206000001</v>
      </c>
      <c r="AU547"/>
    </row>
    <row r="548" spans="1:47" x14ac:dyDescent="0.2">
      <c r="A548" s="86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37.277396000000003</v>
      </c>
      <c r="L548"/>
      <c r="M548"/>
      <c r="N548"/>
      <c r="O548"/>
      <c r="P548"/>
      <c r="Q548">
        <v>21.088471284000001</v>
      </c>
      <c r="R548">
        <v>44.397076955000003</v>
      </c>
      <c r="S548">
        <v>30.685299328999999</v>
      </c>
      <c r="T548"/>
      <c r="U548"/>
      <c r="V548">
        <v>33.833964754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43.578381667999999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37.410087969000003</v>
      </c>
      <c r="AS548"/>
      <c r="AT548">
        <v>28.707473812</v>
      </c>
      <c r="AU548"/>
    </row>
    <row r="549" spans="1:47" x14ac:dyDescent="0.2">
      <c r="A549" s="86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36.968808285000001</v>
      </c>
      <c r="L549"/>
      <c r="M549"/>
      <c r="N549"/>
      <c r="O549"/>
      <c r="P549"/>
      <c r="Q549">
        <v>21.163449617000001</v>
      </c>
      <c r="R549">
        <v>44.397076955000003</v>
      </c>
      <c r="S549">
        <v>30.596778495999999</v>
      </c>
      <c r="T549"/>
      <c r="U549"/>
      <c r="V549">
        <v>35.39161051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44.838022807999998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39.234970308999998</v>
      </c>
      <c r="AS549"/>
      <c r="AT549">
        <v>28.895006536</v>
      </c>
      <c r="AU549"/>
    </row>
    <row r="550" spans="1:47" x14ac:dyDescent="0.2">
      <c r="A550" s="86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37.030525828000002</v>
      </c>
      <c r="L550"/>
      <c r="M550"/>
      <c r="N550"/>
      <c r="O550"/>
      <c r="P550"/>
      <c r="Q550">
        <v>21.202568748000001</v>
      </c>
      <c r="R550">
        <v>45.310597047999998</v>
      </c>
      <c r="S550">
        <v>31.027046426999998</v>
      </c>
      <c r="T550"/>
      <c r="U550"/>
      <c r="V550">
        <v>34.070616432000001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43.726423552999997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38.778749724000001</v>
      </c>
      <c r="AS550"/>
      <c r="AT550">
        <v>29.002054815000001</v>
      </c>
      <c r="AU550"/>
    </row>
    <row r="551" spans="1:47" x14ac:dyDescent="0.2">
      <c r="A551" s="86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37.524266173000001</v>
      </c>
      <c r="L551"/>
      <c r="M551"/>
      <c r="N551"/>
      <c r="O551"/>
      <c r="P551"/>
      <c r="Q551">
        <v>21.482922516999999</v>
      </c>
      <c r="R551">
        <v>45.371498394</v>
      </c>
      <c r="S551">
        <v>30.874039433</v>
      </c>
      <c r="T551"/>
      <c r="U551"/>
      <c r="V551">
        <v>34.364494520000001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44.521568977999998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39.234970308999998</v>
      </c>
      <c r="AS551"/>
      <c r="AT551">
        <v>28.600425532999999</v>
      </c>
      <c r="AU551"/>
    </row>
    <row r="552" spans="1:47" x14ac:dyDescent="0.2">
      <c r="A552" s="86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37.462548630000001</v>
      </c>
      <c r="L552"/>
      <c r="M552"/>
      <c r="N552"/>
      <c r="O552"/>
      <c r="P552"/>
      <c r="Q552">
        <v>21.456843096</v>
      </c>
      <c r="R552">
        <v>45.310597047999998</v>
      </c>
      <c r="S552">
        <v>31.254859318000001</v>
      </c>
      <c r="T552"/>
      <c r="U552"/>
      <c r="V552">
        <v>34.827218299000002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43.547987380999999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39.691190894000002</v>
      </c>
      <c r="AS552"/>
      <c r="AT552">
        <v>29.484168542999999</v>
      </c>
      <c r="AU552"/>
    </row>
    <row r="553" spans="1:47" x14ac:dyDescent="0.2">
      <c r="A553" s="86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37.894571431000003</v>
      </c>
      <c r="L553"/>
      <c r="M553"/>
      <c r="N553"/>
      <c r="O553"/>
      <c r="P553"/>
      <c r="Q553">
        <v>21.476402661000002</v>
      </c>
      <c r="R553">
        <v>44.457978292</v>
      </c>
      <c r="S553">
        <v>31.646825590999999</v>
      </c>
      <c r="T553"/>
      <c r="U553"/>
      <c r="V553">
        <v>35.408758831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44.27697105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40.147411478999999</v>
      </c>
      <c r="AS553"/>
      <c r="AT553">
        <v>29.832273685000001</v>
      </c>
      <c r="AU553"/>
    </row>
    <row r="554" spans="1:47" x14ac:dyDescent="0.2">
      <c r="A554" s="86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38.758617033999997</v>
      </c>
      <c r="L554"/>
      <c r="M554"/>
      <c r="N554">
        <v>29.632149802000001</v>
      </c>
      <c r="O554"/>
      <c r="P554"/>
      <c r="Q554">
        <v>21.740456793</v>
      </c>
      <c r="R554">
        <v>44.518879628999997</v>
      </c>
      <c r="S554">
        <v>31.871818766000001</v>
      </c>
      <c r="T554"/>
      <c r="U554"/>
      <c r="V554">
        <v>35.668165348999999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44.924038047000003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41.516073233999997</v>
      </c>
      <c r="AS554"/>
      <c r="AT554">
        <v>30.153616757000002</v>
      </c>
      <c r="AU554"/>
    </row>
    <row r="555" spans="1:47" x14ac:dyDescent="0.2">
      <c r="A555" s="86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38.450029317999999</v>
      </c>
      <c r="L555"/>
      <c r="M555"/>
      <c r="N555">
        <v>30.594116604</v>
      </c>
      <c r="O555"/>
      <c r="P555"/>
      <c r="Q555">
        <v>21.939312373</v>
      </c>
      <c r="R555">
        <v>44.945189016</v>
      </c>
      <c r="S555">
        <v>31.901733027999999</v>
      </c>
      <c r="T555"/>
      <c r="U555"/>
      <c r="V555">
        <v>35.470371634000003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45.791359931999999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41.059852649</v>
      </c>
      <c r="AS555"/>
      <c r="AT555">
        <v>30.341050363000001</v>
      </c>
      <c r="AU555"/>
    </row>
    <row r="556" spans="1:47" x14ac:dyDescent="0.2">
      <c r="A556" s="86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38.388311774999998</v>
      </c>
      <c r="L556"/>
      <c r="M556"/>
      <c r="N556">
        <v>31.158069455</v>
      </c>
      <c r="O556"/>
      <c r="P556"/>
      <c r="Q556">
        <v>21.662218531000001</v>
      </c>
      <c r="R556">
        <v>44.945189016</v>
      </c>
      <c r="S556">
        <v>32.121582351999997</v>
      </c>
      <c r="T556"/>
      <c r="U556"/>
      <c r="V556">
        <v>35.723847450999997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42.277293092000001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40.147411478999999</v>
      </c>
      <c r="AS556"/>
      <c r="AT556">
        <v>30.742778764000001</v>
      </c>
      <c r="AU556"/>
    </row>
    <row r="557" spans="1:47" x14ac:dyDescent="0.2">
      <c r="A557" s="86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38.573464403999999</v>
      </c>
      <c r="L557"/>
      <c r="M557"/>
      <c r="N557">
        <v>31.004923299000001</v>
      </c>
      <c r="O557"/>
      <c r="P557"/>
      <c r="Q557">
        <v>22.147947735999999</v>
      </c>
      <c r="R557">
        <v>45.188794373999997</v>
      </c>
      <c r="S557">
        <v>32.206952106999999</v>
      </c>
      <c r="T557"/>
      <c r="U557"/>
      <c r="V557">
        <v>35.410914914999999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44.031907625000002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40.147411478999999</v>
      </c>
      <c r="AS557"/>
      <c r="AT557">
        <v>30.876688229999999</v>
      </c>
      <c r="AU557"/>
    </row>
    <row r="558" spans="1:47" x14ac:dyDescent="0.2">
      <c r="A558" s="86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38.573464403999999</v>
      </c>
      <c r="L558"/>
      <c r="M558"/>
      <c r="N558">
        <v>31.665647302</v>
      </c>
      <c r="O558"/>
      <c r="P558"/>
      <c r="Q558">
        <v>22.226185997000002</v>
      </c>
      <c r="R558">
        <v>45.432399732</v>
      </c>
      <c r="S558">
        <v>32.329674298999997</v>
      </c>
      <c r="T558"/>
      <c r="U558"/>
      <c r="V558">
        <v>35.917711375000003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43.604674269999997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40.603632064000003</v>
      </c>
      <c r="AS558"/>
      <c r="AT558">
        <v>31.117645974999999</v>
      </c>
      <c r="AU558"/>
    </row>
    <row r="559" spans="1:47" x14ac:dyDescent="0.2">
      <c r="A559" s="86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38.264876688999998</v>
      </c>
      <c r="L559"/>
      <c r="M559"/>
      <c r="N559">
        <v>30.977793004999999</v>
      </c>
      <c r="O559"/>
      <c r="P559"/>
      <c r="Q559">
        <v>22.946629984000001</v>
      </c>
      <c r="R559">
        <v>45.980511792999998</v>
      </c>
      <c r="S559">
        <v>32.566193413999997</v>
      </c>
      <c r="T559"/>
      <c r="U559"/>
      <c r="V559">
        <v>36.924972339999997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43.585023112999998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41.059852649</v>
      </c>
      <c r="AS559"/>
      <c r="AT559">
        <v>31.358702838999999</v>
      </c>
      <c r="AU559"/>
    </row>
    <row r="560" spans="1:47" x14ac:dyDescent="0.2">
      <c r="A560" s="86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38.450029317999999</v>
      </c>
      <c r="L560"/>
      <c r="M560"/>
      <c r="N560">
        <v>33.497540663000002</v>
      </c>
      <c r="O560"/>
      <c r="P560"/>
      <c r="Q560">
        <v>22.737994620999999</v>
      </c>
      <c r="R560">
        <v>45.919610456000001</v>
      </c>
      <c r="S560">
        <v>32.784181500000003</v>
      </c>
      <c r="T560"/>
      <c r="U560"/>
      <c r="V560">
        <v>36.705512243000001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43.272774423999998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38.322529138999997</v>
      </c>
      <c r="AS560"/>
      <c r="AT560">
        <v>31.653283842</v>
      </c>
      <c r="AU560"/>
    </row>
    <row r="561" spans="1:47" x14ac:dyDescent="0.2">
      <c r="A561" s="86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38.820334576999997</v>
      </c>
      <c r="L561"/>
      <c r="M561"/>
      <c r="N561">
        <v>32.875021132999997</v>
      </c>
      <c r="O561"/>
      <c r="P561"/>
      <c r="Q561">
        <v>22.705395346</v>
      </c>
      <c r="R561">
        <v>45.919610456000001</v>
      </c>
      <c r="S561">
        <v>32.863062284999998</v>
      </c>
      <c r="T561"/>
      <c r="U561"/>
      <c r="V561">
        <v>36.077850523999999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43.136376171999999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41.516073233999997</v>
      </c>
      <c r="AS561"/>
      <c r="AT561">
        <v>31.787193308999999</v>
      </c>
      <c r="AU561"/>
    </row>
    <row r="562" spans="1:47" x14ac:dyDescent="0.2">
      <c r="A562" s="86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39.128922291999999</v>
      </c>
      <c r="L562"/>
      <c r="M562"/>
      <c r="N562">
        <v>32.930768575999998</v>
      </c>
      <c r="O562"/>
      <c r="P562"/>
      <c r="Q562">
        <v>22.786893534000001</v>
      </c>
      <c r="R562">
        <v>46.406821170999997</v>
      </c>
      <c r="S562">
        <v>33.047963858000003</v>
      </c>
      <c r="T562"/>
      <c r="U562"/>
      <c r="V562">
        <v>37.094865302000002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43.543743479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42.428514403999998</v>
      </c>
      <c r="AS562"/>
      <c r="AT562">
        <v>31.867479518</v>
      </c>
      <c r="AU562"/>
    </row>
    <row r="563" spans="1:47" x14ac:dyDescent="0.2">
      <c r="A563" s="86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38.943769662999998</v>
      </c>
      <c r="L563"/>
      <c r="M563"/>
      <c r="N563">
        <v>33.178841789000003</v>
      </c>
      <c r="O563"/>
      <c r="P563"/>
      <c r="Q563">
        <v>22.193586720999999</v>
      </c>
      <c r="R563">
        <v>47.320341272999997</v>
      </c>
      <c r="S563">
        <v>33.241472246000001</v>
      </c>
      <c r="T563"/>
      <c r="U563"/>
      <c r="V563">
        <v>36.871424826000002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43.574472180000001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41.972293819000001</v>
      </c>
      <c r="AS563"/>
      <c r="AT563">
        <v>32.188822590000001</v>
      </c>
      <c r="AU563"/>
    </row>
    <row r="564" spans="1:47" x14ac:dyDescent="0.2">
      <c r="A564" s="86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38.696899491000003</v>
      </c>
      <c r="L564"/>
      <c r="M564"/>
      <c r="N564">
        <v>33.821800762000002</v>
      </c>
      <c r="O564"/>
      <c r="P564"/>
      <c r="Q564">
        <v>22.398962156</v>
      </c>
      <c r="R564">
        <v>47.320341272999997</v>
      </c>
      <c r="S564">
        <v>33.468129243999996</v>
      </c>
      <c r="T564"/>
      <c r="U564"/>
      <c r="V564">
        <v>37.627062653000003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44.641768818999999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41.972293819000001</v>
      </c>
      <c r="AS564"/>
      <c r="AT564">
        <v>32.322732057000003</v>
      </c>
      <c r="AU564"/>
    </row>
    <row r="565" spans="1:47" x14ac:dyDescent="0.2">
      <c r="A565" s="86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39.622662636000001</v>
      </c>
      <c r="L565"/>
      <c r="M565"/>
      <c r="N565">
        <v>34.180895777000003</v>
      </c>
      <c r="O565"/>
      <c r="P565"/>
      <c r="Q565">
        <v>22.428301504</v>
      </c>
      <c r="R565">
        <v>47.503045294000003</v>
      </c>
      <c r="S565">
        <v>33.809548907</v>
      </c>
      <c r="T565"/>
      <c r="U565"/>
      <c r="V565">
        <v>37.533438310000001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43.529449587999999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41.516073233999997</v>
      </c>
      <c r="AS565"/>
      <c r="AT565">
        <v>32.724460456999999</v>
      </c>
      <c r="AU565"/>
    </row>
    <row r="566" spans="1:47" x14ac:dyDescent="0.2">
      <c r="A566" s="86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39.314074921</v>
      </c>
      <c r="L566"/>
      <c r="M566"/>
      <c r="N566">
        <v>34.679678000000003</v>
      </c>
      <c r="O566"/>
      <c r="P566"/>
      <c r="Q566">
        <v>22.183806939</v>
      </c>
      <c r="R566">
        <v>46.772229211999999</v>
      </c>
      <c r="S566">
        <v>34.056918654</v>
      </c>
      <c r="T566"/>
      <c r="U566"/>
      <c r="V566">
        <v>38.791116015999997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43.294362771000003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42.428514403999998</v>
      </c>
      <c r="AS566"/>
      <c r="AT566">
        <v>33.045803530000001</v>
      </c>
      <c r="AU566"/>
    </row>
    <row r="567" spans="1:47" x14ac:dyDescent="0.2">
      <c r="A567" s="86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39.375792464</v>
      </c>
      <c r="L567"/>
      <c r="M567"/>
      <c r="N567">
        <v>34.789434995999997</v>
      </c>
      <c r="O567"/>
      <c r="P567"/>
      <c r="Q567">
        <v>22.610857447000001</v>
      </c>
      <c r="R567">
        <v>47.868453334999998</v>
      </c>
      <c r="S567">
        <v>34.222535031</v>
      </c>
      <c r="T567"/>
      <c r="U567"/>
      <c r="V567">
        <v>39.791976251000001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42.904272155000001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41.516073233999997</v>
      </c>
      <c r="AS567"/>
      <c r="AT567">
        <v>33.259999205</v>
      </c>
      <c r="AU567"/>
    </row>
    <row r="568" spans="1:47" x14ac:dyDescent="0.2">
      <c r="A568" s="86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40.178120524000001</v>
      </c>
      <c r="L568"/>
      <c r="M568"/>
      <c r="N568">
        <v>36.605079146999998</v>
      </c>
      <c r="O568"/>
      <c r="P568"/>
      <c r="Q568">
        <v>22.832532520000001</v>
      </c>
      <c r="R568">
        <v>48.112058701000002</v>
      </c>
      <c r="S568">
        <v>34.834161926</v>
      </c>
      <c r="T568"/>
      <c r="U568"/>
      <c r="V568">
        <v>40.219585213000002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41.383611530000003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42.884734989000002</v>
      </c>
      <c r="AS568"/>
      <c r="AT568">
        <v>33.715251745000003</v>
      </c>
      <c r="AU568"/>
    </row>
    <row r="569" spans="1:47" x14ac:dyDescent="0.2">
      <c r="A569" s="86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39.499227550000001</v>
      </c>
      <c r="L569"/>
      <c r="M569"/>
      <c r="N569">
        <v>35.751498349000002</v>
      </c>
      <c r="O569"/>
      <c r="P569"/>
      <c r="Q569">
        <v>22.982489186999999</v>
      </c>
      <c r="R569">
        <v>47.685749313999999</v>
      </c>
      <c r="S569">
        <v>34.837098318000002</v>
      </c>
      <c r="T569"/>
      <c r="U569"/>
      <c r="V569">
        <v>41.309229504000001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41.474274835000003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41.516073233999997</v>
      </c>
      <c r="AS569"/>
      <c r="AT569">
        <v>33.768875002999998</v>
      </c>
      <c r="AU569"/>
    </row>
    <row r="570" spans="1:47" x14ac:dyDescent="0.2">
      <c r="A570" s="86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39.314074921</v>
      </c>
      <c r="L570"/>
      <c r="M570"/>
      <c r="N570">
        <v>36.104752136000002</v>
      </c>
      <c r="O570"/>
      <c r="P570"/>
      <c r="Q570">
        <v>23.204164259999999</v>
      </c>
      <c r="R570">
        <v>48.416565396000003</v>
      </c>
      <c r="S570">
        <v>35.162408149999997</v>
      </c>
      <c r="T570"/>
      <c r="U570"/>
      <c r="V570">
        <v>44.589222882999998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41.967441004999998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41.972293819000001</v>
      </c>
      <c r="AS570"/>
      <c r="AT570">
        <v>34.090218075000003</v>
      </c>
      <c r="AU570"/>
    </row>
    <row r="571" spans="1:47" x14ac:dyDescent="0.2">
      <c r="A571" s="86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39.807815265000002</v>
      </c>
      <c r="L571"/>
      <c r="M571"/>
      <c r="N571">
        <v>36.307524524000002</v>
      </c>
      <c r="O571"/>
      <c r="P571"/>
      <c r="Q571">
        <v>23.438879043</v>
      </c>
      <c r="R571">
        <v>49.086480141000003</v>
      </c>
      <c r="S571">
        <v>35.472098095</v>
      </c>
      <c r="T571"/>
      <c r="U571"/>
      <c r="V571">
        <v>42.900956700000002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42.185152776000002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42.884734989000002</v>
      </c>
      <c r="AS571"/>
      <c r="AT571">
        <v>34.250790492999997</v>
      </c>
      <c r="AU571"/>
    </row>
    <row r="572" spans="1:47" x14ac:dyDescent="0.2">
      <c r="A572" s="86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39.375792464</v>
      </c>
      <c r="L572"/>
      <c r="M572"/>
      <c r="N572">
        <v>36.036810545000002</v>
      </c>
      <c r="O572"/>
      <c r="P572"/>
      <c r="Q572">
        <v>23.109626361</v>
      </c>
      <c r="R572">
        <v>49.390986845</v>
      </c>
      <c r="S572">
        <v>35.647460187999997</v>
      </c>
      <c r="T572"/>
      <c r="U572"/>
      <c r="V572">
        <v>42.822337408999999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41.935014283000001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39.234970308999998</v>
      </c>
      <c r="AS572"/>
      <c r="AT572">
        <v>34.438323218000001</v>
      </c>
      <c r="AU572"/>
    </row>
    <row r="573" spans="1:47" x14ac:dyDescent="0.2">
      <c r="A573" s="86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38.882052119999997</v>
      </c>
      <c r="L573"/>
      <c r="M573"/>
      <c r="N573">
        <v>37.551878086999999</v>
      </c>
      <c r="O573"/>
      <c r="P573"/>
      <c r="Q573">
        <v>23.226983752999999</v>
      </c>
      <c r="R573">
        <v>49.390986845</v>
      </c>
      <c r="S573">
        <v>35.764626690999997</v>
      </c>
      <c r="T573"/>
      <c r="U573"/>
      <c r="V573">
        <v>42.401010673999998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42.04388582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41.972293819000001</v>
      </c>
      <c r="AS573"/>
      <c r="AT573">
        <v>34.465085287000001</v>
      </c>
      <c r="AU573"/>
    </row>
    <row r="574" spans="1:47" x14ac:dyDescent="0.2">
      <c r="A574" s="86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39.128922291999999</v>
      </c>
      <c r="L574"/>
      <c r="M574"/>
      <c r="N574">
        <v>38.195734967999996</v>
      </c>
      <c r="O574"/>
      <c r="P574"/>
      <c r="Q574">
        <v>23.843110059000001</v>
      </c>
      <c r="R574">
        <v>49.512789519000002</v>
      </c>
      <c r="S574">
        <v>36.120692503000001</v>
      </c>
      <c r="T574"/>
      <c r="U574"/>
      <c r="V574">
        <v>42.714152091000003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42.183864434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43.797176159000003</v>
      </c>
      <c r="AS574"/>
      <c r="AT574">
        <v>34.786428360000002</v>
      </c>
      <c r="AU574"/>
    </row>
    <row r="575" spans="1:47" x14ac:dyDescent="0.2">
      <c r="A575" s="86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38.635181948000003</v>
      </c>
      <c r="L575"/>
      <c r="M575"/>
      <c r="N575">
        <v>38.353525136999998</v>
      </c>
      <c r="O575"/>
      <c r="P575"/>
      <c r="Q575">
        <v>24.328839262999999</v>
      </c>
      <c r="R575">
        <v>48.903776120000003</v>
      </c>
      <c r="S575">
        <v>36.268442465</v>
      </c>
      <c r="T575"/>
      <c r="U575"/>
      <c r="V575">
        <v>43.024301743999999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42.494061473000002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43.340955573999999</v>
      </c>
      <c r="AS575"/>
      <c r="AT575">
        <v>35.027485224000003</v>
      </c>
      <c r="AU575"/>
    </row>
    <row r="576" spans="1:47" x14ac:dyDescent="0.2">
      <c r="A576" s="86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38.141441602999997</v>
      </c>
      <c r="L576"/>
      <c r="M576"/>
      <c r="N576">
        <v>37.962742716000001</v>
      </c>
      <c r="O576"/>
      <c r="P576"/>
      <c r="Q576">
        <v>24.292980060000001</v>
      </c>
      <c r="R576">
        <v>49.451888181999998</v>
      </c>
      <c r="S576">
        <v>36.283415177000002</v>
      </c>
      <c r="T576"/>
      <c r="U576"/>
      <c r="V576">
        <v>42.800961237999999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42.105101296000001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42.884734989000002</v>
      </c>
      <c r="AS576"/>
      <c r="AT576">
        <v>34.786428360000002</v>
      </c>
      <c r="AU576"/>
    </row>
    <row r="577" spans="1:47" x14ac:dyDescent="0.2">
      <c r="A577" s="86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38.203159145999997</v>
      </c>
      <c r="L577"/>
      <c r="M577"/>
      <c r="N577">
        <v>39.366334684999998</v>
      </c>
      <c r="O577"/>
      <c r="P577"/>
      <c r="Q577">
        <v>24.159323029999999</v>
      </c>
      <c r="R577">
        <v>49.451888181999998</v>
      </c>
      <c r="S577">
        <v>36.569129684000004</v>
      </c>
      <c r="T577"/>
      <c r="U577"/>
      <c r="V577">
        <v>43.864418358000002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42.466997497000001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41.972293819000001</v>
      </c>
      <c r="AS577"/>
      <c r="AT577">
        <v>34.866813686999997</v>
      </c>
      <c r="AU577"/>
    </row>
    <row r="578" spans="1:47" x14ac:dyDescent="0.2">
      <c r="A578" s="86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37.524266173000001</v>
      </c>
      <c r="L578"/>
      <c r="M578"/>
      <c r="N578">
        <v>37.661721978000003</v>
      </c>
      <c r="O578"/>
      <c r="P578"/>
      <c r="Q578">
        <v>24.198442160999999</v>
      </c>
      <c r="R578">
        <v>49.208282824000001</v>
      </c>
      <c r="S578">
        <v>36.603271665999998</v>
      </c>
      <c r="T578"/>
      <c r="U578"/>
      <c r="V578">
        <v>43.958949537000002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43.299146886000003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42.884734989000002</v>
      </c>
      <c r="AS578"/>
      <c r="AT578">
        <v>35.031251736999998</v>
      </c>
      <c r="AU578"/>
    </row>
    <row r="579" spans="1:47" x14ac:dyDescent="0.2">
      <c r="A579" s="86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37.092243371000002</v>
      </c>
      <c r="L579"/>
      <c r="M579"/>
      <c r="N579">
        <v>35.870359925999999</v>
      </c>
      <c r="O579"/>
      <c r="P579"/>
      <c r="Q579">
        <v>24.234301364</v>
      </c>
      <c r="R579">
        <v>48.903776120000003</v>
      </c>
      <c r="S579">
        <v>36.299003517000003</v>
      </c>
      <c r="T579"/>
      <c r="U579"/>
      <c r="V579">
        <v>44.023435724999999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42.667521077000004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43.340955573999999</v>
      </c>
      <c r="AS579"/>
      <c r="AT579">
        <v>34.633983682</v>
      </c>
      <c r="AU579"/>
    </row>
    <row r="580" spans="1:47" x14ac:dyDescent="0.2">
      <c r="A580" s="86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36.845373199000001</v>
      </c>
      <c r="L580"/>
      <c r="M580"/>
      <c r="N580">
        <v>36.949392488000001</v>
      </c>
      <c r="O580"/>
      <c r="P580"/>
      <c r="Q580">
        <v>24.247341074000001</v>
      </c>
      <c r="R580">
        <v>49.208282824000001</v>
      </c>
      <c r="S580">
        <v>36.335160635000001</v>
      </c>
      <c r="T580"/>
      <c r="U580"/>
      <c r="V580">
        <v>44.152058990999997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42.381548930999998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43.340955573999999</v>
      </c>
      <c r="AS580"/>
      <c r="AT580">
        <v>34.438719693000003</v>
      </c>
      <c r="AU580"/>
    </row>
    <row r="581" spans="1:47" x14ac:dyDescent="0.2">
      <c r="A581" s="86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37.092243371000002</v>
      </c>
      <c r="L581"/>
      <c r="M581"/>
      <c r="N581">
        <v>38.579363096999998</v>
      </c>
      <c r="O581"/>
      <c r="P581"/>
      <c r="Q581">
        <v>24.009366363000002</v>
      </c>
      <c r="R581">
        <v>48.660170763000004</v>
      </c>
      <c r="S581">
        <v>36.646467700000002</v>
      </c>
      <c r="T581"/>
      <c r="U581"/>
      <c r="V581">
        <v>44.192124243999999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42.429196930000003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43.340955573999999</v>
      </c>
      <c r="AS581"/>
      <c r="AT581">
        <v>34.763531921999999</v>
      </c>
      <c r="AU581"/>
    </row>
    <row r="582" spans="1:47" x14ac:dyDescent="0.2">
      <c r="A582" s="86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36.536785483999999</v>
      </c>
      <c r="L582"/>
      <c r="M582"/>
      <c r="N582">
        <v>37.53624679</v>
      </c>
      <c r="O582"/>
      <c r="P582"/>
      <c r="Q582">
        <v>23.817030637999999</v>
      </c>
      <c r="R582">
        <v>48.903776120000003</v>
      </c>
      <c r="S582">
        <v>36.611339672</v>
      </c>
      <c r="T582"/>
      <c r="U582"/>
      <c r="V582">
        <v>44.489728516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42.248368902999999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44.253396744</v>
      </c>
      <c r="AS582"/>
      <c r="AT582">
        <v>34.460228467</v>
      </c>
      <c r="AU582"/>
    </row>
    <row r="583" spans="1:47" x14ac:dyDescent="0.2">
      <c r="A583" s="86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37.339113544</v>
      </c>
      <c r="L583"/>
      <c r="M583"/>
      <c r="N583">
        <v>38.784578174000004</v>
      </c>
      <c r="O583"/>
      <c r="P583"/>
      <c r="Q583">
        <v>23.435619116000002</v>
      </c>
      <c r="R583">
        <v>50.182704264000002</v>
      </c>
      <c r="S583">
        <v>36.919989831000002</v>
      </c>
      <c r="T583"/>
      <c r="U583"/>
      <c r="V583">
        <v>43.333822390000002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41.421067557999997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43.797176159000003</v>
      </c>
      <c r="AS583"/>
      <c r="AT583">
        <v>34.455966359999998</v>
      </c>
      <c r="AU583"/>
    </row>
    <row r="584" spans="1:47" x14ac:dyDescent="0.2">
      <c r="A584" s="86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38.326594231999998</v>
      </c>
      <c r="L584"/>
      <c r="M584"/>
      <c r="N584">
        <v>38.209551138000002</v>
      </c>
      <c r="O584"/>
      <c r="P584"/>
      <c r="Q584">
        <v>24.006106436</v>
      </c>
      <c r="R584">
        <v>49.756394886000002</v>
      </c>
      <c r="S584">
        <v>37.136172086999998</v>
      </c>
      <c r="T584"/>
      <c r="U584"/>
      <c r="V584">
        <v>43.197474552000003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42.344927497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42.428514403999998</v>
      </c>
      <c r="AS584"/>
      <c r="AT584">
        <v>34.377464289000002</v>
      </c>
      <c r="AU584"/>
    </row>
    <row r="585" spans="1:47" x14ac:dyDescent="0.2">
      <c r="A585" s="86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37.524266173000001</v>
      </c>
      <c r="L585"/>
      <c r="M585"/>
      <c r="N585">
        <v>38.635071916999998</v>
      </c>
      <c r="O585"/>
      <c r="P585"/>
      <c r="Q585">
        <v>24.537474626000002</v>
      </c>
      <c r="R585">
        <v>49.756394886000002</v>
      </c>
      <c r="S585">
        <v>37.472117988000001</v>
      </c>
      <c r="T585"/>
      <c r="U585"/>
      <c r="V585">
        <v>43.693921859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40.962352099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43.797176159000003</v>
      </c>
      <c r="AS585"/>
      <c r="AT585">
        <v>35.036108556999999</v>
      </c>
      <c r="AU585"/>
    </row>
    <row r="586" spans="1:47" x14ac:dyDescent="0.2">
      <c r="A586" s="86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38.511746860999999</v>
      </c>
      <c r="L586"/>
      <c r="M586"/>
      <c r="N586">
        <v>38.082878739999998</v>
      </c>
      <c r="O586"/>
      <c r="P586"/>
      <c r="Q586">
        <v>24.270160567000001</v>
      </c>
      <c r="R586">
        <v>50.669914988000002</v>
      </c>
      <c r="S586">
        <v>37.874658568999997</v>
      </c>
      <c r="T586"/>
      <c r="U586"/>
      <c r="V586">
        <v>43.620761528000003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41.788194697999998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44.709617328999997</v>
      </c>
      <c r="AS586"/>
      <c r="AT586">
        <v>34.979214380000002</v>
      </c>
      <c r="AU586"/>
    </row>
    <row r="587" spans="1:47" x14ac:dyDescent="0.2">
      <c r="A587" s="86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38.943769662999998</v>
      </c>
      <c r="L587"/>
      <c r="M587"/>
      <c r="N587">
        <v>37.665777038999998</v>
      </c>
      <c r="O587"/>
      <c r="P587"/>
      <c r="Q587">
        <v>24.948225495999999</v>
      </c>
      <c r="R587">
        <v>50.000000243000002</v>
      </c>
      <c r="S587">
        <v>38.172604288000002</v>
      </c>
      <c r="T587"/>
      <c r="U587"/>
      <c r="V587">
        <v>44.618560445999996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42.181257271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43.797176159000003</v>
      </c>
      <c r="AS587"/>
      <c r="AT587">
        <v>35.264081742999998</v>
      </c>
      <c r="AU587"/>
    </row>
    <row r="588" spans="1:47" x14ac:dyDescent="0.2">
      <c r="A588" s="86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39.314074921</v>
      </c>
      <c r="L588"/>
      <c r="M588"/>
      <c r="N588">
        <v>38.587376673999998</v>
      </c>
      <c r="O588"/>
      <c r="P588"/>
      <c r="Q588">
        <v>24.778709264</v>
      </c>
      <c r="R588">
        <v>50.609013642000001</v>
      </c>
      <c r="S588">
        <v>38.710595845</v>
      </c>
      <c r="T588"/>
      <c r="U588"/>
      <c r="V588">
        <v>44.926281383999999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43.598353619000001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44.253396744</v>
      </c>
      <c r="AS588"/>
      <c r="AT588">
        <v>35.768398075999997</v>
      </c>
      <c r="AU588"/>
    </row>
    <row r="589" spans="1:47" x14ac:dyDescent="0.2">
      <c r="A589" s="86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41.597624013999997</v>
      </c>
      <c r="L589"/>
      <c r="M589"/>
      <c r="N589">
        <v>38.705407925000003</v>
      </c>
      <c r="O589"/>
      <c r="P589"/>
      <c r="Q589">
        <v>24.706990858000001</v>
      </c>
      <c r="R589">
        <v>51.400731061000002</v>
      </c>
      <c r="S589">
        <v>39.415463271999997</v>
      </c>
      <c r="T589"/>
      <c r="U589"/>
      <c r="V589">
        <v>45.051158460000003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42.182271460000003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44.253396744</v>
      </c>
      <c r="AS589"/>
      <c r="AT589">
        <v>36.153672759999999</v>
      </c>
      <c r="AU589"/>
    </row>
    <row r="590" spans="1:47" x14ac:dyDescent="0.2">
      <c r="A590" s="86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38.326594231999998</v>
      </c>
      <c r="L590"/>
      <c r="M590"/>
      <c r="N590">
        <v>39.282694212999999</v>
      </c>
      <c r="O590"/>
      <c r="P590"/>
      <c r="Q590">
        <v>24.710250784999999</v>
      </c>
      <c r="R590">
        <v>51.339829723999998</v>
      </c>
      <c r="S590">
        <v>38.824143765999999</v>
      </c>
      <c r="T590">
        <v>55.816454561999997</v>
      </c>
      <c r="U590"/>
      <c r="V590">
        <v>43.774759621999998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42.094228493000003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43.340955573999999</v>
      </c>
      <c r="AS590"/>
      <c r="AT590">
        <v>36.11471908</v>
      </c>
      <c r="AU590"/>
    </row>
    <row r="591" spans="1:47" x14ac:dyDescent="0.2">
      <c r="A591" s="86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39.190639834999999</v>
      </c>
      <c r="L591"/>
      <c r="M591"/>
      <c r="N591">
        <v>39.558351500000001</v>
      </c>
      <c r="O591"/>
      <c r="P591"/>
      <c r="Q591">
        <v>24.847167742</v>
      </c>
      <c r="R591">
        <v>51.644336426999999</v>
      </c>
      <c r="S591">
        <v>39.173074092</v>
      </c>
      <c r="T591">
        <v>56.354185338000001</v>
      </c>
      <c r="U591"/>
      <c r="V591">
        <v>44.203812556999999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41.855289341999999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42.884734989000002</v>
      </c>
      <c r="AS591"/>
      <c r="AT591">
        <v>36.244168201999997</v>
      </c>
      <c r="AU591"/>
    </row>
    <row r="592" spans="1:47" x14ac:dyDescent="0.2">
      <c r="A592" s="86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39.684380179000001</v>
      </c>
      <c r="L592"/>
      <c r="M592"/>
      <c r="N592">
        <v>38.946548921000002</v>
      </c>
      <c r="O592"/>
      <c r="P592"/>
      <c r="Q592">
        <v>24.958005279000002</v>
      </c>
      <c r="R592">
        <v>52.618757866999999</v>
      </c>
      <c r="S592">
        <v>39.407988398000001</v>
      </c>
      <c r="T592">
        <v>56.784369959000003</v>
      </c>
      <c r="U592"/>
      <c r="V592">
        <v>46.136808391999999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43.754356653999999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43.797176159000003</v>
      </c>
      <c r="AS592"/>
      <c r="AT592">
        <v>36.357262726000002</v>
      </c>
      <c r="AU592"/>
    </row>
    <row r="593" spans="1:47" x14ac:dyDescent="0.2">
      <c r="A593" s="86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39.807815265000002</v>
      </c>
      <c r="L593"/>
      <c r="M593"/>
      <c r="N593">
        <v>39.154785984999997</v>
      </c>
      <c r="O593"/>
      <c r="P593"/>
      <c r="Q593">
        <v>25.587171295000001</v>
      </c>
      <c r="R593">
        <v>52.496955182999997</v>
      </c>
      <c r="S593">
        <v>39.579056137000002</v>
      </c>
      <c r="T593">
        <v>56.676823804000001</v>
      </c>
      <c r="U593"/>
      <c r="V593">
        <v>45.867418958999998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43.845810583000002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45.165837914000001</v>
      </c>
      <c r="AS593"/>
      <c r="AT593">
        <v>36.409894796000003</v>
      </c>
      <c r="AU593"/>
    </row>
    <row r="594" spans="1:47" x14ac:dyDescent="0.2">
      <c r="A594" s="86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40.857013496999997</v>
      </c>
      <c r="L594"/>
      <c r="M594"/>
      <c r="N594">
        <v>40.723747226</v>
      </c>
      <c r="O594"/>
      <c r="P594"/>
      <c r="Q594">
        <v>25.274218251000001</v>
      </c>
      <c r="R594">
        <v>35.931790675999999</v>
      </c>
      <c r="S594">
        <v>39.672725178</v>
      </c>
      <c r="T594">
        <v>57.322100734999999</v>
      </c>
      <c r="U594"/>
      <c r="V594">
        <v>46.464069883000001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44.40674508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44.709617328999997</v>
      </c>
      <c r="AS594"/>
      <c r="AT594">
        <v>36.818363273000003</v>
      </c>
      <c r="AU594"/>
    </row>
    <row r="595" spans="1:47" x14ac:dyDescent="0.2">
      <c r="A595" s="86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41.535906470999997</v>
      </c>
      <c r="L595"/>
      <c r="M595"/>
      <c r="N595">
        <v>39.950630429</v>
      </c>
      <c r="O595"/>
      <c r="P595"/>
      <c r="Q595">
        <v>25.205759772</v>
      </c>
      <c r="R595">
        <v>45.188794373999997</v>
      </c>
      <c r="S595">
        <v>40.049179959</v>
      </c>
      <c r="T595">
        <v>57.322100734999999</v>
      </c>
      <c r="U595"/>
      <c r="V595">
        <v>48.144601317999999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44.819485362000002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46.078279084000002</v>
      </c>
      <c r="AS595"/>
      <c r="AT595">
        <v>36.953561284000003</v>
      </c>
      <c r="AU595"/>
    </row>
    <row r="596" spans="1:47" x14ac:dyDescent="0.2">
      <c r="A596" s="86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40.980448582999998</v>
      </c>
      <c r="L596"/>
      <c r="M596"/>
      <c r="N596">
        <v>40.955532613000003</v>
      </c>
      <c r="O596"/>
      <c r="P596"/>
      <c r="Q596">
        <v>25.010164118999999</v>
      </c>
      <c r="R596">
        <v>54.750304774999996</v>
      </c>
      <c r="S596">
        <v>40.382617822</v>
      </c>
      <c r="T596">
        <v>57.322100734999999</v>
      </c>
      <c r="U596"/>
      <c r="V596">
        <v>47.761353888999999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44.754032447999997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50.184264349000003</v>
      </c>
      <c r="AS596"/>
      <c r="AT596">
        <v>36.896865343999998</v>
      </c>
      <c r="AU596"/>
    </row>
    <row r="597" spans="1:47" x14ac:dyDescent="0.2">
      <c r="A597" s="86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43.757738019999998</v>
      </c>
      <c r="L597"/>
      <c r="M597"/>
      <c r="N597">
        <v>41.095673607000002</v>
      </c>
      <c r="O597"/>
      <c r="P597"/>
      <c r="Q597">
        <v>25.26117854</v>
      </c>
      <c r="R597">
        <v>54.750304774999996</v>
      </c>
      <c r="S597">
        <v>41.124852208</v>
      </c>
      <c r="T597">
        <v>57.859831511000003</v>
      </c>
      <c r="U597"/>
      <c r="V597">
        <v>48.855854684999997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45.088102798999998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46.990720254000003</v>
      </c>
      <c r="AS597"/>
      <c r="AT597">
        <v>36.999849752000003</v>
      </c>
      <c r="AU597"/>
    </row>
    <row r="598" spans="1:47" x14ac:dyDescent="0.2">
      <c r="A598" s="86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43.078845047000002</v>
      </c>
      <c r="L598"/>
      <c r="M598"/>
      <c r="N598">
        <v>41.438017348000002</v>
      </c>
      <c r="O598"/>
      <c r="P598"/>
      <c r="Q598">
        <v>25.945763325000001</v>
      </c>
      <c r="R598">
        <v>53.166869927999997</v>
      </c>
      <c r="S598">
        <v>41.079178980999998</v>
      </c>
      <c r="T598">
        <v>57.752285356000002</v>
      </c>
      <c r="U598"/>
      <c r="V598">
        <v>48.715139145999999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46.504039867000003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46.990720254000003</v>
      </c>
      <c r="AS598"/>
      <c r="AT598">
        <v>37.140003702000001</v>
      </c>
      <c r="AU598"/>
    </row>
    <row r="599" spans="1:47" x14ac:dyDescent="0.2">
      <c r="A599" s="86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43.202280133000002</v>
      </c>
      <c r="L599"/>
      <c r="M599"/>
      <c r="N599">
        <v>43.121939583</v>
      </c>
      <c r="O599"/>
      <c r="P599"/>
      <c r="Q599">
        <v>26.216337311</v>
      </c>
      <c r="R599">
        <v>55.542022193999998</v>
      </c>
      <c r="S599">
        <v>41.417263235</v>
      </c>
      <c r="T599">
        <v>57.214554579999998</v>
      </c>
      <c r="U599"/>
      <c r="V599">
        <v>48.953687066000001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46.391023382999997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46.534499668999999</v>
      </c>
      <c r="AS599"/>
      <c r="AT599">
        <v>37.213748072000001</v>
      </c>
      <c r="AU599"/>
    </row>
    <row r="600" spans="1:47" x14ac:dyDescent="0.2">
      <c r="A600" s="86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44.683501165999999</v>
      </c>
      <c r="L600"/>
      <c r="M600"/>
      <c r="N600">
        <v>43.279372522999999</v>
      </c>
      <c r="O600"/>
      <c r="P600"/>
      <c r="Q600">
        <v>26.773784921000001</v>
      </c>
      <c r="R600">
        <v>56.699147654000001</v>
      </c>
      <c r="S600">
        <v>42.063646091000003</v>
      </c>
      <c r="T600">
        <v>57.644739201</v>
      </c>
      <c r="U600"/>
      <c r="V600">
        <v>49.509683514999999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47.103628364999999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46.990720254000003</v>
      </c>
      <c r="AS600"/>
      <c r="AT600">
        <v>37.695068849000002</v>
      </c>
      <c r="AU600"/>
    </row>
    <row r="601" spans="1:47" x14ac:dyDescent="0.2">
      <c r="A601" s="86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44.436630993999998</v>
      </c>
      <c r="L601"/>
      <c r="M601"/>
      <c r="N601">
        <v>44.832856945000003</v>
      </c>
      <c r="O601"/>
      <c r="P601"/>
      <c r="Q601">
        <v>27.275813762999999</v>
      </c>
      <c r="R601">
        <v>56.638246316999997</v>
      </c>
      <c r="S601">
        <v>42.197252360999997</v>
      </c>
      <c r="T601">
        <v>58.182469976999997</v>
      </c>
      <c r="U601"/>
      <c r="V601">
        <v>49.717097178000003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47.859746375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48.359382009000001</v>
      </c>
      <c r="AS601"/>
      <c r="AT601">
        <v>37.814110499000002</v>
      </c>
      <c r="AU601"/>
    </row>
    <row r="602" spans="1:47" x14ac:dyDescent="0.2">
      <c r="A602" s="86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44.930371338</v>
      </c>
      <c r="L602"/>
      <c r="M602"/>
      <c r="N602">
        <v>45.445682943000001</v>
      </c>
      <c r="O602"/>
      <c r="P602"/>
      <c r="Q602">
        <v>27.458369704999999</v>
      </c>
      <c r="R602">
        <v>56.272838276000002</v>
      </c>
      <c r="S602">
        <v>42.555204510000003</v>
      </c>
      <c r="T602">
        <v>58.397562287</v>
      </c>
      <c r="U602"/>
      <c r="V602">
        <v>49.231781548000001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50.444955782000001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47.903161423999997</v>
      </c>
      <c r="AS602"/>
      <c r="AT602">
        <v>38.042876634999999</v>
      </c>
      <c r="AU602"/>
    </row>
    <row r="603" spans="1:47" x14ac:dyDescent="0.2">
      <c r="A603" s="86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45.177241510999998</v>
      </c>
      <c r="L603"/>
      <c r="M603"/>
      <c r="N603">
        <v>43.944335031999998</v>
      </c>
      <c r="O603"/>
      <c r="P603"/>
      <c r="Q603">
        <v>27.784362460000001</v>
      </c>
      <c r="R603">
        <v>55.663824878</v>
      </c>
      <c r="S603">
        <v>42.748520237000001</v>
      </c>
      <c r="T603">
        <v>58.720200753</v>
      </c>
      <c r="U603"/>
      <c r="V603">
        <v>50.739489278999997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49.032764980000003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46.990720254000003</v>
      </c>
      <c r="AS603"/>
      <c r="AT603">
        <v>38.286411467999997</v>
      </c>
      <c r="AU603"/>
    </row>
    <row r="604" spans="1:47" x14ac:dyDescent="0.2">
      <c r="A604" s="86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45.670981855000001</v>
      </c>
      <c r="L604"/>
      <c r="M604"/>
      <c r="N604">
        <v>46.889313817999998</v>
      </c>
      <c r="O604"/>
      <c r="P604"/>
      <c r="Q604">
        <v>28.263571808999998</v>
      </c>
      <c r="R604">
        <v>55.663824878</v>
      </c>
      <c r="S604">
        <v>43.090054387999999</v>
      </c>
      <c r="T604">
        <v>58.612654597999999</v>
      </c>
      <c r="U604"/>
      <c r="V604">
        <v>50.912809144999997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49.266893750000001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47.903161423999997</v>
      </c>
      <c r="AS604"/>
      <c r="AT604">
        <v>38.586642242000003</v>
      </c>
      <c r="AU604"/>
    </row>
    <row r="605" spans="1:47" x14ac:dyDescent="0.2">
      <c r="A605" s="86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45.979569570000002</v>
      </c>
      <c r="L605"/>
      <c r="M605"/>
      <c r="N605">
        <v>46.990255886</v>
      </c>
      <c r="O605"/>
      <c r="P605"/>
      <c r="Q605">
        <v>28.413528476</v>
      </c>
      <c r="R605">
        <v>57.490865073000002</v>
      </c>
      <c r="S605">
        <v>43.432305407000001</v>
      </c>
      <c r="T605">
        <v>59.580569994999998</v>
      </c>
      <c r="U605"/>
      <c r="V605">
        <v>51.363775564000001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49.326021744000002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48.815602593999998</v>
      </c>
      <c r="AS605"/>
      <c r="AT605">
        <v>38.444605035000002</v>
      </c>
      <c r="AU605"/>
    </row>
    <row r="606" spans="1:47" x14ac:dyDescent="0.2">
      <c r="A606" s="86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46.535027458000002</v>
      </c>
      <c r="L606"/>
      <c r="M606"/>
      <c r="N606">
        <v>47.602608799999999</v>
      </c>
      <c r="O606"/>
      <c r="P606"/>
      <c r="Q606">
        <v>28.9253371</v>
      </c>
      <c r="R606">
        <v>58.830694563000002</v>
      </c>
      <c r="S606">
        <v>43.638422151999997</v>
      </c>
      <c r="T606">
        <v>59.580569994999998</v>
      </c>
      <c r="U606"/>
      <c r="V606">
        <v>52.740624371000003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48.404382556000002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48.359382009000001</v>
      </c>
      <c r="AS606"/>
      <c r="AT606">
        <v>38.299296908999999</v>
      </c>
      <c r="AU606"/>
    </row>
    <row r="607" spans="1:47" x14ac:dyDescent="0.2">
      <c r="A607" s="86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47.028767801999997</v>
      </c>
      <c r="L607"/>
      <c r="M607"/>
      <c r="N607">
        <v>46.995073687999998</v>
      </c>
      <c r="O607"/>
      <c r="P607"/>
      <c r="Q607">
        <v>28.824279346000001</v>
      </c>
      <c r="R607">
        <v>58.099878480999998</v>
      </c>
      <c r="S607">
        <v>43.892030456999997</v>
      </c>
      <c r="T607">
        <v>59.903208460000002</v>
      </c>
      <c r="U607"/>
      <c r="V607">
        <v>53.533014616000003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50.515942574999997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49.728043763999999</v>
      </c>
      <c r="AS607"/>
      <c r="AT607">
        <v>38.673470289999997</v>
      </c>
      <c r="AU607"/>
    </row>
    <row r="608" spans="1:47" x14ac:dyDescent="0.2">
      <c r="A608" s="86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46.905332715999997</v>
      </c>
      <c r="L608"/>
      <c r="M608"/>
      <c r="N608">
        <v>47.280028655000002</v>
      </c>
      <c r="O608"/>
      <c r="P608"/>
      <c r="Q608">
        <v>29.528423696000001</v>
      </c>
      <c r="R608">
        <v>58.343483837999997</v>
      </c>
      <c r="S608">
        <v>44.109723985000002</v>
      </c>
      <c r="T608">
        <v>59.688116149999999</v>
      </c>
      <c r="U608"/>
      <c r="V608">
        <v>54.105841443000003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50.875183147000001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53.377808442999999</v>
      </c>
      <c r="AS608"/>
      <c r="AT608">
        <v>38.877654968999998</v>
      </c>
      <c r="AU608"/>
    </row>
    <row r="609" spans="1:47" x14ac:dyDescent="0.2">
      <c r="A609" s="86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48.20140112</v>
      </c>
      <c r="L609"/>
      <c r="M609"/>
      <c r="N609">
        <v>48.429397225999999</v>
      </c>
      <c r="O609"/>
      <c r="P609"/>
      <c r="Q609">
        <v>29.798997682</v>
      </c>
      <c r="R609">
        <v>58.343483837999997</v>
      </c>
      <c r="S609">
        <v>44.294637643000002</v>
      </c>
      <c r="T609">
        <v>58.935293063000003</v>
      </c>
      <c r="U609"/>
      <c r="V609">
        <v>54.488187867000001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50.370699096000003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49.271823179000002</v>
      </c>
      <c r="AS609"/>
      <c r="AT609">
        <v>38.966960985999997</v>
      </c>
      <c r="AU609"/>
    </row>
    <row r="610" spans="1:47" x14ac:dyDescent="0.2">
      <c r="A610" s="86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47.769378318000001</v>
      </c>
      <c r="L610"/>
      <c r="M610"/>
      <c r="N610">
        <v>49.127031944000002</v>
      </c>
      <c r="O610"/>
      <c r="P610"/>
      <c r="Q610">
        <v>29.688160145000001</v>
      </c>
      <c r="R610">
        <v>57.612667756999997</v>
      </c>
      <c r="S610">
        <v>44.228476870999998</v>
      </c>
      <c r="T610">
        <v>59.042839217999997</v>
      </c>
      <c r="U610"/>
      <c r="V610">
        <v>54.795582590999999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51.554636039000002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50.184264349000003</v>
      </c>
      <c r="AS610"/>
      <c r="AT610">
        <v>38.958238534000003</v>
      </c>
      <c r="AU610"/>
    </row>
    <row r="611" spans="1:47" x14ac:dyDescent="0.2">
      <c r="A611" s="86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48.386553749000001</v>
      </c>
      <c r="L611"/>
      <c r="M611"/>
      <c r="N611">
        <v>50.362763673000003</v>
      </c>
      <c r="O611"/>
      <c r="P611"/>
      <c r="Q611">
        <v>29.971773842000001</v>
      </c>
      <c r="R611">
        <v>59.561510644999998</v>
      </c>
      <c r="S611">
        <v>44.439303486</v>
      </c>
      <c r="T611">
        <v>58.074923820999999</v>
      </c>
      <c r="U611"/>
      <c r="V611">
        <v>55.144606183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51.811391370999999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51.552926104000001</v>
      </c>
      <c r="AS611"/>
      <c r="AT611">
        <v>38.969637192999997</v>
      </c>
      <c r="AU611"/>
    </row>
    <row r="612" spans="1:47" x14ac:dyDescent="0.2">
      <c r="A612" s="86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49.127164266000001</v>
      </c>
      <c r="L612"/>
      <c r="M612"/>
      <c r="N612">
        <v>48.019720149999998</v>
      </c>
      <c r="O612"/>
      <c r="P612"/>
      <c r="Q612">
        <v>30.666138408999998</v>
      </c>
      <c r="R612">
        <v>58.160779818000002</v>
      </c>
      <c r="S612">
        <v>44.361798188000002</v>
      </c>
      <c r="T612">
        <v>59.257931528999997</v>
      </c>
      <c r="U612"/>
      <c r="V612">
        <v>55.649146025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52.832824891999998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52.465367274000002</v>
      </c>
      <c r="AS612"/>
      <c r="AT612">
        <v>38.602303008</v>
      </c>
      <c r="AU612"/>
    </row>
    <row r="613" spans="1:47" x14ac:dyDescent="0.2">
      <c r="A613" s="86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48.756859007000003</v>
      </c>
      <c r="L613"/>
      <c r="M613"/>
      <c r="N613">
        <v>49.189663338000003</v>
      </c>
      <c r="O613"/>
      <c r="P613"/>
      <c r="Q613">
        <v>31.093188916999999</v>
      </c>
      <c r="R613">
        <v>58.282582501</v>
      </c>
      <c r="S613">
        <v>44.597584374999997</v>
      </c>
      <c r="T613">
        <v>59.688116149999999</v>
      </c>
      <c r="U613"/>
      <c r="V613">
        <v>53.716190394999998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52.543574767000003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51.552926104000001</v>
      </c>
      <c r="AS613"/>
      <c r="AT613">
        <v>38.498723886999997</v>
      </c>
      <c r="AU613"/>
    </row>
    <row r="614" spans="1:47" x14ac:dyDescent="0.2">
      <c r="A614" s="86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48.880294093000003</v>
      </c>
      <c r="L614"/>
      <c r="M614"/>
      <c r="N614">
        <v>49.911889103999997</v>
      </c>
      <c r="O614"/>
      <c r="P614"/>
      <c r="Q614">
        <v>31.829932542000002</v>
      </c>
      <c r="R614">
        <v>59.926918684999997</v>
      </c>
      <c r="S614">
        <v>44.731053324000001</v>
      </c>
      <c r="T614">
        <v>58.290016131999998</v>
      </c>
      <c r="U614"/>
      <c r="V614">
        <v>56.694767155999997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52.977349967000002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50.640484934</v>
      </c>
      <c r="AS614"/>
      <c r="AT614">
        <v>37.785762529000003</v>
      </c>
      <c r="AU614"/>
    </row>
    <row r="615" spans="1:47" x14ac:dyDescent="0.2">
      <c r="A615" s="86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49.559187067000003</v>
      </c>
      <c r="L615"/>
      <c r="M615"/>
      <c r="N615">
        <v>50.006941679000001</v>
      </c>
      <c r="O615"/>
      <c r="P615"/>
      <c r="Q615">
        <v>31.715835078000001</v>
      </c>
      <c r="R615">
        <v>60.596833420999999</v>
      </c>
      <c r="S615">
        <v>45.063416451000002</v>
      </c>
      <c r="T615">
        <v>59.365477683999998</v>
      </c>
      <c r="U615"/>
      <c r="V615">
        <v>56.423992585999997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52.329758450999996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52.009146688999998</v>
      </c>
      <c r="AS615"/>
      <c r="AT615">
        <v>37.760883716999999</v>
      </c>
      <c r="AU615"/>
    </row>
    <row r="616" spans="1:47" x14ac:dyDescent="0.2">
      <c r="A616" s="86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49.744339695999997</v>
      </c>
      <c r="L616"/>
      <c r="M616"/>
      <c r="N616">
        <v>47.443640733999999</v>
      </c>
      <c r="O616"/>
      <c r="P616"/>
      <c r="Q616">
        <v>31.569138337999998</v>
      </c>
      <c r="R616">
        <v>60.475030746999998</v>
      </c>
      <c r="S616">
        <v>45.127580010999999</v>
      </c>
      <c r="T616">
        <v>60.010754616</v>
      </c>
      <c r="U616"/>
      <c r="V616">
        <v>56.713092582999998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53.158224169999997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52.465367274000002</v>
      </c>
      <c r="AS616"/>
      <c r="AT616">
        <v>37.711919041000002</v>
      </c>
      <c r="AU616"/>
    </row>
    <row r="617" spans="1:47" x14ac:dyDescent="0.2">
      <c r="A617" s="86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50.23808004</v>
      </c>
      <c r="L617"/>
      <c r="M617"/>
      <c r="N617">
        <v>52.937631205000002</v>
      </c>
      <c r="O617"/>
      <c r="P617"/>
      <c r="Q617">
        <v>32.654694210999999</v>
      </c>
      <c r="R617">
        <v>61.327649503000004</v>
      </c>
      <c r="S617">
        <v>45.201622043999997</v>
      </c>
      <c r="T617">
        <v>59.795662305</v>
      </c>
      <c r="U617"/>
      <c r="V617">
        <v>57.374748093000001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51.773441001999998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52.009146688999998</v>
      </c>
      <c r="AS617"/>
      <c r="AT617">
        <v>37.614881758999999</v>
      </c>
      <c r="AU617"/>
    </row>
    <row r="618" spans="1:47" x14ac:dyDescent="0.2">
      <c r="A618" s="86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50.608385298999998</v>
      </c>
      <c r="L618"/>
      <c r="M618"/>
      <c r="N618">
        <v>49.716396519</v>
      </c>
      <c r="O618"/>
      <c r="P618"/>
      <c r="Q618">
        <v>33.023066022999998</v>
      </c>
      <c r="R618">
        <v>60.596833420999999</v>
      </c>
      <c r="S618">
        <v>45.224951124</v>
      </c>
      <c r="T618">
        <v>59.150385374000003</v>
      </c>
      <c r="U618"/>
      <c r="V618">
        <v>57.240060579999998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51.556119320000001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53.834029028000003</v>
      </c>
      <c r="AS618"/>
      <c r="AT618">
        <v>37.571071259999997</v>
      </c>
      <c r="AU618"/>
    </row>
    <row r="619" spans="1:47" x14ac:dyDescent="0.2">
      <c r="A619" s="86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50.114644953999999</v>
      </c>
      <c r="L619"/>
      <c r="M619"/>
      <c r="N619">
        <v>50.647023488000002</v>
      </c>
      <c r="O619"/>
      <c r="P619"/>
      <c r="Q619">
        <v>32.573196021999998</v>
      </c>
      <c r="R619">
        <v>60.718636103999998</v>
      </c>
      <c r="S619">
        <v>45.229634877000002</v>
      </c>
      <c r="T619">
        <v>59.257931528999997</v>
      </c>
      <c r="U619"/>
      <c r="V619">
        <v>57.549451179999998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51.365066102999997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51.552926104000001</v>
      </c>
      <c r="AS619"/>
      <c r="AT619">
        <v>37.449551640000003</v>
      </c>
      <c r="AU619"/>
    </row>
    <row r="620" spans="1:47" x14ac:dyDescent="0.2">
      <c r="A620" s="86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50.731820384999999</v>
      </c>
      <c r="L620"/>
      <c r="M620"/>
      <c r="N620">
        <v>52.158895254999997</v>
      </c>
      <c r="O620"/>
      <c r="P620"/>
      <c r="Q620">
        <v>33.913026242999997</v>
      </c>
      <c r="R620">
        <v>60.414129400999997</v>
      </c>
      <c r="S620">
        <v>45.461023365999999</v>
      </c>
      <c r="T620">
        <v>59.580569994999998</v>
      </c>
      <c r="U620"/>
      <c r="V620">
        <v>58.452077647000003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52.219759473000003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54.746470197999997</v>
      </c>
      <c r="AS620"/>
      <c r="AT620">
        <v>37.541533864999998</v>
      </c>
      <c r="AU620"/>
    </row>
    <row r="621" spans="1:47" x14ac:dyDescent="0.2">
      <c r="A621" s="86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49.929492324999998</v>
      </c>
      <c r="L621"/>
      <c r="M621"/>
      <c r="N621">
        <v>50.946895290000001</v>
      </c>
      <c r="O621"/>
      <c r="P621"/>
      <c r="Q621">
        <v>33.551174285000002</v>
      </c>
      <c r="R621">
        <v>60.414129400999997</v>
      </c>
      <c r="S621">
        <v>45.214252008999999</v>
      </c>
      <c r="T621">
        <v>59.688116149999999</v>
      </c>
      <c r="U621"/>
      <c r="V621">
        <v>58.988254945000001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50.663322047999998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52.465367274000002</v>
      </c>
      <c r="AS621"/>
      <c r="AT621">
        <v>37.474529572000002</v>
      </c>
      <c r="AU621"/>
    </row>
    <row r="622" spans="1:47" x14ac:dyDescent="0.2">
      <c r="A622" s="86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49.682622152999997</v>
      </c>
      <c r="L622"/>
      <c r="M622"/>
      <c r="N622">
        <v>51.295340936000002</v>
      </c>
      <c r="O622"/>
      <c r="P622"/>
      <c r="Q622">
        <v>32.944827762000003</v>
      </c>
      <c r="R622">
        <v>61.084044145</v>
      </c>
      <c r="S622">
        <v>45.170698563999998</v>
      </c>
      <c r="T622">
        <v>59.365477683999998</v>
      </c>
      <c r="U622"/>
      <c r="V622">
        <v>59.967286708000003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48.995958014999999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52.009146688999998</v>
      </c>
      <c r="AS622"/>
      <c r="AT622">
        <v>37.216226040999999</v>
      </c>
      <c r="AU622"/>
    </row>
    <row r="623" spans="1:47" x14ac:dyDescent="0.2">
      <c r="A623" s="86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50.052927410999999</v>
      </c>
      <c r="L623"/>
      <c r="M623"/>
      <c r="N623">
        <v>51.911449603999998</v>
      </c>
      <c r="O623"/>
      <c r="P623"/>
      <c r="Q623">
        <v>32.237423485000001</v>
      </c>
      <c r="R623">
        <v>61.632156207000001</v>
      </c>
      <c r="S623">
        <v>44.897045226000003</v>
      </c>
      <c r="T623">
        <v>60.118300771000001</v>
      </c>
      <c r="U623"/>
      <c r="V623">
        <v>60.781614318000003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46.720913121999999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52.921587858000002</v>
      </c>
      <c r="AS623"/>
      <c r="AT623">
        <v>36.471744913000002</v>
      </c>
      <c r="AU623"/>
    </row>
    <row r="624" spans="1:47" x14ac:dyDescent="0.2">
      <c r="A624" s="86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49.620904609999997</v>
      </c>
      <c r="L624"/>
      <c r="M624"/>
      <c r="N624">
        <v>52.819358573999999</v>
      </c>
      <c r="O624"/>
      <c r="P624"/>
      <c r="Q624">
        <v>32.879629211000001</v>
      </c>
      <c r="R624">
        <v>61.266748165999999</v>
      </c>
      <c r="S624">
        <v>44.623412029999997</v>
      </c>
      <c r="T624">
        <v>59.257931528999997</v>
      </c>
      <c r="U624"/>
      <c r="V624">
        <v>61.539461127999999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48.230047417000002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53.377808442999999</v>
      </c>
      <c r="AS624"/>
      <c r="AT624">
        <v>36.250908279000001</v>
      </c>
      <c r="AU624"/>
    </row>
    <row r="625" spans="1:47" x14ac:dyDescent="0.2">
      <c r="A625" s="86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50.484950212999998</v>
      </c>
      <c r="L625"/>
      <c r="M625"/>
      <c r="N625">
        <v>51.759471695999999</v>
      </c>
      <c r="O625"/>
      <c r="P625"/>
      <c r="Q625">
        <v>33.218661676000004</v>
      </c>
      <c r="R625">
        <v>61.875761564000001</v>
      </c>
      <c r="S625">
        <v>45.414266722999997</v>
      </c>
      <c r="T625">
        <v>59.795662305</v>
      </c>
      <c r="U625"/>
      <c r="V625">
        <v>61.425793556999999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49.656341892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53.834029028000003</v>
      </c>
      <c r="AS625"/>
      <c r="AT625">
        <v>37.083406881000002</v>
      </c>
      <c r="AU625"/>
    </row>
    <row r="626" spans="1:47" x14ac:dyDescent="0.2">
      <c r="A626" s="86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51.410713358000002</v>
      </c>
      <c r="L626"/>
      <c r="M626"/>
      <c r="N626">
        <v>51.218970612</v>
      </c>
      <c r="O626"/>
      <c r="P626"/>
      <c r="Q626">
        <v>34.196639939000001</v>
      </c>
      <c r="R626">
        <v>61.693057543999998</v>
      </c>
      <c r="S626">
        <v>45.756605700000001</v>
      </c>
      <c r="T626">
        <v>60.118300771000001</v>
      </c>
      <c r="U626"/>
      <c r="V626">
        <v>62.273054885999997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48.12667149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54.290249613</v>
      </c>
      <c r="AS626"/>
      <c r="AT626">
        <v>37.368571600000003</v>
      </c>
      <c r="AU626"/>
    </row>
    <row r="627" spans="1:47" x14ac:dyDescent="0.2">
      <c r="A627" s="86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50.855255471</v>
      </c>
      <c r="L627"/>
      <c r="M627"/>
      <c r="N627">
        <v>51.775460221000003</v>
      </c>
      <c r="O627"/>
      <c r="P627"/>
      <c r="Q627">
        <v>27.546387749000001</v>
      </c>
      <c r="R627">
        <v>62.72838033</v>
      </c>
      <c r="S627">
        <v>45.394696064999998</v>
      </c>
      <c r="T627">
        <v>59.150385374000003</v>
      </c>
      <c r="U627"/>
      <c r="V627">
        <v>62.940827311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49.139948803999999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53.377808442999999</v>
      </c>
      <c r="AS627"/>
      <c r="AT627">
        <v>37.297404319000002</v>
      </c>
      <c r="AU627"/>
    </row>
    <row r="628" spans="1:47" x14ac:dyDescent="0.2">
      <c r="A628" s="86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50.608385298999998</v>
      </c>
      <c r="L628"/>
      <c r="M628"/>
      <c r="N628">
        <v>52.600056987000002</v>
      </c>
      <c r="O628"/>
      <c r="P628"/>
      <c r="Q628">
        <v>25.544792236999999</v>
      </c>
      <c r="R628">
        <v>63.154689707999999</v>
      </c>
      <c r="S628">
        <v>45.404918182000003</v>
      </c>
      <c r="T628">
        <v>58.397562287</v>
      </c>
      <c r="U628"/>
      <c r="V628">
        <v>62.161791698000002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49.08633597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52.465367274000002</v>
      </c>
      <c r="AS628"/>
      <c r="AT628">
        <v>37.257062976999997</v>
      </c>
      <c r="AU628"/>
    </row>
    <row r="629" spans="1:47" x14ac:dyDescent="0.2">
      <c r="A629" s="86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50.978690557</v>
      </c>
      <c r="L629"/>
      <c r="M629"/>
      <c r="N629">
        <v>53.278005346999997</v>
      </c>
      <c r="O629"/>
      <c r="P629"/>
      <c r="Q629">
        <v>33.978224793999999</v>
      </c>
      <c r="R629">
        <v>62.971985687</v>
      </c>
      <c r="S629">
        <v>45.529272556999999</v>
      </c>
      <c r="T629">
        <v>59.257931528999997</v>
      </c>
      <c r="U629"/>
      <c r="V629">
        <v>61.046109594000001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50.602916524999998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52.921587858000002</v>
      </c>
      <c r="AS629"/>
      <c r="AT629">
        <v>37.466203595000003</v>
      </c>
      <c r="AU629"/>
    </row>
    <row r="630" spans="1:47" x14ac:dyDescent="0.2">
      <c r="A630" s="86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50.23808004</v>
      </c>
      <c r="L630"/>
      <c r="M630"/>
      <c r="N630">
        <v>53.082058977000003</v>
      </c>
      <c r="O630"/>
      <c r="P630"/>
      <c r="Q630">
        <v>34.356376388999998</v>
      </c>
      <c r="R630">
        <v>61.875761564000001</v>
      </c>
      <c r="S630">
        <v>45.406887324000003</v>
      </c>
      <c r="T630">
        <v>59.473023839</v>
      </c>
      <c r="U630"/>
      <c r="V630">
        <v>63.471351058000003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51.208122092000004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52.921587858000002</v>
      </c>
      <c r="AS630"/>
      <c r="AT630">
        <v>37.656313408000003</v>
      </c>
      <c r="AU630"/>
    </row>
    <row r="631" spans="1:47" x14ac:dyDescent="0.2">
      <c r="A631" s="86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50.793537927999999</v>
      </c>
      <c r="L631"/>
      <c r="M631"/>
      <c r="N631">
        <v>53.996726381000002</v>
      </c>
      <c r="O631"/>
      <c r="P631"/>
      <c r="Q631">
        <v>35.044221100999998</v>
      </c>
      <c r="R631">
        <v>63.093788371000002</v>
      </c>
      <c r="S631">
        <v>45.819379519000002</v>
      </c>
      <c r="T631">
        <v>59.257931528999997</v>
      </c>
      <c r="U631"/>
      <c r="V631">
        <v>64.400588834000004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50.882014863000002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53.377808442999999</v>
      </c>
      <c r="AS631"/>
      <c r="AT631">
        <v>37.814308736999998</v>
      </c>
      <c r="AU631"/>
    </row>
    <row r="632" spans="1:47" x14ac:dyDescent="0.2">
      <c r="A632" s="86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51.595865987000003</v>
      </c>
      <c r="L632"/>
      <c r="M632"/>
      <c r="N632">
        <v>56.280102573999997</v>
      </c>
      <c r="O632"/>
      <c r="P632"/>
      <c r="Q632">
        <v>35.190917839999997</v>
      </c>
      <c r="R632">
        <v>63.459196411000001</v>
      </c>
      <c r="S632">
        <v>45.888783803000003</v>
      </c>
      <c r="T632">
        <v>59.042839217999997</v>
      </c>
      <c r="U632"/>
      <c r="V632">
        <v>68.020034271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50.802703119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52.921587858000002</v>
      </c>
      <c r="AS632"/>
      <c r="AT632">
        <v>37.704485132999999</v>
      </c>
      <c r="AU632"/>
    </row>
    <row r="633" spans="1:47" x14ac:dyDescent="0.2">
      <c r="A633" s="86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49.435751981000003</v>
      </c>
      <c r="L633"/>
      <c r="M633"/>
      <c r="N633">
        <v>55.962832626000001</v>
      </c>
      <c r="O633"/>
      <c r="P633"/>
      <c r="Q633">
        <v>34.639990085000001</v>
      </c>
      <c r="R633">
        <v>63.459196411000001</v>
      </c>
      <c r="S633">
        <v>45.615485632000002</v>
      </c>
      <c r="T633">
        <v>59.365477683999998</v>
      </c>
      <c r="U633"/>
      <c r="V633">
        <v>68.248811898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51.326264446000003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52.009146688999998</v>
      </c>
      <c r="AS633"/>
      <c r="AT633">
        <v>37.485729994000003</v>
      </c>
      <c r="AU633"/>
    </row>
    <row r="634" spans="1:47" x14ac:dyDescent="0.2">
      <c r="A634" s="86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50.608385298999998</v>
      </c>
      <c r="L634"/>
      <c r="M634"/>
      <c r="N634">
        <v>55.116164740999999</v>
      </c>
      <c r="O634"/>
      <c r="P634"/>
      <c r="Q634">
        <v>34.861665158000001</v>
      </c>
      <c r="R634">
        <v>65.286236615999997</v>
      </c>
      <c r="S634">
        <v>46.273065058</v>
      </c>
      <c r="T634">
        <v>58.935293063000003</v>
      </c>
      <c r="U634"/>
      <c r="V634">
        <v>66.1316147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51.827158881000003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52.009146688999998</v>
      </c>
      <c r="AS634"/>
      <c r="AT634">
        <v>38.094913992999999</v>
      </c>
      <c r="AU634"/>
    </row>
    <row r="635" spans="1:47" x14ac:dyDescent="0.2">
      <c r="A635" s="86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50.731820384999999</v>
      </c>
      <c r="L635"/>
      <c r="M635"/>
      <c r="N635">
        <v>55.052548549999997</v>
      </c>
      <c r="O635"/>
      <c r="P635"/>
      <c r="Q635">
        <v>34.675849288000002</v>
      </c>
      <c r="R635">
        <v>65.164433932999998</v>
      </c>
      <c r="S635">
        <v>46.378623396000002</v>
      </c>
      <c r="T635">
        <v>58.935293063000003</v>
      </c>
      <c r="U635"/>
      <c r="V635">
        <v>66.721281986999998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51.002952553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53.377808442999999</v>
      </c>
      <c r="AS635"/>
      <c r="AT635">
        <v>38.380078712</v>
      </c>
      <c r="AU635"/>
    </row>
    <row r="636" spans="1:47" x14ac:dyDescent="0.2">
      <c r="A636" s="86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49.991209867999999</v>
      </c>
      <c r="L636"/>
      <c r="M636"/>
      <c r="N636">
        <v>56.162930608000003</v>
      </c>
      <c r="O636"/>
      <c r="P636"/>
      <c r="Q636">
        <v>34.102102039999998</v>
      </c>
      <c r="R636">
        <v>65.895250015000002</v>
      </c>
      <c r="S636">
        <v>46.439638893000001</v>
      </c>
      <c r="T636">
        <v>58.827746908000002</v>
      </c>
      <c r="U636"/>
      <c r="V636">
        <v>68.259117758000002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49.974594736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52.465367274000002</v>
      </c>
      <c r="AS636"/>
      <c r="AT636">
        <v>38.542930861000002</v>
      </c>
      <c r="AU636"/>
    </row>
    <row r="637" spans="1:47" x14ac:dyDescent="0.2">
      <c r="A637" s="86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49.127164266000001</v>
      </c>
      <c r="L637"/>
      <c r="M637"/>
      <c r="N637">
        <v>57.502829140000003</v>
      </c>
      <c r="O637"/>
      <c r="P637"/>
      <c r="Q637">
        <v>33.916286169999999</v>
      </c>
      <c r="R637">
        <v>65.834348677999998</v>
      </c>
      <c r="S637">
        <v>46.557299452999999</v>
      </c>
      <c r="T637">
        <v>59.257931528999997</v>
      </c>
      <c r="U637"/>
      <c r="V637">
        <v>68.712982019999998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49.407162628000002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52.465367274000002</v>
      </c>
      <c r="AS637"/>
      <c r="AT637">
        <v>38.987875047999999</v>
      </c>
      <c r="AU637"/>
    </row>
    <row r="638" spans="1:47" x14ac:dyDescent="0.2">
      <c r="A638" s="86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51.040408100000001</v>
      </c>
      <c r="L638"/>
      <c r="M638"/>
      <c r="N638">
        <v>58.711044385000001</v>
      </c>
      <c r="O638"/>
      <c r="P638"/>
      <c r="Q638">
        <v>35.829863639000003</v>
      </c>
      <c r="R638">
        <v>66.443362076</v>
      </c>
      <c r="S638">
        <v>47.263741246000002</v>
      </c>
      <c r="T638">
        <v>57.537193045000002</v>
      </c>
      <c r="U638"/>
      <c r="V638">
        <v>69.245641231999997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50.242157847000001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52.009146688999998</v>
      </c>
      <c r="AS638"/>
      <c r="AT638">
        <v>39.920186256999997</v>
      </c>
      <c r="AU638"/>
    </row>
    <row r="639" spans="1:47" x14ac:dyDescent="0.2">
      <c r="A639" s="86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51.410713358000002</v>
      </c>
      <c r="L639"/>
      <c r="M639"/>
      <c r="N639">
        <v>59.986940531000002</v>
      </c>
      <c r="O639"/>
      <c r="P639"/>
      <c r="Q639">
        <v>35.542990015000001</v>
      </c>
      <c r="R639">
        <v>65.773447331</v>
      </c>
      <c r="S639">
        <v>47.100520930999998</v>
      </c>
      <c r="T639">
        <v>53.020254526000002</v>
      </c>
      <c r="U639"/>
      <c r="V639">
        <v>68.936505150000002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48.281903141999997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52.921587858000002</v>
      </c>
      <c r="AS639"/>
      <c r="AT639">
        <v>40.334601861000003</v>
      </c>
      <c r="AU639"/>
    </row>
    <row r="640" spans="1:47" x14ac:dyDescent="0.2">
      <c r="A640" s="86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51.966171246000002</v>
      </c>
      <c r="L640"/>
      <c r="M640"/>
      <c r="N640">
        <v>60.856162282</v>
      </c>
      <c r="O640"/>
      <c r="P640"/>
      <c r="Q640">
        <v>36.289513421999999</v>
      </c>
      <c r="R640">
        <v>66.930572799999993</v>
      </c>
      <c r="S640">
        <v>47.897469475999998</v>
      </c>
      <c r="T640">
        <v>58.182469976999997</v>
      </c>
      <c r="U640"/>
      <c r="V640">
        <v>70.426033477999994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50.520826065999998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53.377808442999999</v>
      </c>
      <c r="AS640"/>
      <c r="AT640">
        <v>40.615504473000001</v>
      </c>
      <c r="AU640"/>
    </row>
    <row r="641" spans="1:47" x14ac:dyDescent="0.2">
      <c r="A641" s="86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51.966171246000002</v>
      </c>
      <c r="L641"/>
      <c r="M641"/>
      <c r="N641">
        <v>61.142584798000001</v>
      </c>
      <c r="O641"/>
      <c r="P641"/>
      <c r="Q641">
        <v>36.279733640000003</v>
      </c>
      <c r="R641">
        <v>67.356882178000006</v>
      </c>
      <c r="S641">
        <v>48.433060028</v>
      </c>
      <c r="T641">
        <v>59.473023839</v>
      </c>
      <c r="U641"/>
      <c r="V641">
        <v>71.373348793999995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51.959997743000002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53.377808442999999</v>
      </c>
      <c r="AS641"/>
      <c r="AT641">
        <v>41.019611724000001</v>
      </c>
      <c r="AU641"/>
    </row>
    <row r="642" spans="1:47" x14ac:dyDescent="0.2">
      <c r="A642" s="86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51.657583529999997</v>
      </c>
      <c r="L642"/>
      <c r="M642"/>
      <c r="N642">
        <v>61.994698047</v>
      </c>
      <c r="O642"/>
      <c r="P642"/>
      <c r="Q642">
        <v>37.172953786999997</v>
      </c>
      <c r="R642">
        <v>68.026796923000006</v>
      </c>
      <c r="S642">
        <v>48.572555784000002</v>
      </c>
      <c r="T642">
        <v>60.656031546999998</v>
      </c>
      <c r="U642"/>
      <c r="V642">
        <v>72.694791503000005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51.639331194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52.921587858000002</v>
      </c>
      <c r="AS642"/>
      <c r="AT642">
        <v>41.025261493999999</v>
      </c>
      <c r="AU642"/>
    </row>
    <row r="643" spans="1:47" x14ac:dyDescent="0.2">
      <c r="A643" s="86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51.966171246000002</v>
      </c>
      <c r="L643"/>
      <c r="M643"/>
      <c r="N643">
        <v>63.663172430000003</v>
      </c>
      <c r="O643"/>
      <c r="P643"/>
      <c r="Q643">
        <v>37.140354512000002</v>
      </c>
      <c r="R643">
        <v>67.478684861999994</v>
      </c>
      <c r="S643">
        <v>48.771543471000001</v>
      </c>
      <c r="T643">
        <v>60.978670012999999</v>
      </c>
      <c r="U643"/>
      <c r="V643">
        <v>72.813609120999999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52.015505591999997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53.377808442999999</v>
      </c>
      <c r="AS643"/>
      <c r="AT643">
        <v>41.124182032999997</v>
      </c>
      <c r="AU643"/>
    </row>
    <row r="644" spans="1:47" x14ac:dyDescent="0.2">
      <c r="A644" s="86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52.213041418000003</v>
      </c>
      <c r="L644"/>
      <c r="M644"/>
      <c r="N644">
        <v>63.067368033000001</v>
      </c>
      <c r="O644"/>
      <c r="P644"/>
      <c r="Q644">
        <v>37.091455598000003</v>
      </c>
      <c r="R644">
        <v>68.392204964000001</v>
      </c>
      <c r="S644">
        <v>48.716963319000001</v>
      </c>
      <c r="T644">
        <v>60.225846926000003</v>
      </c>
      <c r="U644"/>
      <c r="V644">
        <v>73.369730722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52.363250743999998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52.465367274000002</v>
      </c>
      <c r="AS644"/>
      <c r="AT644">
        <v>41.083245978000001</v>
      </c>
      <c r="AU644"/>
    </row>
    <row r="645" spans="1:47" x14ac:dyDescent="0.2">
      <c r="A645" s="86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51.966171246000002</v>
      </c>
      <c r="L645"/>
      <c r="M645"/>
      <c r="N645">
        <v>64.154327303000002</v>
      </c>
      <c r="O645"/>
      <c r="P645"/>
      <c r="Q645">
        <v>36.292773349999997</v>
      </c>
      <c r="R645">
        <v>68.392204964000001</v>
      </c>
      <c r="S645">
        <v>49.287364545000003</v>
      </c>
      <c r="T645">
        <v>60.871123857000001</v>
      </c>
      <c r="U645"/>
      <c r="V645">
        <v>71.379208497999997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54.248656218000001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56.115131953000002</v>
      </c>
      <c r="AS645"/>
      <c r="AT645">
        <v>41.645546795999998</v>
      </c>
      <c r="AU645"/>
    </row>
    <row r="646" spans="1:47" x14ac:dyDescent="0.2">
      <c r="A646" s="86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52.027888789000002</v>
      </c>
      <c r="L646"/>
      <c r="M646"/>
      <c r="N646">
        <v>65.145905674000005</v>
      </c>
      <c r="O646"/>
      <c r="P646"/>
      <c r="Q646">
        <v>37.300090961000002</v>
      </c>
      <c r="R646">
        <v>69.549330424000004</v>
      </c>
      <c r="S646">
        <v>49.618986235999998</v>
      </c>
      <c r="T646">
        <v>61.839039253999999</v>
      </c>
      <c r="U646"/>
      <c r="V646">
        <v>75.815446066000007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53.595888670999997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56.571352537999999</v>
      </c>
      <c r="AS646"/>
      <c r="AT646">
        <v>41.969764312999999</v>
      </c>
      <c r="AU646"/>
    </row>
    <row r="647" spans="1:47" x14ac:dyDescent="0.2">
      <c r="A647" s="86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52.706781761999999</v>
      </c>
      <c r="L647"/>
      <c r="M647"/>
      <c r="N647">
        <v>64.725569606999997</v>
      </c>
      <c r="O647"/>
      <c r="P647"/>
      <c r="Q647">
        <v>38.454105312000003</v>
      </c>
      <c r="R647">
        <v>70.158343822000006</v>
      </c>
      <c r="S647">
        <v>50.392852300000001</v>
      </c>
      <c r="T647">
        <v>62.591862341000002</v>
      </c>
      <c r="U647"/>
      <c r="V647">
        <v>76.868568203999999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54.846987110999997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55.202690783000001</v>
      </c>
      <c r="AS647"/>
      <c r="AT647">
        <v>42.496679727</v>
      </c>
      <c r="AU647"/>
    </row>
    <row r="648" spans="1:47" x14ac:dyDescent="0.2">
      <c r="A648" s="86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53.632544908</v>
      </c>
      <c r="L648"/>
      <c r="M648"/>
      <c r="N648">
        <v>66.508512581999994</v>
      </c>
      <c r="O648"/>
      <c r="P648"/>
      <c r="Q648">
        <v>38.251989803999997</v>
      </c>
      <c r="R648">
        <v>70.523751863000001</v>
      </c>
      <c r="S648">
        <v>50.882797832000001</v>
      </c>
      <c r="T648">
        <v>63.129593116999999</v>
      </c>
      <c r="U648"/>
      <c r="V648">
        <v>77.683397223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53.087668737000001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55.202690783000001</v>
      </c>
      <c r="AS648"/>
      <c r="AT648">
        <v>43.00109518</v>
      </c>
      <c r="AU648"/>
    </row>
    <row r="649" spans="1:47" x14ac:dyDescent="0.2">
      <c r="A649" s="86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54.311437881000003</v>
      </c>
      <c r="L649"/>
      <c r="M649"/>
      <c r="N649">
        <v>67.357024542999994</v>
      </c>
      <c r="O649"/>
      <c r="P649"/>
      <c r="Q649">
        <v>39.409264082</v>
      </c>
      <c r="R649">
        <v>71.924482690000005</v>
      </c>
      <c r="S649">
        <v>52.023036226999999</v>
      </c>
      <c r="T649">
        <v>63.559777738000001</v>
      </c>
      <c r="U649"/>
      <c r="V649">
        <v>82.447511051000006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56.276463231000001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56.571352537999999</v>
      </c>
      <c r="AS649"/>
      <c r="AT649">
        <v>43.485885115000002</v>
      </c>
      <c r="AU649"/>
    </row>
    <row r="650" spans="1:47" x14ac:dyDescent="0.2">
      <c r="A650" s="86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54.805178226000002</v>
      </c>
      <c r="L650"/>
      <c r="M650"/>
      <c r="N650">
        <v>68.965464674000003</v>
      </c>
      <c r="O650"/>
      <c r="P650"/>
      <c r="Q650">
        <v>38.245469948999997</v>
      </c>
      <c r="R650">
        <v>71.437271965999997</v>
      </c>
      <c r="S650">
        <v>52.054843384999998</v>
      </c>
      <c r="T650">
        <v>65.495608532000006</v>
      </c>
      <c r="U650"/>
      <c r="V650">
        <v>79.487823457000005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55.386346613999997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56.835494079999997</v>
      </c>
      <c r="AS650"/>
      <c r="AT650">
        <v>43.805741406000003</v>
      </c>
      <c r="AU650"/>
    </row>
    <row r="651" spans="1:47" x14ac:dyDescent="0.2">
      <c r="A651" s="86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55.298918569999998</v>
      </c>
      <c r="L651"/>
      <c r="M651"/>
      <c r="N651">
        <v>67.062192566999997</v>
      </c>
      <c r="O651"/>
      <c r="P651"/>
      <c r="Q651">
        <v>39.239747850000001</v>
      </c>
      <c r="R651">
        <v>72.168088048000001</v>
      </c>
      <c r="S651">
        <v>52.620414605000001</v>
      </c>
      <c r="T651">
        <v>64.957877756000002</v>
      </c>
      <c r="U651"/>
      <c r="V651">
        <v>81.500691601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57.489346683000001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57.181349013999998</v>
      </c>
      <c r="AS651"/>
      <c r="AT651">
        <v>44.434848277999997</v>
      </c>
      <c r="AU651"/>
    </row>
    <row r="652" spans="1:47" x14ac:dyDescent="0.2">
      <c r="A652" s="86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55.669223829000003</v>
      </c>
      <c r="L652"/>
      <c r="M652"/>
      <c r="N652">
        <v>68.047862183999996</v>
      </c>
      <c r="O652"/>
      <c r="P652"/>
      <c r="Q652">
        <v>39.109350747999997</v>
      </c>
      <c r="R652">
        <v>72.594397426</v>
      </c>
      <c r="S652">
        <v>53.063503271999998</v>
      </c>
      <c r="T652">
        <v>65.710700841999994</v>
      </c>
      <c r="U652"/>
      <c r="V652">
        <v>82.533578762000005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60.245687150000002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57.354276480999999</v>
      </c>
      <c r="AS652"/>
      <c r="AT652">
        <v>44.449220500999999</v>
      </c>
      <c r="AU652"/>
    </row>
    <row r="653" spans="1:47" x14ac:dyDescent="0.2">
      <c r="A653" s="86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55.360636112999998</v>
      </c>
      <c r="L653"/>
      <c r="M653"/>
      <c r="N653">
        <v>67.316483554000001</v>
      </c>
      <c r="O653"/>
      <c r="P653"/>
      <c r="Q653">
        <v>38.503004224999998</v>
      </c>
      <c r="R653">
        <v>71.071863925000002</v>
      </c>
      <c r="S653">
        <v>53.072378403999998</v>
      </c>
      <c r="T653">
        <v>65.065423910999996</v>
      </c>
      <c r="U653"/>
      <c r="V653">
        <v>83.887081035999998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57.027722879000002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57.469561458999998</v>
      </c>
      <c r="AS653"/>
      <c r="AT653">
        <v>44.392921035999997</v>
      </c>
      <c r="AU653"/>
    </row>
    <row r="654" spans="1:47" x14ac:dyDescent="0.2">
      <c r="A654" s="86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55.730941371999997</v>
      </c>
      <c r="L654"/>
      <c r="M654"/>
      <c r="N654">
        <v>70.018593162000002</v>
      </c>
      <c r="O654"/>
      <c r="P654"/>
      <c r="Q654">
        <v>38.170491616</v>
      </c>
      <c r="R654">
        <v>75.091352375</v>
      </c>
      <c r="S654">
        <v>53.664404529999999</v>
      </c>
      <c r="T654">
        <v>65.172970066000005</v>
      </c>
      <c r="U654"/>
      <c r="V654">
        <v>84.022620009999997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57.888331082000001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58.680053725999997</v>
      </c>
      <c r="AS654"/>
      <c r="AT654">
        <v>44.694836829000003</v>
      </c>
      <c r="AU654"/>
    </row>
    <row r="655" spans="1:47" x14ac:dyDescent="0.2">
      <c r="A655" s="86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55.360636112999998</v>
      </c>
      <c r="L655"/>
      <c r="M655"/>
      <c r="N655">
        <v>70.669102226999996</v>
      </c>
      <c r="O655"/>
      <c r="P655"/>
      <c r="Q655">
        <v>38.988733429</v>
      </c>
      <c r="R655">
        <v>73.690621547999996</v>
      </c>
      <c r="S655">
        <v>53.918983767999997</v>
      </c>
      <c r="T655">
        <v>66.248431619000002</v>
      </c>
      <c r="U655"/>
      <c r="V655">
        <v>85.431852238999994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56.548557733000003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57.988343858999997</v>
      </c>
      <c r="AS655"/>
      <c r="AT655">
        <v>44.739440277999996</v>
      </c>
      <c r="AU655"/>
    </row>
    <row r="656" spans="1:47" x14ac:dyDescent="0.2">
      <c r="A656" s="86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53.385674735999999</v>
      </c>
      <c r="L656"/>
      <c r="M656"/>
      <c r="N656">
        <v>69.885384397999999</v>
      </c>
      <c r="O656"/>
      <c r="P656"/>
      <c r="Q656">
        <v>40.661076258999998</v>
      </c>
      <c r="R656">
        <v>74.786845670999995</v>
      </c>
      <c r="S656">
        <v>53.64246163</v>
      </c>
      <c r="T656">
        <v>66.033339307999995</v>
      </c>
      <c r="U656"/>
      <c r="V656">
        <v>86.112682512000006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59.035537554000001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57.757773903</v>
      </c>
      <c r="AS656"/>
      <c r="AT656">
        <v>44.916962005999999</v>
      </c>
      <c r="AU656"/>
    </row>
    <row r="657" spans="1:47" x14ac:dyDescent="0.2">
      <c r="A657" s="86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56.348116802</v>
      </c>
      <c r="L657"/>
      <c r="M657"/>
      <c r="N657">
        <v>72.028127170000005</v>
      </c>
      <c r="O657"/>
      <c r="P657"/>
      <c r="Q657">
        <v>39.780895821999998</v>
      </c>
      <c r="R657">
        <v>74.786845670999995</v>
      </c>
      <c r="S657">
        <v>54.279083489999998</v>
      </c>
      <c r="T657">
        <v>66.033339307999995</v>
      </c>
      <c r="U657"/>
      <c r="V657">
        <v>86.454874458000006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59.970763910000002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58.391841280999998</v>
      </c>
      <c r="AS657"/>
      <c r="AT657">
        <v>44.849462119999998</v>
      </c>
      <c r="AU657"/>
    </row>
    <row r="658" spans="1:47" x14ac:dyDescent="0.2">
      <c r="A658" s="86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56.101246629999999</v>
      </c>
      <c r="L658"/>
      <c r="M658"/>
      <c r="N658">
        <v>69.842535917999996</v>
      </c>
      <c r="O658"/>
      <c r="P658"/>
      <c r="Q658">
        <v>40.478520316999997</v>
      </c>
      <c r="R658">
        <v>73.629720211000006</v>
      </c>
      <c r="S658">
        <v>54.395617053999999</v>
      </c>
      <c r="T658">
        <v>65.710700841999994</v>
      </c>
      <c r="U658"/>
      <c r="V658">
        <v>88.784247918000005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58.708638127999997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59.775261016000002</v>
      </c>
      <c r="AS658"/>
      <c r="AT658">
        <v>45.212831553000001</v>
      </c>
      <c r="AU658"/>
    </row>
    <row r="659" spans="1:47" x14ac:dyDescent="0.2">
      <c r="A659" s="86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55.730941371999997</v>
      </c>
      <c r="L659"/>
      <c r="M659"/>
      <c r="N659">
        <v>71.312263994000006</v>
      </c>
      <c r="O659"/>
      <c r="P659"/>
      <c r="Q659">
        <v>40.696935461999999</v>
      </c>
      <c r="R659">
        <v>74.786845670999995</v>
      </c>
      <c r="S659">
        <v>54.652751828</v>
      </c>
      <c r="T659">
        <v>66.248431619000002</v>
      </c>
      <c r="U659"/>
      <c r="V659">
        <v>88.868998348999995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59.964468275999998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59.314121104000002</v>
      </c>
      <c r="AS659"/>
      <c r="AT659">
        <v>45.557665776</v>
      </c>
      <c r="AU659"/>
    </row>
    <row r="660" spans="1:47" x14ac:dyDescent="0.2">
      <c r="A660" s="86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56.039529086999998</v>
      </c>
      <c r="L660"/>
      <c r="M660"/>
      <c r="N660">
        <v>72.763840857000005</v>
      </c>
      <c r="O660"/>
      <c r="P660"/>
      <c r="Q660">
        <v>40.899050969999998</v>
      </c>
      <c r="R660">
        <v>75.152253712000004</v>
      </c>
      <c r="S660">
        <v>54.908331361000002</v>
      </c>
      <c r="T660">
        <v>65.495608532000006</v>
      </c>
      <c r="U660"/>
      <c r="V660">
        <v>86.844199824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61.723975326000001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58.968266171000003</v>
      </c>
      <c r="AS660"/>
      <c r="AT660">
        <v>45.77116762</v>
      </c>
      <c r="AU660"/>
    </row>
    <row r="661" spans="1:47" x14ac:dyDescent="0.2">
      <c r="A661" s="86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55.484071198999999</v>
      </c>
      <c r="L661"/>
      <c r="M661"/>
      <c r="N661">
        <v>72.141041299999998</v>
      </c>
      <c r="O661"/>
      <c r="P661"/>
      <c r="Q661">
        <v>41.909628509000001</v>
      </c>
      <c r="R661">
        <v>73.142509486999998</v>
      </c>
      <c r="S661">
        <v>54.774006</v>
      </c>
      <c r="T661">
        <v>64.957877756000002</v>
      </c>
      <c r="U661"/>
      <c r="V661">
        <v>87.052842416000004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59.933454005000002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60.582255861</v>
      </c>
      <c r="AS661"/>
      <c r="AT661">
        <v>45.649449763</v>
      </c>
      <c r="AU661"/>
    </row>
    <row r="662" spans="1:47" x14ac:dyDescent="0.2">
      <c r="A662" s="86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55.669223829000003</v>
      </c>
      <c r="L662">
        <v>59.407286409999998</v>
      </c>
      <c r="M662"/>
      <c r="N662">
        <v>79.356975059999996</v>
      </c>
      <c r="O662"/>
      <c r="P662"/>
      <c r="Q662">
        <v>41.342401115999998</v>
      </c>
      <c r="R662">
        <v>76.309379172000007</v>
      </c>
      <c r="S662">
        <v>54.537920483999997</v>
      </c>
      <c r="T662">
        <v>60.333393080999997</v>
      </c>
      <c r="U662"/>
      <c r="V662">
        <v>86.820148231999994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63.006366743000001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60.409328393999999</v>
      </c>
      <c r="AS662"/>
      <c r="AT662">
        <v>45.338415042999998</v>
      </c>
      <c r="AU662"/>
    </row>
    <row r="663" spans="1:47" x14ac:dyDescent="0.2">
      <c r="A663" s="86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55.484071198999999</v>
      </c>
      <c r="L663">
        <v>59.407286409999998</v>
      </c>
      <c r="M663"/>
      <c r="N663">
        <v>75.513423606999993</v>
      </c>
      <c r="O663"/>
      <c r="P663"/>
      <c r="Q663">
        <v>41.23156358</v>
      </c>
      <c r="R663">
        <v>76.613885875999998</v>
      </c>
      <c r="S663">
        <v>54.257119029999998</v>
      </c>
      <c r="T663">
        <v>60.333393080999997</v>
      </c>
      <c r="U663"/>
      <c r="V663">
        <v>89.868702010000007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63.181720579999997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60.639898350000003</v>
      </c>
      <c r="AS663"/>
      <c r="AT663">
        <v>45.201036418999998</v>
      </c>
      <c r="AU663"/>
    </row>
    <row r="664" spans="1:47" x14ac:dyDescent="0.2">
      <c r="A664" s="86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55.175483483999997</v>
      </c>
      <c r="L664">
        <v>60.032626266999998</v>
      </c>
      <c r="M664"/>
      <c r="N664">
        <v>74.267351454999996</v>
      </c>
      <c r="O664"/>
      <c r="P664"/>
      <c r="Q664">
        <v>41.322841551000003</v>
      </c>
      <c r="R664">
        <v>75.030451037999995</v>
      </c>
      <c r="S664">
        <v>54.258497749</v>
      </c>
      <c r="T664">
        <v>62.376770030000003</v>
      </c>
      <c r="U664"/>
      <c r="V664">
        <v>85.032644841000007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61.852690201999998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60.178758438000003</v>
      </c>
      <c r="AS664"/>
      <c r="AT664">
        <v>45.207380020999999</v>
      </c>
      <c r="AU664"/>
    </row>
    <row r="665" spans="1:47" x14ac:dyDescent="0.2">
      <c r="A665" s="86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55.298918569999998</v>
      </c>
      <c r="L665">
        <v>57.531266838999997</v>
      </c>
      <c r="M665"/>
      <c r="N665">
        <v>74.369287980999999</v>
      </c>
      <c r="O665"/>
      <c r="P665"/>
      <c r="Q665">
        <v>41.185924593999999</v>
      </c>
      <c r="R665">
        <v>76.248477835000003</v>
      </c>
      <c r="S665">
        <v>54.281124634999998</v>
      </c>
      <c r="T665">
        <v>65.603154687</v>
      </c>
      <c r="U665"/>
      <c r="V665">
        <v>83.474349786999994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60.784002250999997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61.619820660999999</v>
      </c>
      <c r="AS665"/>
      <c r="AT665">
        <v>45.085662163000002</v>
      </c>
      <c r="AU665"/>
    </row>
    <row r="666" spans="1:47" x14ac:dyDescent="0.2">
      <c r="A666" s="86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55.916094000999998</v>
      </c>
      <c r="L666">
        <v>56.280587124999997</v>
      </c>
      <c r="M666"/>
      <c r="N666">
        <v>74.938348266999995</v>
      </c>
      <c r="O666"/>
      <c r="P666"/>
      <c r="Q666">
        <v>41.088126768000002</v>
      </c>
      <c r="R666">
        <v>77.283800620999997</v>
      </c>
      <c r="S666">
        <v>54.642731173999998</v>
      </c>
      <c r="T666">
        <v>66.355977773999996</v>
      </c>
      <c r="U666"/>
      <c r="V666">
        <v>85.024741754000004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60.127404628999997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61.389250705999999</v>
      </c>
      <c r="AS666"/>
      <c r="AT666">
        <v>45.426036041000003</v>
      </c>
      <c r="AU666"/>
    </row>
    <row r="667" spans="1:47" x14ac:dyDescent="0.2">
      <c r="A667" s="86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55.237201026999998</v>
      </c>
      <c r="L667">
        <v>55.029907411000003</v>
      </c>
      <c r="M667"/>
      <c r="N667">
        <v>75.175723852999994</v>
      </c>
      <c r="O667"/>
      <c r="P667"/>
      <c r="Q667">
        <v>42.281260248999999</v>
      </c>
      <c r="R667">
        <v>75.943971130999998</v>
      </c>
      <c r="S667">
        <v>54.295573730000001</v>
      </c>
      <c r="T667">
        <v>66.678616238999993</v>
      </c>
      <c r="U667"/>
      <c r="V667">
        <v>82.934550776999998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60.527173175999998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63.118525372999997</v>
      </c>
      <c r="AS667"/>
      <c r="AT667">
        <v>45.351994314999999</v>
      </c>
      <c r="AU667"/>
    </row>
    <row r="668" spans="1:47" x14ac:dyDescent="0.2">
      <c r="A668" s="86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55.175483483999997</v>
      </c>
      <c r="L668">
        <v>55.029907411000003</v>
      </c>
      <c r="M668"/>
      <c r="N668">
        <v>74.843131545999995</v>
      </c>
      <c r="O668"/>
      <c r="P668"/>
      <c r="Q668">
        <v>43.901444238000003</v>
      </c>
      <c r="R668">
        <v>78.075518040000006</v>
      </c>
      <c r="S668">
        <v>54.056356116000003</v>
      </c>
      <c r="T668">
        <v>66.463523929000004</v>
      </c>
      <c r="U668"/>
      <c r="V668">
        <v>76.340428978999995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62.662684663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60.928110793999998</v>
      </c>
      <c r="AS668"/>
      <c r="AT668">
        <v>45.424152784</v>
      </c>
      <c r="AU668"/>
    </row>
    <row r="669" spans="1:47" x14ac:dyDescent="0.2">
      <c r="A669" s="86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53.817697537000001</v>
      </c>
      <c r="L669">
        <v>53.779227697000003</v>
      </c>
      <c r="M669"/>
      <c r="N669">
        <v>84.420453174000002</v>
      </c>
      <c r="O669"/>
      <c r="P669"/>
      <c r="Q669">
        <v>42.385577929999997</v>
      </c>
      <c r="R669">
        <v>78.075518040000006</v>
      </c>
      <c r="S669">
        <v>53.495409471999999</v>
      </c>
      <c r="T669">
        <v>66.678616238999993</v>
      </c>
      <c r="U669"/>
      <c r="V669">
        <v>83.203190487000001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63.221981518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61.101038260999999</v>
      </c>
      <c r="AS669"/>
      <c r="AT669">
        <v>44.942732888000002</v>
      </c>
      <c r="AU669"/>
    </row>
    <row r="670" spans="1:47" x14ac:dyDescent="0.2">
      <c r="A670" s="86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53.941132623000001</v>
      </c>
      <c r="L670">
        <v>53.779227697000003</v>
      </c>
      <c r="M670"/>
      <c r="N670">
        <v>73.790939644999995</v>
      </c>
      <c r="O670"/>
      <c r="P670"/>
      <c r="Q670">
        <v>40.993588869</v>
      </c>
      <c r="R670">
        <v>74.42143763</v>
      </c>
      <c r="S670">
        <v>53.189784645000003</v>
      </c>
      <c r="T670">
        <v>65.495608532000006</v>
      </c>
      <c r="U670"/>
      <c r="V670">
        <v>83.054142655000007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61.566142274999997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60.755183326999997</v>
      </c>
      <c r="AS670"/>
      <c r="AT670">
        <v>44.955420091000001</v>
      </c>
      <c r="AU670"/>
    </row>
    <row r="671" spans="1:47" x14ac:dyDescent="0.2">
      <c r="A671" s="86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53.755979994</v>
      </c>
      <c r="L671">
        <v>51.903208126999999</v>
      </c>
      <c r="M671"/>
      <c r="N671">
        <v>75.404072080000006</v>
      </c>
      <c r="O671"/>
      <c r="P671"/>
      <c r="Q671">
        <v>41.498877638000003</v>
      </c>
      <c r="R671">
        <v>74.543240314000002</v>
      </c>
      <c r="S671">
        <v>52.569959496000003</v>
      </c>
      <c r="T671">
        <v>64.097508513999998</v>
      </c>
      <c r="U671"/>
      <c r="V671">
        <v>83.101452480000006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61.609591457999997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61.216323238999998</v>
      </c>
      <c r="AS671"/>
      <c r="AT671">
        <v>44.809319015</v>
      </c>
      <c r="AU671"/>
    </row>
    <row r="672" spans="1:47" x14ac:dyDescent="0.2">
      <c r="A672" s="86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53.385674735999999</v>
      </c>
      <c r="L672">
        <v>52.528547983999999</v>
      </c>
      <c r="M672"/>
      <c r="N672">
        <v>71.641699098000004</v>
      </c>
      <c r="O672"/>
      <c r="P672"/>
      <c r="Q672">
        <v>41.375000391999997</v>
      </c>
      <c r="R672">
        <v>71.619975986</v>
      </c>
      <c r="S672">
        <v>51.484169264000002</v>
      </c>
      <c r="T672">
        <v>63.989962359000003</v>
      </c>
      <c r="U672"/>
      <c r="V672">
        <v>83.352902365999995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55.800327234000001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61.331608217000003</v>
      </c>
      <c r="AS672"/>
      <c r="AT672">
        <v>43.345830284000002</v>
      </c>
      <c r="AU672"/>
    </row>
    <row r="673" spans="1:47" x14ac:dyDescent="0.2">
      <c r="A673" s="86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50.731820384999999</v>
      </c>
      <c r="L673">
        <v>50.027188555999999</v>
      </c>
      <c r="M673"/>
      <c r="N673">
        <v>70.317489821999999</v>
      </c>
      <c r="O673"/>
      <c r="P673"/>
      <c r="Q673">
        <v>41.195704376999998</v>
      </c>
      <c r="R673">
        <v>70.401949180000003</v>
      </c>
      <c r="S673">
        <v>49.875814718999997</v>
      </c>
      <c r="T673">
        <v>62.914500807000003</v>
      </c>
      <c r="U673"/>
      <c r="V673">
        <v>84.259699999000006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54.170441085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59.198836126000003</v>
      </c>
      <c r="AS673"/>
      <c r="AT673">
        <v>41.795117028999996</v>
      </c>
      <c r="AU673"/>
    </row>
    <row r="674" spans="1:47" x14ac:dyDescent="0.2">
      <c r="A674" s="86">
        <v>27395</v>
      </c>
      <c r="B674">
        <v>30.957075606</v>
      </c>
      <c r="C674">
        <v>47.655059178000002</v>
      </c>
      <c r="D674">
        <v>47.669585124999998</v>
      </c>
      <c r="E674">
        <v>47.930268300999998</v>
      </c>
      <c r="F674"/>
      <c r="G674"/>
      <c r="H674"/>
      <c r="I674">
        <v>30.954496065000001</v>
      </c>
      <c r="J674"/>
      <c r="K674">
        <v>51.040408100000001</v>
      </c>
      <c r="L674">
        <v>51.903208126999999</v>
      </c>
      <c r="M674"/>
      <c r="N674">
        <v>71.090070631000003</v>
      </c>
      <c r="O674"/>
      <c r="P674"/>
      <c r="Q674">
        <v>41.427767056</v>
      </c>
      <c r="R674">
        <v>69.610231760999994</v>
      </c>
      <c r="S674">
        <v>49.217635856999998</v>
      </c>
      <c r="T674">
        <v>63.559777738000001</v>
      </c>
      <c r="U674"/>
      <c r="V674">
        <v>84.267313462999994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51.008553341000002</v>
      </c>
      <c r="AG674"/>
      <c r="AH674"/>
      <c r="AI674">
        <v>59.529661513999997</v>
      </c>
      <c r="AJ674">
        <v>38.121029634999999</v>
      </c>
      <c r="AK674"/>
      <c r="AL674">
        <v>43.261744673000003</v>
      </c>
      <c r="AM674"/>
      <c r="AN674">
        <v>50.850136321000001</v>
      </c>
      <c r="AO674"/>
      <c r="AP674"/>
      <c r="AQ674"/>
      <c r="AR674">
        <v>62.542100484000002</v>
      </c>
      <c r="AS674"/>
      <c r="AT674">
        <v>41.221516671000003</v>
      </c>
      <c r="AU674"/>
    </row>
    <row r="675" spans="1:47" x14ac:dyDescent="0.2">
      <c r="A675" s="86">
        <v>27426</v>
      </c>
      <c r="B675">
        <v>31.539261983999999</v>
      </c>
      <c r="C675">
        <v>46.842940572000003</v>
      </c>
      <c r="D675">
        <v>47.569643181000004</v>
      </c>
      <c r="E675">
        <v>47.962692035000003</v>
      </c>
      <c r="F675"/>
      <c r="G675"/>
      <c r="H675"/>
      <c r="I675">
        <v>31.536633931000001</v>
      </c>
      <c r="J675"/>
      <c r="K675">
        <v>50.793537927999999</v>
      </c>
      <c r="L675">
        <v>51.903208126999999</v>
      </c>
      <c r="M675"/>
      <c r="N675">
        <v>71.412851064999998</v>
      </c>
      <c r="O675"/>
      <c r="P675"/>
      <c r="Q675">
        <v>41.529181418999997</v>
      </c>
      <c r="R675">
        <v>69.366626402999998</v>
      </c>
      <c r="S675">
        <v>48.598030889999997</v>
      </c>
      <c r="T675">
        <v>63.022046961999997</v>
      </c>
      <c r="U675"/>
      <c r="V675">
        <v>85.577452459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52.991291121000003</v>
      </c>
      <c r="AG675"/>
      <c r="AH675"/>
      <c r="AI675">
        <v>59.529661513999997</v>
      </c>
      <c r="AJ675">
        <v>40.924046519999997</v>
      </c>
      <c r="AK675"/>
      <c r="AL675">
        <v>42.802564027999999</v>
      </c>
      <c r="AM675"/>
      <c r="AN675">
        <v>51.529634481999999</v>
      </c>
      <c r="AO675"/>
      <c r="AP675"/>
      <c r="AQ675"/>
      <c r="AR675">
        <v>61.273965728</v>
      </c>
      <c r="AS675"/>
      <c r="AT675">
        <v>40.271562318999997</v>
      </c>
      <c r="AU675"/>
    </row>
    <row r="676" spans="1:47" x14ac:dyDescent="0.2">
      <c r="A676" s="86">
        <v>27454</v>
      </c>
      <c r="B676">
        <v>30.764188637</v>
      </c>
      <c r="C676">
        <v>47.518357182999999</v>
      </c>
      <c r="D676">
        <v>46.691668270000001</v>
      </c>
      <c r="E676">
        <v>47.139411119999998</v>
      </c>
      <c r="F676"/>
      <c r="G676"/>
      <c r="H676"/>
      <c r="I676">
        <v>30.761625168999998</v>
      </c>
      <c r="J676"/>
      <c r="K676">
        <v>51.348995815000002</v>
      </c>
      <c r="L676">
        <v>48.151168984999998</v>
      </c>
      <c r="M676"/>
      <c r="N676">
        <v>77.987232113999994</v>
      </c>
      <c r="O676"/>
      <c r="P676"/>
      <c r="Q676">
        <v>41.022109606999997</v>
      </c>
      <c r="R676">
        <v>68.331303618000007</v>
      </c>
      <c r="S676">
        <v>48.194402310000001</v>
      </c>
      <c r="T676">
        <v>61.839039253999999</v>
      </c>
      <c r="U676"/>
      <c r="V676">
        <v>86.625581929000006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52.454320598999999</v>
      </c>
      <c r="AG676"/>
      <c r="AH676"/>
      <c r="AI676">
        <v>60.124958128999999</v>
      </c>
      <c r="AJ676">
        <v>42.045253273999997</v>
      </c>
      <c r="AK676"/>
      <c r="AL676">
        <v>42.648063463</v>
      </c>
      <c r="AM676"/>
      <c r="AN676">
        <v>49.447278357999998</v>
      </c>
      <c r="AO676"/>
      <c r="AP676"/>
      <c r="AQ676"/>
      <c r="AR676">
        <v>62.253888039000003</v>
      </c>
      <c r="AS676"/>
      <c r="AT676">
        <v>39.827014607999999</v>
      </c>
      <c r="AU676"/>
    </row>
    <row r="677" spans="1:47" x14ac:dyDescent="0.2">
      <c r="A677" s="86">
        <v>27485</v>
      </c>
      <c r="B677">
        <v>30.397898222999999</v>
      </c>
      <c r="C677">
        <v>43.360890894999997</v>
      </c>
      <c r="D677">
        <v>49.654108483000002</v>
      </c>
      <c r="E677">
        <v>47.570317854999999</v>
      </c>
      <c r="F677"/>
      <c r="G677"/>
      <c r="H677"/>
      <c r="I677">
        <v>30.395365276</v>
      </c>
      <c r="J677"/>
      <c r="K677">
        <v>50.670102841999999</v>
      </c>
      <c r="L677">
        <v>52.528547983999999</v>
      </c>
      <c r="M677"/>
      <c r="N677">
        <v>68.595447246999996</v>
      </c>
      <c r="O677"/>
      <c r="P677"/>
      <c r="Q677">
        <v>41.174231149999997</v>
      </c>
      <c r="R677">
        <v>68.514007637999995</v>
      </c>
      <c r="S677">
        <v>48.218322649000001</v>
      </c>
      <c r="T677">
        <v>60.763577701999999</v>
      </c>
      <c r="U677"/>
      <c r="V677">
        <v>87.432094587999998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45.666217949</v>
      </c>
      <c r="AG677"/>
      <c r="AH677"/>
      <c r="AI677">
        <v>58.934364897999998</v>
      </c>
      <c r="AJ677">
        <v>44.287666780999999</v>
      </c>
      <c r="AK677"/>
      <c r="AL677">
        <v>42.362610394999997</v>
      </c>
      <c r="AM677"/>
      <c r="AN677">
        <v>47.983988994000001</v>
      </c>
      <c r="AO677"/>
      <c r="AP677"/>
      <c r="AQ677"/>
      <c r="AR677">
        <v>59.775261016000002</v>
      </c>
      <c r="AS677"/>
      <c r="AT677">
        <v>39.905219322000001</v>
      </c>
      <c r="AU677"/>
    </row>
    <row r="678" spans="1:47" x14ac:dyDescent="0.2">
      <c r="A678" s="86">
        <v>27515</v>
      </c>
      <c r="B678">
        <v>29.988355723000002</v>
      </c>
      <c r="C678">
        <v>45.238461194000003</v>
      </c>
      <c r="D678">
        <v>47.249785066000001</v>
      </c>
      <c r="E678">
        <v>46.457572874</v>
      </c>
      <c r="F678"/>
      <c r="G678"/>
      <c r="H678"/>
      <c r="I678">
        <v>29.985856901999998</v>
      </c>
      <c r="J678"/>
      <c r="K678">
        <v>50.484950212999998</v>
      </c>
      <c r="L678">
        <v>51.277868269999999</v>
      </c>
      <c r="M678"/>
      <c r="N678">
        <v>72.046852681999994</v>
      </c>
      <c r="O678"/>
      <c r="P678"/>
      <c r="Q678">
        <v>39.095236720000003</v>
      </c>
      <c r="R678">
        <v>66.565164758999998</v>
      </c>
      <c r="S678">
        <v>48.005852017000002</v>
      </c>
      <c r="T678">
        <v>59.903208460000002</v>
      </c>
      <c r="U678"/>
      <c r="V678">
        <v>86.234473413000003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45.602476789000001</v>
      </c>
      <c r="AG678"/>
      <c r="AH678"/>
      <c r="AI678">
        <v>59.529661513999997</v>
      </c>
      <c r="AJ678">
        <v>44.287666780999999</v>
      </c>
      <c r="AK678"/>
      <c r="AL678">
        <v>42.296741746999999</v>
      </c>
      <c r="AM678"/>
      <c r="AN678">
        <v>49.572191662000002</v>
      </c>
      <c r="AO678"/>
      <c r="AP678"/>
      <c r="AQ678"/>
      <c r="AR678">
        <v>59.602333549000001</v>
      </c>
      <c r="AS678"/>
      <c r="AT678">
        <v>39.785384722000003</v>
      </c>
      <c r="AU678"/>
    </row>
    <row r="679" spans="1:47" x14ac:dyDescent="0.2">
      <c r="A679" s="86">
        <v>27546</v>
      </c>
      <c r="B679">
        <v>29.918387203000002</v>
      </c>
      <c r="C679">
        <v>45.184686706999997</v>
      </c>
      <c r="D679">
        <v>48.917614550000003</v>
      </c>
      <c r="E679">
        <v>47.104167930000003</v>
      </c>
      <c r="F679"/>
      <c r="G679"/>
      <c r="H679"/>
      <c r="I679">
        <v>29.915894212000001</v>
      </c>
      <c r="J679"/>
      <c r="K679">
        <v>50.361515126</v>
      </c>
      <c r="L679">
        <v>51.277868269999999</v>
      </c>
      <c r="M679"/>
      <c r="N679">
        <v>71.958090491999997</v>
      </c>
      <c r="O679"/>
      <c r="P679"/>
      <c r="Q679">
        <v>38.537457727000003</v>
      </c>
      <c r="R679">
        <v>68.209500943999998</v>
      </c>
      <c r="S679">
        <v>48.363394253999999</v>
      </c>
      <c r="T679">
        <v>60.333393080999997</v>
      </c>
      <c r="U679"/>
      <c r="V679">
        <v>86.233915073000006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47.341763616000001</v>
      </c>
      <c r="AG679"/>
      <c r="AH679"/>
      <c r="AI679">
        <v>59.529661513999997</v>
      </c>
      <c r="AJ679">
        <v>44.848270157999998</v>
      </c>
      <c r="AK679"/>
      <c r="AL679">
        <v>42.553863733999997</v>
      </c>
      <c r="AM679"/>
      <c r="AN679">
        <v>50.253284624999999</v>
      </c>
      <c r="AO679"/>
      <c r="AP679"/>
      <c r="AQ679"/>
      <c r="AR679">
        <v>58.449483770000001</v>
      </c>
      <c r="AS679"/>
      <c r="AT679">
        <v>40.037939364000003</v>
      </c>
      <c r="AU679"/>
    </row>
    <row r="680" spans="1:47" x14ac:dyDescent="0.2">
      <c r="A680" s="86">
        <v>27576</v>
      </c>
      <c r="B680">
        <v>29.862392955000001</v>
      </c>
      <c r="C680">
        <v>45.692961089000001</v>
      </c>
      <c r="D680">
        <v>48.395643952999997</v>
      </c>
      <c r="E680">
        <v>47.755931988</v>
      </c>
      <c r="F680"/>
      <c r="G680"/>
      <c r="H680"/>
      <c r="I680">
        <v>29.859904628999999</v>
      </c>
      <c r="J680"/>
      <c r="K680">
        <v>49.127164266000001</v>
      </c>
      <c r="L680">
        <v>53.153887840000003</v>
      </c>
      <c r="M680">
        <v>56.713972220000002</v>
      </c>
      <c r="N680">
        <v>71.471863560000003</v>
      </c>
      <c r="O680"/>
      <c r="P680"/>
      <c r="Q680">
        <v>41.884131687</v>
      </c>
      <c r="R680">
        <v>67.417783514999996</v>
      </c>
      <c r="S680">
        <v>48.349624077000001</v>
      </c>
      <c r="T680">
        <v>59.580569994999998</v>
      </c>
      <c r="U680"/>
      <c r="V680">
        <v>86.871642860999998</v>
      </c>
      <c r="W680"/>
      <c r="X680"/>
      <c r="Y680"/>
      <c r="Z680">
        <v>5.6662114050000003</v>
      </c>
      <c r="AA680"/>
      <c r="AB680"/>
      <c r="AC680">
        <v>73.298930815999995</v>
      </c>
      <c r="AD680">
        <v>51.823444915000003</v>
      </c>
      <c r="AE680"/>
      <c r="AF680">
        <v>45.995866487000001</v>
      </c>
      <c r="AG680"/>
      <c r="AH680"/>
      <c r="AI680">
        <v>58.339068283000003</v>
      </c>
      <c r="AJ680">
        <v>45.969476911999998</v>
      </c>
      <c r="AK680"/>
      <c r="AL680">
        <v>42.577347818</v>
      </c>
      <c r="AM680"/>
      <c r="AN680">
        <v>51.089075135000002</v>
      </c>
      <c r="AO680"/>
      <c r="AP680"/>
      <c r="AQ680"/>
      <c r="AR680">
        <v>59.775261016000002</v>
      </c>
      <c r="AS680"/>
      <c r="AT680">
        <v>40.431540024</v>
      </c>
      <c r="AU680"/>
    </row>
    <row r="681" spans="1:47" x14ac:dyDescent="0.2">
      <c r="A681" s="86">
        <v>27607</v>
      </c>
      <c r="B681">
        <v>30.289648961000001</v>
      </c>
      <c r="C681">
        <v>45.056615473999997</v>
      </c>
      <c r="D681">
        <v>48.629883825999997</v>
      </c>
      <c r="E681">
        <v>47.393162087</v>
      </c>
      <c r="F681"/>
      <c r="G681"/>
      <c r="H681"/>
      <c r="I681">
        <v>30.287125033999999</v>
      </c>
      <c r="J681"/>
      <c r="K681">
        <v>51.040408100000001</v>
      </c>
      <c r="L681">
        <v>51.277868269999999</v>
      </c>
      <c r="M681">
        <v>57.485655698999999</v>
      </c>
      <c r="N681">
        <v>76.676899057</v>
      </c>
      <c r="O681"/>
      <c r="P681"/>
      <c r="Q681">
        <v>39.348772625999999</v>
      </c>
      <c r="R681">
        <v>67.417783514999996</v>
      </c>
      <c r="S681">
        <v>48.784500770999998</v>
      </c>
      <c r="T681">
        <v>58.720200753</v>
      </c>
      <c r="U681"/>
      <c r="V681">
        <v>89.189813084999997</v>
      </c>
      <c r="W681"/>
      <c r="X681"/>
      <c r="Y681"/>
      <c r="Z681">
        <v>5.758344095</v>
      </c>
      <c r="AA681"/>
      <c r="AB681"/>
      <c r="AC681">
        <v>73.781795970999994</v>
      </c>
      <c r="AD681">
        <v>51.823444915000003</v>
      </c>
      <c r="AE681"/>
      <c r="AF681">
        <v>36.727866876</v>
      </c>
      <c r="AG681"/>
      <c r="AH681"/>
      <c r="AI681">
        <v>58.339068283000003</v>
      </c>
      <c r="AJ681">
        <v>43.727063403999999</v>
      </c>
      <c r="AK681"/>
      <c r="AL681">
        <v>42.969112930999998</v>
      </c>
      <c r="AM681"/>
      <c r="AN681">
        <v>45.984480511000001</v>
      </c>
      <c r="AO681"/>
      <c r="AP681"/>
      <c r="AQ681"/>
      <c r="AR681">
        <v>59.544691059999998</v>
      </c>
      <c r="AS681"/>
      <c r="AT681">
        <v>40.845757390000003</v>
      </c>
      <c r="AU681"/>
    </row>
    <row r="682" spans="1:47" x14ac:dyDescent="0.2">
      <c r="A682" s="86">
        <v>27638</v>
      </c>
      <c r="B682">
        <v>29.870487450999999</v>
      </c>
      <c r="C682">
        <v>45.998835229999997</v>
      </c>
      <c r="D682">
        <v>49.953323656999999</v>
      </c>
      <c r="E682">
        <v>47.625297230999998</v>
      </c>
      <c r="F682"/>
      <c r="G682"/>
      <c r="H682"/>
      <c r="I682">
        <v>29.867998450999998</v>
      </c>
      <c r="J682"/>
      <c r="K682">
        <v>50.978690557</v>
      </c>
      <c r="L682">
        <v>52.528547983999999</v>
      </c>
      <c r="M682">
        <v>57.390386134000003</v>
      </c>
      <c r="N682">
        <v>72.607320106000003</v>
      </c>
      <c r="O682"/>
      <c r="P682"/>
      <c r="Q682">
        <v>37.82755719</v>
      </c>
      <c r="R682">
        <v>67.904994239999994</v>
      </c>
      <c r="S682">
        <v>49.149144417999999</v>
      </c>
      <c r="T682">
        <v>59.903208460000002</v>
      </c>
      <c r="U682"/>
      <c r="V682">
        <v>88.241493688999995</v>
      </c>
      <c r="W682"/>
      <c r="X682"/>
      <c r="Y682"/>
      <c r="Z682">
        <v>5.528010954</v>
      </c>
      <c r="AA682"/>
      <c r="AB682"/>
      <c r="AC682">
        <v>72.719492635999998</v>
      </c>
      <c r="AD682">
        <v>52.244089760000001</v>
      </c>
      <c r="AE682"/>
      <c r="AF682">
        <v>47.484058759</v>
      </c>
      <c r="AG682"/>
      <c r="AH682"/>
      <c r="AI682">
        <v>58.934364897999998</v>
      </c>
      <c r="AJ682">
        <v>44.287666780999999</v>
      </c>
      <c r="AK682"/>
      <c r="AL682">
        <v>43.175641655</v>
      </c>
      <c r="AM682"/>
      <c r="AN682">
        <v>48.797927366000003</v>
      </c>
      <c r="AO682"/>
      <c r="AP682"/>
      <c r="AQ682"/>
      <c r="AR682">
        <v>58.852981192999998</v>
      </c>
      <c r="AS682"/>
      <c r="AT682">
        <v>41.377628743999999</v>
      </c>
      <c r="AU682"/>
    </row>
    <row r="683" spans="1:47" x14ac:dyDescent="0.2">
      <c r="A683" s="86">
        <v>27668</v>
      </c>
      <c r="B683">
        <v>29.718183365000002</v>
      </c>
      <c r="C683">
        <v>45.870237572999997</v>
      </c>
      <c r="D683">
        <v>49.406087233000001</v>
      </c>
      <c r="E683">
        <v>47.169955217999998</v>
      </c>
      <c r="F683"/>
      <c r="G683"/>
      <c r="H683"/>
      <c r="I683">
        <v>29.715707055999999</v>
      </c>
      <c r="J683"/>
      <c r="K683">
        <v>51.966171246000002</v>
      </c>
      <c r="L683">
        <v>54.404567554000003</v>
      </c>
      <c r="M683">
        <v>58.352608742999998</v>
      </c>
      <c r="N683">
        <v>72.753570988999996</v>
      </c>
      <c r="O683"/>
      <c r="P683"/>
      <c r="Q683">
        <v>38.334629002</v>
      </c>
      <c r="R683">
        <v>69.975639802000003</v>
      </c>
      <c r="S683">
        <v>49.610530672000003</v>
      </c>
      <c r="T683">
        <v>60.656031546999998</v>
      </c>
      <c r="U683"/>
      <c r="V683">
        <v>86.764522701999994</v>
      </c>
      <c r="W683"/>
      <c r="X683"/>
      <c r="Y683"/>
      <c r="Z683">
        <v>5.4665886889999999</v>
      </c>
      <c r="AA683"/>
      <c r="AB683"/>
      <c r="AC683">
        <v>74.168088101999999</v>
      </c>
      <c r="AD683">
        <v>52.412347697999998</v>
      </c>
      <c r="AE683"/>
      <c r="AF683">
        <v>46.581258884999997</v>
      </c>
      <c r="AG683"/>
      <c r="AH683"/>
      <c r="AI683">
        <v>59.529661513999997</v>
      </c>
      <c r="AJ683">
        <v>43.727063403999999</v>
      </c>
      <c r="AK683"/>
      <c r="AL683">
        <v>43.534402348999997</v>
      </c>
      <c r="AM683"/>
      <c r="AN683">
        <v>50.953428989999999</v>
      </c>
      <c r="AO683"/>
      <c r="AP683"/>
      <c r="AQ683"/>
      <c r="AR683">
        <v>58.737696215</v>
      </c>
      <c r="AS683"/>
      <c r="AT683">
        <v>41.552870740000003</v>
      </c>
      <c r="AU683"/>
    </row>
    <row r="684" spans="1:47" x14ac:dyDescent="0.2">
      <c r="A684" s="86">
        <v>27699</v>
      </c>
      <c r="B684">
        <v>30.720485607000001</v>
      </c>
      <c r="C684">
        <v>47.229978189999997</v>
      </c>
      <c r="D684">
        <v>50.996034141999999</v>
      </c>
      <c r="E684">
        <v>48.238528735000003</v>
      </c>
      <c r="F684"/>
      <c r="G684"/>
      <c r="H684"/>
      <c r="I684">
        <v>30.717925780000002</v>
      </c>
      <c r="J684"/>
      <c r="K684">
        <v>52.706781761999999</v>
      </c>
      <c r="L684">
        <v>55.029907411000003</v>
      </c>
      <c r="M684">
        <v>58.828956570000003</v>
      </c>
      <c r="N684">
        <v>72.073041830999998</v>
      </c>
      <c r="O684"/>
      <c r="P684"/>
      <c r="Q684">
        <v>39.602308532000002</v>
      </c>
      <c r="R684">
        <v>68.757613004999996</v>
      </c>
      <c r="S684">
        <v>49.701185795999997</v>
      </c>
      <c r="T684">
        <v>60.763577701999999</v>
      </c>
      <c r="U684"/>
      <c r="V684">
        <v>90.575435417999998</v>
      </c>
      <c r="W684"/>
      <c r="X684"/>
      <c r="Y684"/>
      <c r="Z684">
        <v>6.0347449959999997</v>
      </c>
      <c r="AA684"/>
      <c r="AB684"/>
      <c r="AC684">
        <v>76.292694793999999</v>
      </c>
      <c r="AD684">
        <v>51.571058008000001</v>
      </c>
      <c r="AE684"/>
      <c r="AF684">
        <v>47.388605859000002</v>
      </c>
      <c r="AG684"/>
      <c r="AH684"/>
      <c r="AI684">
        <v>61.910847973999999</v>
      </c>
      <c r="AJ684">
        <v>44.287666780999999</v>
      </c>
      <c r="AK684"/>
      <c r="AL684">
        <v>43.688338350999999</v>
      </c>
      <c r="AM684"/>
      <c r="AN684">
        <v>50.168397560999999</v>
      </c>
      <c r="AO684"/>
      <c r="AP684"/>
      <c r="AQ684"/>
      <c r="AR684">
        <v>59.544691059999998</v>
      </c>
      <c r="AS684"/>
      <c r="AT684">
        <v>41.604610741000002</v>
      </c>
      <c r="AU684"/>
    </row>
    <row r="685" spans="1:47" x14ac:dyDescent="0.2">
      <c r="A685" s="86">
        <v>27729</v>
      </c>
      <c r="B685">
        <v>31.524741145</v>
      </c>
      <c r="C685">
        <v>46.954762041999999</v>
      </c>
      <c r="D685">
        <v>49.940489546999999</v>
      </c>
      <c r="E685">
        <v>49.133705757000001</v>
      </c>
      <c r="F685"/>
      <c r="G685"/>
      <c r="H685"/>
      <c r="I685">
        <v>31.522114301999999</v>
      </c>
      <c r="J685"/>
      <c r="K685">
        <v>52.645064218999998</v>
      </c>
      <c r="L685">
        <v>55.655247267999997</v>
      </c>
      <c r="M685">
        <v>59.210034831000002</v>
      </c>
      <c r="N685">
        <v>73.018375835000001</v>
      </c>
      <c r="O685"/>
      <c r="P685"/>
      <c r="Q685">
        <v>38.588164908000003</v>
      </c>
      <c r="R685">
        <v>72.289890731</v>
      </c>
      <c r="S685">
        <v>50.327992361</v>
      </c>
      <c r="T685">
        <v>60.440939235999998</v>
      </c>
      <c r="U685"/>
      <c r="V685">
        <v>90.283065121999996</v>
      </c>
      <c r="W685"/>
      <c r="X685"/>
      <c r="Y685"/>
      <c r="Z685">
        <v>5.8965445460000003</v>
      </c>
      <c r="AA685"/>
      <c r="AB685"/>
      <c r="AC685">
        <v>76.099548733999995</v>
      </c>
      <c r="AD685">
        <v>52.664734605</v>
      </c>
      <c r="AE685"/>
      <c r="AF685">
        <v>48.140861751000003</v>
      </c>
      <c r="AG685"/>
      <c r="AH685"/>
      <c r="AI685">
        <v>60.124958128999999</v>
      </c>
      <c r="AJ685">
        <v>40.363443142999998</v>
      </c>
      <c r="AK685"/>
      <c r="AL685">
        <v>44.130449407</v>
      </c>
      <c r="AM685"/>
      <c r="AN685">
        <v>48.733845209999998</v>
      </c>
      <c r="AO685"/>
      <c r="AP685"/>
      <c r="AQ685"/>
      <c r="AR685">
        <v>58.795338704000002</v>
      </c>
      <c r="AS685"/>
      <c r="AT685">
        <v>42.177120793</v>
      </c>
      <c r="AU685"/>
    </row>
    <row r="686" spans="1:47" x14ac:dyDescent="0.2">
      <c r="A686" s="86">
        <v>27760</v>
      </c>
      <c r="B686">
        <v>31.079677434000001</v>
      </c>
      <c r="C686">
        <v>47.660484222000001</v>
      </c>
      <c r="D686">
        <v>51.723695833000001</v>
      </c>
      <c r="E686">
        <v>49.068858288000001</v>
      </c>
      <c r="F686"/>
      <c r="G686"/>
      <c r="H686"/>
      <c r="I686">
        <v>31.077087677000002</v>
      </c>
      <c r="J686"/>
      <c r="K686">
        <v>53.323957192999998</v>
      </c>
      <c r="L686">
        <v>54.404567554000003</v>
      </c>
      <c r="M686">
        <v>59.886448743999999</v>
      </c>
      <c r="N686">
        <v>71.532579186000007</v>
      </c>
      <c r="O686"/>
      <c r="P686"/>
      <c r="Q686">
        <v>39.653015713999999</v>
      </c>
      <c r="R686">
        <v>72.472594751000003</v>
      </c>
      <c r="S686">
        <v>51.027327116999999</v>
      </c>
      <c r="T686">
        <v>60.763577701999999</v>
      </c>
      <c r="U686"/>
      <c r="V686">
        <v>92.834200645999999</v>
      </c>
      <c r="W686"/>
      <c r="X686"/>
      <c r="Y686"/>
      <c r="Z686">
        <v>6.1345570629999999</v>
      </c>
      <c r="AA686"/>
      <c r="AB686"/>
      <c r="AC686">
        <v>78.610447546000003</v>
      </c>
      <c r="AD686">
        <v>53.590153264999998</v>
      </c>
      <c r="AE686"/>
      <c r="AF686">
        <v>48.773538135999999</v>
      </c>
      <c r="AG686"/>
      <c r="AH686"/>
      <c r="AI686">
        <v>63.101441203999997</v>
      </c>
      <c r="AJ686">
        <v>42.045253273999997</v>
      </c>
      <c r="AK686"/>
      <c r="AL686">
        <v>44.676144821000001</v>
      </c>
      <c r="AM686"/>
      <c r="AN686">
        <v>49.024579785999997</v>
      </c>
      <c r="AO686"/>
      <c r="AP686"/>
      <c r="AQ686"/>
      <c r="AR686">
        <v>57.181349013999998</v>
      </c>
      <c r="AS686"/>
      <c r="AT686">
        <v>42.747053756</v>
      </c>
      <c r="AU686"/>
    </row>
    <row r="687" spans="1:47" x14ac:dyDescent="0.2">
      <c r="A687" s="86">
        <v>27791</v>
      </c>
      <c r="B687">
        <v>31.310558772</v>
      </c>
      <c r="C687">
        <v>48.723263922000001</v>
      </c>
      <c r="D687">
        <v>54.933256166</v>
      </c>
      <c r="E687">
        <v>49.389336360999998</v>
      </c>
      <c r="F687"/>
      <c r="G687"/>
      <c r="H687"/>
      <c r="I687">
        <v>31.307949776000001</v>
      </c>
      <c r="J687"/>
      <c r="K687">
        <v>54.373155425</v>
      </c>
      <c r="L687">
        <v>56.905926981999997</v>
      </c>
      <c r="M687">
        <v>60.267527006000002</v>
      </c>
      <c r="N687">
        <v>70.939216283999997</v>
      </c>
      <c r="O687"/>
      <c r="P687"/>
      <c r="Q687">
        <v>39.399479808000002</v>
      </c>
      <c r="R687">
        <v>72.594397426</v>
      </c>
      <c r="S687">
        <v>51.653250022999998</v>
      </c>
      <c r="T687">
        <v>61.516400789000002</v>
      </c>
      <c r="U687"/>
      <c r="V687">
        <v>88.486749846999999</v>
      </c>
      <c r="W687"/>
      <c r="X687"/>
      <c r="Y687"/>
      <c r="Z687">
        <v>5.842800241</v>
      </c>
      <c r="AA687"/>
      <c r="AB687"/>
      <c r="AC687">
        <v>78.031009355999998</v>
      </c>
      <c r="AD687">
        <v>54.936216768999998</v>
      </c>
      <c r="AE687"/>
      <c r="AF687">
        <v>48.467271857</v>
      </c>
      <c r="AG687"/>
      <c r="AH687"/>
      <c r="AI687">
        <v>63.101441203999997</v>
      </c>
      <c r="AJ687">
        <v>44.848270157999998</v>
      </c>
      <c r="AK687"/>
      <c r="AL687">
        <v>45.160727586</v>
      </c>
      <c r="AM687"/>
      <c r="AN687">
        <v>50.140716918999999</v>
      </c>
      <c r="AO687"/>
      <c r="AP687"/>
      <c r="AQ687"/>
      <c r="AR687">
        <v>57.930701370000001</v>
      </c>
      <c r="AS687"/>
      <c r="AT687">
        <v>43.172273306000001</v>
      </c>
      <c r="AU687"/>
    </row>
    <row r="688" spans="1:47" x14ac:dyDescent="0.2">
      <c r="A688" s="86">
        <v>27820</v>
      </c>
      <c r="B688">
        <v>31.258651488000002</v>
      </c>
      <c r="C688">
        <v>48.251469063000002</v>
      </c>
      <c r="D688">
        <v>52.829916986000001</v>
      </c>
      <c r="E688">
        <v>50.158107809000001</v>
      </c>
      <c r="F688"/>
      <c r="G688"/>
      <c r="H688"/>
      <c r="I688">
        <v>31.256046817000001</v>
      </c>
      <c r="J688"/>
      <c r="K688">
        <v>54.311437881000003</v>
      </c>
      <c r="L688">
        <v>56.280587124999997</v>
      </c>
      <c r="M688">
        <v>60.562862658</v>
      </c>
      <c r="N688">
        <v>73.745154021999994</v>
      </c>
      <c r="O688"/>
      <c r="P688"/>
      <c r="Q688">
        <v>39.551601351000002</v>
      </c>
      <c r="R688">
        <v>73.386114853999999</v>
      </c>
      <c r="S688">
        <v>51.887378093999999</v>
      </c>
      <c r="T688">
        <v>61.623946943999997</v>
      </c>
      <c r="U688"/>
      <c r="V688">
        <v>93.849691295</v>
      </c>
      <c r="W688"/>
      <c r="X688"/>
      <c r="Y688"/>
      <c r="Z688">
        <v>5.8658341209999998</v>
      </c>
      <c r="AA688"/>
      <c r="AB688"/>
      <c r="AC688">
        <v>77.644717236000005</v>
      </c>
      <c r="AD688">
        <v>55.777506459000001</v>
      </c>
      <c r="AE688"/>
      <c r="AF688">
        <v>47.931519803</v>
      </c>
      <c r="AG688"/>
      <c r="AH688"/>
      <c r="AI688">
        <v>62.506144589000002</v>
      </c>
      <c r="AJ688">
        <v>45.408873534999998</v>
      </c>
      <c r="AK688"/>
      <c r="AL688">
        <v>45.405623599000002</v>
      </c>
      <c r="AM688"/>
      <c r="AN688">
        <v>50.459776605000002</v>
      </c>
      <c r="AO688"/>
      <c r="AP688"/>
      <c r="AQ688"/>
      <c r="AR688">
        <v>57.527203948</v>
      </c>
      <c r="AS688"/>
      <c r="AT688">
        <v>43.261777561000002</v>
      </c>
      <c r="AU688"/>
    </row>
    <row r="689" spans="1:47" x14ac:dyDescent="0.2">
      <c r="A689" s="86">
        <v>27851</v>
      </c>
      <c r="B689">
        <v>30.917537403000001</v>
      </c>
      <c r="C689">
        <v>49.889463962999997</v>
      </c>
      <c r="D689">
        <v>53.880059263</v>
      </c>
      <c r="E689">
        <v>50.777448132000004</v>
      </c>
      <c r="F689"/>
      <c r="G689"/>
      <c r="H689"/>
      <c r="I689">
        <v>30.914961156</v>
      </c>
      <c r="J689"/>
      <c r="K689">
        <v>54.620025597000001</v>
      </c>
      <c r="L689">
        <v>57.531266838999997</v>
      </c>
      <c r="M689">
        <v>61.325019179999998</v>
      </c>
      <c r="N689">
        <v>75.242020021000002</v>
      </c>
      <c r="O689"/>
      <c r="P689"/>
      <c r="Q689">
        <v>39.450186989000002</v>
      </c>
      <c r="R689">
        <v>74.299634956000006</v>
      </c>
      <c r="S689">
        <v>52.386163613999997</v>
      </c>
      <c r="T689">
        <v>62.269223875000002</v>
      </c>
      <c r="U689"/>
      <c r="V689">
        <v>94.966613542999994</v>
      </c>
      <c r="W689"/>
      <c r="X689"/>
      <c r="Y689"/>
      <c r="Z689">
        <v>5.9119004659999996</v>
      </c>
      <c r="AA689"/>
      <c r="AB689"/>
      <c r="AC689">
        <v>79.672750891999996</v>
      </c>
      <c r="AD689">
        <v>56.53466718</v>
      </c>
      <c r="AE689"/>
      <c r="AF689">
        <v>48.633797739999999</v>
      </c>
      <c r="AG689"/>
      <c r="AH689"/>
      <c r="AI689">
        <v>63.101441203999997</v>
      </c>
      <c r="AJ689">
        <v>44.848270157999998</v>
      </c>
      <c r="AK689"/>
      <c r="AL689">
        <v>45.859251059999998</v>
      </c>
      <c r="AM689"/>
      <c r="AN689">
        <v>50.36466549</v>
      </c>
      <c r="AO689"/>
      <c r="AP689"/>
      <c r="AQ689"/>
      <c r="AR689">
        <v>58.852981192999998</v>
      </c>
      <c r="AS689"/>
      <c r="AT689">
        <v>43.484299214000004</v>
      </c>
      <c r="AU689"/>
    </row>
    <row r="690" spans="1:47" x14ac:dyDescent="0.2">
      <c r="A690" s="86">
        <v>27881</v>
      </c>
      <c r="B690">
        <v>32.227337245000001</v>
      </c>
      <c r="C690">
        <v>48.968712758000002</v>
      </c>
      <c r="D690">
        <v>54.923590265000001</v>
      </c>
      <c r="E690">
        <v>51.443779374999998</v>
      </c>
      <c r="F690"/>
      <c r="G690"/>
      <c r="H690"/>
      <c r="I690">
        <v>32.224651858000001</v>
      </c>
      <c r="J690"/>
      <c r="K690">
        <v>54.928613312000003</v>
      </c>
      <c r="L690">
        <v>60.032626266999998</v>
      </c>
      <c r="M690">
        <v>62.477780920000001</v>
      </c>
      <c r="N690">
        <v>76.265130017000004</v>
      </c>
      <c r="O690"/>
      <c r="P690"/>
      <c r="Q690">
        <v>40.616452156999998</v>
      </c>
      <c r="R690">
        <v>74.299634956000006</v>
      </c>
      <c r="S690">
        <v>52.864293818999997</v>
      </c>
      <c r="T690">
        <v>63.237139272</v>
      </c>
      <c r="U690"/>
      <c r="V690">
        <v>95.648758787000006</v>
      </c>
      <c r="W690"/>
      <c r="X690"/>
      <c r="Y690"/>
      <c r="Z690">
        <v>6.2266897520000004</v>
      </c>
      <c r="AA690"/>
      <c r="AB690"/>
      <c r="AC690">
        <v>85.080840648000006</v>
      </c>
      <c r="AD690">
        <v>56.366409242000003</v>
      </c>
      <c r="AE690"/>
      <c r="AF690">
        <v>52.733908096999997</v>
      </c>
      <c r="AG690"/>
      <c r="AH690"/>
      <c r="AI690">
        <v>63.696737818999999</v>
      </c>
      <c r="AJ690">
        <v>45.408873534999998</v>
      </c>
      <c r="AK690"/>
      <c r="AL690">
        <v>46.288157239</v>
      </c>
      <c r="AM690"/>
      <c r="AN690">
        <v>51.939785608000001</v>
      </c>
      <c r="AO690"/>
      <c r="AP690"/>
      <c r="AQ690"/>
      <c r="AR690">
        <v>58.968266171000003</v>
      </c>
      <c r="AS690"/>
      <c r="AT690">
        <v>43.666776880999997</v>
      </c>
      <c r="AU690"/>
    </row>
    <row r="691" spans="1:47" x14ac:dyDescent="0.2">
      <c r="A691" s="86">
        <v>27912</v>
      </c>
      <c r="B691">
        <v>32.104949998000002</v>
      </c>
      <c r="C691">
        <v>50.177591376000002</v>
      </c>
      <c r="D691">
        <v>54.238022739999998</v>
      </c>
      <c r="E691">
        <v>50.714480299999998</v>
      </c>
      <c r="F691"/>
      <c r="G691"/>
      <c r="H691"/>
      <c r="I691">
        <v>32.102274807999997</v>
      </c>
      <c r="J691"/>
      <c r="K691">
        <v>55.545788741999999</v>
      </c>
      <c r="L691">
        <v>58.156606695999997</v>
      </c>
      <c r="M691">
        <v>62.477780920000001</v>
      </c>
      <c r="N691">
        <v>76.705964494</v>
      </c>
      <c r="O691"/>
      <c r="P691"/>
      <c r="Q691">
        <v>40.109380344999998</v>
      </c>
      <c r="R691">
        <v>74.482338976999998</v>
      </c>
      <c r="S691">
        <v>53.022404496</v>
      </c>
      <c r="T691">
        <v>62.054131564999999</v>
      </c>
      <c r="U691"/>
      <c r="V691">
        <v>97.516070682000006</v>
      </c>
      <c r="W691"/>
      <c r="X691"/>
      <c r="Y691"/>
      <c r="Z691">
        <v>6.0117111149999998</v>
      </c>
      <c r="AA691"/>
      <c r="AB691"/>
      <c r="AC691">
        <v>84.597975492000003</v>
      </c>
      <c r="AD691">
        <v>57.375956870000003</v>
      </c>
      <c r="AE691"/>
      <c r="AF691">
        <v>49.682766211000001</v>
      </c>
      <c r="AG691"/>
      <c r="AH691"/>
      <c r="AI691">
        <v>64.88733105</v>
      </c>
      <c r="AJ691">
        <v>45.969476911999998</v>
      </c>
      <c r="AK691"/>
      <c r="AL691">
        <v>46.444877028000001</v>
      </c>
      <c r="AM691"/>
      <c r="AN691">
        <v>50.928403322999998</v>
      </c>
      <c r="AO691"/>
      <c r="AP691"/>
      <c r="AQ691"/>
      <c r="AR691">
        <v>59.775261016000002</v>
      </c>
      <c r="AS691"/>
      <c r="AT691">
        <v>43.710190904999997</v>
      </c>
      <c r="AU691"/>
    </row>
    <row r="692" spans="1:47" x14ac:dyDescent="0.2">
      <c r="A692" s="86">
        <v>27942</v>
      </c>
      <c r="B692">
        <v>32.214934767000003</v>
      </c>
      <c r="C692">
        <v>49.940407121</v>
      </c>
      <c r="D692">
        <v>54.786890237999998</v>
      </c>
      <c r="E692">
        <v>50.747843852999999</v>
      </c>
      <c r="F692"/>
      <c r="G692"/>
      <c r="H692"/>
      <c r="I692">
        <v>32.212250412000003</v>
      </c>
      <c r="J692"/>
      <c r="K692">
        <v>53.509109821999999</v>
      </c>
      <c r="L692">
        <v>58.156606695999997</v>
      </c>
      <c r="M692">
        <v>62.191972223999997</v>
      </c>
      <c r="N692">
        <v>77.299712103999994</v>
      </c>
      <c r="O692"/>
      <c r="P692"/>
      <c r="Q692">
        <v>38.943115177000003</v>
      </c>
      <c r="R692">
        <v>75.578563090000003</v>
      </c>
      <c r="S692">
        <v>53.059779947999999</v>
      </c>
      <c r="T692">
        <v>62.16167772</v>
      </c>
      <c r="U692"/>
      <c r="V692">
        <v>96.908735108000002</v>
      </c>
      <c r="W692"/>
      <c r="X692"/>
      <c r="Y692"/>
      <c r="Z692">
        <v>6.2266897520000004</v>
      </c>
      <c r="AA692"/>
      <c r="AB692"/>
      <c r="AC692">
        <v>85.756851862999994</v>
      </c>
      <c r="AD692">
        <v>57.880730685000003</v>
      </c>
      <c r="AE692"/>
      <c r="AF692">
        <v>47.928819650000001</v>
      </c>
      <c r="AG692"/>
      <c r="AH692"/>
      <c r="AI692">
        <v>64.292034435000005</v>
      </c>
      <c r="AJ692">
        <v>47.090683665999997</v>
      </c>
      <c r="AK692"/>
      <c r="AL692">
        <v>46.480307467999999</v>
      </c>
      <c r="AM692"/>
      <c r="AN692">
        <v>50.711995395000002</v>
      </c>
      <c r="AO692"/>
      <c r="AP692"/>
      <c r="AQ692"/>
      <c r="AR692">
        <v>59.948188481999999</v>
      </c>
      <c r="AS692"/>
      <c r="AT692">
        <v>43.961060527999997</v>
      </c>
      <c r="AU692"/>
    </row>
    <row r="693" spans="1:47" x14ac:dyDescent="0.2">
      <c r="A693" s="86">
        <v>27973</v>
      </c>
      <c r="B693">
        <v>32.356850778999998</v>
      </c>
      <c r="C693">
        <v>49.621280106</v>
      </c>
      <c r="D693">
        <v>54.861049219999998</v>
      </c>
      <c r="E693">
        <v>51.268033334999998</v>
      </c>
      <c r="F693"/>
      <c r="G693"/>
      <c r="H693"/>
      <c r="I693">
        <v>32.354154598999997</v>
      </c>
      <c r="J693"/>
      <c r="K693">
        <v>55.237201026999998</v>
      </c>
      <c r="L693">
        <v>58.156606695999997</v>
      </c>
      <c r="M693">
        <v>62.191972223999997</v>
      </c>
      <c r="N693">
        <v>78.120675450999997</v>
      </c>
      <c r="O693"/>
      <c r="P693"/>
      <c r="Q693">
        <v>40.210794706999998</v>
      </c>
      <c r="R693">
        <v>75.578563090000003</v>
      </c>
      <c r="S693">
        <v>53.296749454999997</v>
      </c>
      <c r="T693">
        <v>62.054131564999999</v>
      </c>
      <c r="U693"/>
      <c r="V693">
        <v>96.838097676000004</v>
      </c>
      <c r="W693"/>
      <c r="X693"/>
      <c r="Y693"/>
      <c r="Z693">
        <v>6.6105792640000001</v>
      </c>
      <c r="AA693"/>
      <c r="AB693"/>
      <c r="AC693">
        <v>81.990503645000004</v>
      </c>
      <c r="AD693">
        <v>58.048988623</v>
      </c>
      <c r="AE693"/>
      <c r="AF693">
        <v>46.102363883999999</v>
      </c>
      <c r="AG693"/>
      <c r="AH693"/>
      <c r="AI693">
        <v>64.292034435000005</v>
      </c>
      <c r="AJ693">
        <v>47.651287043000004</v>
      </c>
      <c r="AK693"/>
      <c r="AL693">
        <v>46.661769849999999</v>
      </c>
      <c r="AM693"/>
      <c r="AN693">
        <v>46.740638785000002</v>
      </c>
      <c r="AO693"/>
      <c r="AP693"/>
      <c r="AQ693"/>
      <c r="AR693">
        <v>58.795338704000002</v>
      </c>
      <c r="AS693"/>
      <c r="AT693">
        <v>44.260300113</v>
      </c>
      <c r="AU693"/>
    </row>
    <row r="694" spans="1:47" x14ac:dyDescent="0.2">
      <c r="A694" s="86">
        <v>28004</v>
      </c>
      <c r="B694">
        <v>33.116473767000002</v>
      </c>
      <c r="C694">
        <v>50.728071655000001</v>
      </c>
      <c r="D694">
        <v>55.064913912999998</v>
      </c>
      <c r="E694">
        <v>51.396318546000003</v>
      </c>
      <c r="F694"/>
      <c r="G694"/>
      <c r="H694"/>
      <c r="I694">
        <v>33.113714291000001</v>
      </c>
      <c r="J694"/>
      <c r="K694">
        <v>55.792658914999997</v>
      </c>
      <c r="L694">
        <v>58.156606695999997</v>
      </c>
      <c r="M694">
        <v>63.440003529999998</v>
      </c>
      <c r="N694">
        <v>76.972543602000002</v>
      </c>
      <c r="O694"/>
      <c r="P694"/>
      <c r="Q694">
        <v>41.022109606999997</v>
      </c>
      <c r="R694">
        <v>78.258222059999994</v>
      </c>
      <c r="S694">
        <v>53.778478907</v>
      </c>
      <c r="T694">
        <v>63.022046961999997</v>
      </c>
      <c r="U694"/>
      <c r="V694">
        <v>97.816052178999996</v>
      </c>
      <c r="W694"/>
      <c r="X694"/>
      <c r="Y694"/>
      <c r="Z694">
        <v>6.4186345080000002</v>
      </c>
      <c r="AA694"/>
      <c r="AB694"/>
      <c r="AC694">
        <v>85.080840648000006</v>
      </c>
      <c r="AD694">
        <v>57.964859654000001</v>
      </c>
      <c r="AE694"/>
      <c r="AF694">
        <v>52.678199687999999</v>
      </c>
      <c r="AG694"/>
      <c r="AH694"/>
      <c r="AI694">
        <v>66.673220895</v>
      </c>
      <c r="AJ694">
        <v>47.090683665999997</v>
      </c>
      <c r="AK694"/>
      <c r="AL694">
        <v>47.061691547999999</v>
      </c>
      <c r="AM694"/>
      <c r="AN694">
        <v>52.246040198000003</v>
      </c>
      <c r="AO694"/>
      <c r="AP694"/>
      <c r="AQ694"/>
      <c r="AR694">
        <v>57.642488925000002</v>
      </c>
      <c r="AS694"/>
      <c r="AT694">
        <v>44.387073028000003</v>
      </c>
      <c r="AU694"/>
    </row>
    <row r="695" spans="1:47" x14ac:dyDescent="0.2">
      <c r="A695" s="86">
        <v>28034</v>
      </c>
      <c r="B695">
        <v>33.300073380999997</v>
      </c>
      <c r="C695">
        <v>51.078888482000004</v>
      </c>
      <c r="D695">
        <v>55.534235297999999</v>
      </c>
      <c r="E695">
        <v>50.525106893</v>
      </c>
      <c r="F695"/>
      <c r="G695"/>
      <c r="H695"/>
      <c r="I695">
        <v>33.297298605999998</v>
      </c>
      <c r="J695"/>
      <c r="K695">
        <v>55.792658914999997</v>
      </c>
      <c r="L695">
        <v>58.156606695999997</v>
      </c>
      <c r="M695">
        <v>63.630542660000003</v>
      </c>
      <c r="N695">
        <v>77.530262973000006</v>
      </c>
      <c r="O695"/>
      <c r="P695"/>
      <c r="Q695">
        <v>41.072816787999997</v>
      </c>
      <c r="R695">
        <v>75.761267119999999</v>
      </c>
      <c r="S695">
        <v>53.843010513000003</v>
      </c>
      <c r="T695">
        <v>64.420146979999998</v>
      </c>
      <c r="U695"/>
      <c r="V695">
        <v>99.520670288999995</v>
      </c>
      <c r="W695"/>
      <c r="X695"/>
      <c r="Y695"/>
      <c r="Z695">
        <v>6.4186345080000002</v>
      </c>
      <c r="AA695"/>
      <c r="AB695"/>
      <c r="AC695">
        <v>87.398593399999996</v>
      </c>
      <c r="AD695">
        <v>57.964859654000001</v>
      </c>
      <c r="AE695"/>
      <c r="AF695">
        <v>53.094449040999997</v>
      </c>
      <c r="AG695"/>
      <c r="AH695"/>
      <c r="AI695">
        <v>64.292034435000005</v>
      </c>
      <c r="AJ695">
        <v>46.530080288999997</v>
      </c>
      <c r="AK695"/>
      <c r="AL695">
        <v>47.120980088000003</v>
      </c>
      <c r="AM695"/>
      <c r="AN695">
        <v>52.570912362000001</v>
      </c>
      <c r="AO695"/>
      <c r="AP695"/>
      <c r="AQ695"/>
      <c r="AR695">
        <v>58.795338704000002</v>
      </c>
      <c r="AS695"/>
      <c r="AT695">
        <v>44.388361572000001</v>
      </c>
      <c r="AU695"/>
    </row>
    <row r="696" spans="1:47" x14ac:dyDescent="0.2">
      <c r="A696" s="86">
        <v>28065</v>
      </c>
      <c r="B696">
        <v>32.925219575</v>
      </c>
      <c r="C696">
        <v>50.856121078999998</v>
      </c>
      <c r="D696">
        <v>54.626264622000001</v>
      </c>
      <c r="E696">
        <v>51.536351486999997</v>
      </c>
      <c r="F696"/>
      <c r="G696"/>
      <c r="H696"/>
      <c r="I696">
        <v>32.922476035000003</v>
      </c>
      <c r="J696"/>
      <c r="K696">
        <v>55.854376457999997</v>
      </c>
      <c r="L696">
        <v>58.156606695999997</v>
      </c>
      <c r="M696">
        <v>64.021147877999994</v>
      </c>
      <c r="N696">
        <v>78.304382196999995</v>
      </c>
      <c r="O696"/>
      <c r="P696"/>
      <c r="Q696">
        <v>40.058673163000002</v>
      </c>
      <c r="R696">
        <v>77.710109998999997</v>
      </c>
      <c r="S696">
        <v>54.501066221000002</v>
      </c>
      <c r="T696">
        <v>64.957877756000002</v>
      </c>
      <c r="U696"/>
      <c r="V696">
        <v>100.812091635</v>
      </c>
      <c r="W696"/>
      <c r="X696"/>
      <c r="Y696"/>
      <c r="Z696">
        <v>6.4109565479999997</v>
      </c>
      <c r="AA696"/>
      <c r="AB696"/>
      <c r="AC696">
        <v>87.495166435000002</v>
      </c>
      <c r="AD696">
        <v>58.806149343999998</v>
      </c>
      <c r="AE696"/>
      <c r="AF696">
        <v>49.331160546</v>
      </c>
      <c r="AG696"/>
      <c r="AH696"/>
      <c r="AI696">
        <v>64.292034435000005</v>
      </c>
      <c r="AJ696">
        <v>44.848270157999998</v>
      </c>
      <c r="AK696"/>
      <c r="AL696">
        <v>47.618664715000001</v>
      </c>
      <c r="AM696"/>
      <c r="AN696">
        <v>54.903687609999999</v>
      </c>
      <c r="AO696"/>
      <c r="AP696"/>
      <c r="AQ696"/>
      <c r="AR696">
        <v>58.161271325999998</v>
      </c>
      <c r="AS696"/>
      <c r="AT696">
        <v>45.075651166999997</v>
      </c>
      <c r="AU696"/>
    </row>
    <row r="697" spans="1:47" x14ac:dyDescent="0.2">
      <c r="A697" s="86">
        <v>28095</v>
      </c>
      <c r="B697">
        <v>33.325245305000003</v>
      </c>
      <c r="C697">
        <v>49.170770099999999</v>
      </c>
      <c r="D697">
        <v>55.251240461999998</v>
      </c>
      <c r="E697">
        <v>51.689071976999998</v>
      </c>
      <c r="F697"/>
      <c r="G697"/>
      <c r="H697"/>
      <c r="I697">
        <v>33.322468432000001</v>
      </c>
      <c r="J697"/>
      <c r="K697">
        <v>55.916094000999998</v>
      </c>
      <c r="L697">
        <v>58.156606695999997</v>
      </c>
      <c r="M697">
        <v>64.021147877999994</v>
      </c>
      <c r="N697">
        <v>76.094257866999996</v>
      </c>
      <c r="O697"/>
      <c r="P697"/>
      <c r="Q697">
        <v>41.579888599999997</v>
      </c>
      <c r="R697">
        <v>77.466504641</v>
      </c>
      <c r="S697">
        <v>54.822668739000001</v>
      </c>
      <c r="T697">
        <v>65.388062376999997</v>
      </c>
      <c r="U697"/>
      <c r="V697">
        <v>99.949377268000006</v>
      </c>
      <c r="W697"/>
      <c r="X697"/>
      <c r="Y697"/>
      <c r="Z697">
        <v>6.2343677130000001</v>
      </c>
      <c r="AA697"/>
      <c r="AB697"/>
      <c r="AC697">
        <v>87.881458554999995</v>
      </c>
      <c r="AD697">
        <v>59.058536251</v>
      </c>
      <c r="AE697"/>
      <c r="AF697">
        <v>43.983482997000003</v>
      </c>
      <c r="AG697"/>
      <c r="AH697"/>
      <c r="AI697">
        <v>64.88733105</v>
      </c>
      <c r="AJ697">
        <v>45.969476911999998</v>
      </c>
      <c r="AK697"/>
      <c r="AL697">
        <v>47.815025769000002</v>
      </c>
      <c r="AM697"/>
      <c r="AN697">
        <v>55.037105822000001</v>
      </c>
      <c r="AO697"/>
      <c r="AP697"/>
      <c r="AQ697"/>
      <c r="AR697">
        <v>58.737696215</v>
      </c>
      <c r="AS697"/>
      <c r="AT697">
        <v>45.542005009</v>
      </c>
      <c r="AU697"/>
    </row>
    <row r="698" spans="1:47" x14ac:dyDescent="0.2">
      <c r="A698" s="86">
        <v>28126</v>
      </c>
      <c r="B698">
        <v>33.098004131000003</v>
      </c>
      <c r="C698">
        <v>50.165346597999999</v>
      </c>
      <c r="D698">
        <v>54.326936844999999</v>
      </c>
      <c r="E698">
        <v>52.658024742999999</v>
      </c>
      <c r="F698"/>
      <c r="G698"/>
      <c r="H698"/>
      <c r="I698">
        <v>33.095246193999998</v>
      </c>
      <c r="J698"/>
      <c r="K698">
        <v>56.224681715999999</v>
      </c>
      <c r="L698">
        <v>60.032626266999998</v>
      </c>
      <c r="M698">
        <v>64.983370488000006</v>
      </c>
      <c r="N698">
        <v>79.150330479999994</v>
      </c>
      <c r="O698"/>
      <c r="P698"/>
      <c r="Q698">
        <v>41.579888599999997</v>
      </c>
      <c r="R698">
        <v>78.258222059999994</v>
      </c>
      <c r="S698">
        <v>55.092012961999998</v>
      </c>
      <c r="T698">
        <v>66.571070083999999</v>
      </c>
      <c r="U698"/>
      <c r="V698">
        <v>98.678578109</v>
      </c>
      <c r="W698"/>
      <c r="X698"/>
      <c r="Y698"/>
      <c r="Z698">
        <v>6.2957899780000002</v>
      </c>
      <c r="AA698"/>
      <c r="AB698"/>
      <c r="AC698">
        <v>90.295784342999994</v>
      </c>
      <c r="AD698">
        <v>59.563310065000003</v>
      </c>
      <c r="AE698"/>
      <c r="AF698">
        <v>50.101157620000002</v>
      </c>
      <c r="AG698"/>
      <c r="AH698"/>
      <c r="AI698">
        <v>64.88733105</v>
      </c>
      <c r="AJ698">
        <v>45.969476911999998</v>
      </c>
      <c r="AK698"/>
      <c r="AL698">
        <v>48.079585647000002</v>
      </c>
      <c r="AM698"/>
      <c r="AN698">
        <v>55.712138379999999</v>
      </c>
      <c r="AO698"/>
      <c r="AP698"/>
      <c r="AQ698"/>
      <c r="AR698">
        <v>56.835494079999997</v>
      </c>
      <c r="AS698"/>
      <c r="AT698">
        <v>45.246432818000002</v>
      </c>
      <c r="AU698"/>
    </row>
    <row r="699" spans="1:47" x14ac:dyDescent="0.2">
      <c r="A699" s="86">
        <v>28157</v>
      </c>
      <c r="B699">
        <v>33.109191459999998</v>
      </c>
      <c r="C699">
        <v>50.002452112999997</v>
      </c>
      <c r="D699">
        <v>54.581006287000001</v>
      </c>
      <c r="E699">
        <v>51.974306859999999</v>
      </c>
      <c r="F699"/>
      <c r="G699"/>
      <c r="H699"/>
      <c r="I699">
        <v>33.106432589999997</v>
      </c>
      <c r="J699"/>
      <c r="K699">
        <v>56.039529086999998</v>
      </c>
      <c r="L699">
        <v>59.407286409999998</v>
      </c>
      <c r="M699">
        <v>64.402226139000007</v>
      </c>
      <c r="N699">
        <v>80.582640792999996</v>
      </c>
      <c r="O699"/>
      <c r="P699"/>
      <c r="Q699">
        <v>42.137667593000003</v>
      </c>
      <c r="R699">
        <v>77.405603295000006</v>
      </c>
      <c r="S699">
        <v>55.052945190000003</v>
      </c>
      <c r="T699">
        <v>66.248431619000002</v>
      </c>
      <c r="U699"/>
      <c r="V699">
        <v>97.249188426000003</v>
      </c>
      <c r="W699"/>
      <c r="X699"/>
      <c r="Y699"/>
      <c r="Z699">
        <v>6.5414790390000004</v>
      </c>
      <c r="AA699"/>
      <c r="AB699"/>
      <c r="AC699">
        <v>87.495166435000002</v>
      </c>
      <c r="AD699">
        <v>58.722020375</v>
      </c>
      <c r="AE699"/>
      <c r="AF699">
        <v>48.066938213999997</v>
      </c>
      <c r="AG699"/>
      <c r="AH699"/>
      <c r="AI699">
        <v>64.292034435000005</v>
      </c>
      <c r="AJ699">
        <v>45.408873534999998</v>
      </c>
      <c r="AK699"/>
      <c r="AL699">
        <v>48.083023388999997</v>
      </c>
      <c r="AM699"/>
      <c r="AN699">
        <v>55.800038463999996</v>
      </c>
      <c r="AO699"/>
      <c r="AP699"/>
      <c r="AQ699"/>
      <c r="AR699">
        <v>57.123706525000003</v>
      </c>
      <c r="AS699"/>
      <c r="AT699">
        <v>45.971784022999998</v>
      </c>
      <c r="AU699"/>
    </row>
    <row r="700" spans="1:47" x14ac:dyDescent="0.2">
      <c r="A700" s="86">
        <v>28185</v>
      </c>
      <c r="B700">
        <v>33.677219776999998</v>
      </c>
      <c r="C700">
        <v>50.156339428000003</v>
      </c>
      <c r="D700">
        <v>55.926557541000001</v>
      </c>
      <c r="E700">
        <v>52.061240062000003</v>
      </c>
      <c r="F700"/>
      <c r="G700"/>
      <c r="H700"/>
      <c r="I700">
        <v>33.674413575999999</v>
      </c>
      <c r="J700"/>
      <c r="K700">
        <v>56.656704517000001</v>
      </c>
      <c r="L700">
        <v>58.156606695999997</v>
      </c>
      <c r="M700">
        <v>64.116417443000003</v>
      </c>
      <c r="N700">
        <v>80.507523688999996</v>
      </c>
      <c r="O700"/>
      <c r="P700"/>
      <c r="Q700">
        <v>37.066949471000001</v>
      </c>
      <c r="R700">
        <v>77.892814018999999</v>
      </c>
      <c r="S700">
        <v>55.404756818000003</v>
      </c>
      <c r="T700">
        <v>66.355977773999996</v>
      </c>
      <c r="U700"/>
      <c r="V700">
        <v>94.369274907000005</v>
      </c>
      <c r="W700"/>
      <c r="X700"/>
      <c r="Y700"/>
      <c r="Z700">
        <v>6.4339904289999996</v>
      </c>
      <c r="AA700"/>
      <c r="AB700"/>
      <c r="AC700">
        <v>83.825391241000005</v>
      </c>
      <c r="AD700">
        <v>59.563310065000003</v>
      </c>
      <c r="AE700"/>
      <c r="AF700">
        <v>49.255705161000002</v>
      </c>
      <c r="AG700"/>
      <c r="AH700"/>
      <c r="AI700">
        <v>63.696737818999999</v>
      </c>
      <c r="AJ700">
        <v>45.969476911999998</v>
      </c>
      <c r="AK700"/>
      <c r="AL700">
        <v>48.299392241</v>
      </c>
      <c r="AM700"/>
      <c r="AN700">
        <v>55.561639958000001</v>
      </c>
      <c r="AO700"/>
      <c r="AP700"/>
      <c r="AQ700"/>
      <c r="AR700">
        <v>56.489639146999998</v>
      </c>
      <c r="AS700"/>
      <c r="AT700">
        <v>46.542807293000003</v>
      </c>
      <c r="AU700"/>
    </row>
    <row r="701" spans="1:47" x14ac:dyDescent="0.2">
      <c r="A701" s="86">
        <v>28216</v>
      </c>
      <c r="B701">
        <v>33.727255088</v>
      </c>
      <c r="C701">
        <v>49.542448737999997</v>
      </c>
      <c r="D701">
        <v>55.327366857999998</v>
      </c>
      <c r="E701">
        <v>51.692831249999998</v>
      </c>
      <c r="F701"/>
      <c r="G701"/>
      <c r="H701"/>
      <c r="I701">
        <v>33.724444716999997</v>
      </c>
      <c r="J701"/>
      <c r="K701">
        <v>56.039529086999998</v>
      </c>
      <c r="L701">
        <v>55.029907411000003</v>
      </c>
      <c r="M701">
        <v>64.116417443000003</v>
      </c>
      <c r="N701">
        <v>80.771557117</v>
      </c>
      <c r="O701"/>
      <c r="P701"/>
      <c r="Q701">
        <v>37.675435645999997</v>
      </c>
      <c r="R701">
        <v>75.883069793999994</v>
      </c>
      <c r="S701">
        <v>55.566138395999999</v>
      </c>
      <c r="T701">
        <v>65.818246998000006</v>
      </c>
      <c r="U701"/>
      <c r="V701">
        <v>94.503451677000001</v>
      </c>
      <c r="W701"/>
      <c r="X701"/>
      <c r="Y701"/>
      <c r="Z701">
        <v>6.487734734</v>
      </c>
      <c r="AA701"/>
      <c r="AB701"/>
      <c r="AC701">
        <v>87.978031590000001</v>
      </c>
      <c r="AD701">
        <v>59.226794189000003</v>
      </c>
      <c r="AE701"/>
      <c r="AF701">
        <v>49.333237508000003</v>
      </c>
      <c r="AG701"/>
      <c r="AH701"/>
      <c r="AI701">
        <v>64.88733105</v>
      </c>
      <c r="AJ701">
        <v>43.727063403999999</v>
      </c>
      <c r="AK701"/>
      <c r="AL701">
        <v>48.426287387000002</v>
      </c>
      <c r="AM701"/>
      <c r="AN701">
        <v>56.745973843999998</v>
      </c>
      <c r="AO701"/>
      <c r="AP701"/>
      <c r="AQ701"/>
      <c r="AR701">
        <v>56.086141724000001</v>
      </c>
      <c r="AS701"/>
      <c r="AT701">
        <v>47.000636921000002</v>
      </c>
      <c r="AU701"/>
    </row>
    <row r="702" spans="1:47" x14ac:dyDescent="0.2">
      <c r="A702" s="86">
        <v>28246</v>
      </c>
      <c r="B702">
        <v>33.518530235999997</v>
      </c>
      <c r="C702">
        <v>49.557405781</v>
      </c>
      <c r="D702">
        <v>57.254532320999999</v>
      </c>
      <c r="E702">
        <v>52.310291937000002</v>
      </c>
      <c r="F702"/>
      <c r="G702"/>
      <c r="H702"/>
      <c r="I702">
        <v>33.515737258000001</v>
      </c>
      <c r="J702"/>
      <c r="K702">
        <v>55.545788741999999</v>
      </c>
      <c r="L702">
        <v>56.280587124999997</v>
      </c>
      <c r="M702">
        <v>63.630542660000003</v>
      </c>
      <c r="N702">
        <v>79.523268127999998</v>
      </c>
      <c r="O702"/>
      <c r="P702"/>
      <c r="Q702">
        <v>39.805137256999998</v>
      </c>
      <c r="R702">
        <v>75.213155057999998</v>
      </c>
      <c r="S702">
        <v>55.560762126</v>
      </c>
      <c r="T702">
        <v>67.646531636000006</v>
      </c>
      <c r="U702"/>
      <c r="V702">
        <v>95.736288220000006</v>
      </c>
      <c r="W702"/>
      <c r="X702"/>
      <c r="Y702"/>
      <c r="Z702">
        <v>6.5875468000000001</v>
      </c>
      <c r="AA702"/>
      <c r="AB702"/>
      <c r="AC702">
        <v>84.501402456999998</v>
      </c>
      <c r="AD702">
        <v>58.974407282000001</v>
      </c>
      <c r="AE702"/>
      <c r="AF702">
        <v>51.361452313000001</v>
      </c>
      <c r="AG702"/>
      <c r="AH702"/>
      <c r="AI702">
        <v>63.696737818999999</v>
      </c>
      <c r="AJ702">
        <v>41.484649896999997</v>
      </c>
      <c r="AK702"/>
      <c r="AL702">
        <v>48.393419919000003</v>
      </c>
      <c r="AM702"/>
      <c r="AN702">
        <v>57.001940939000001</v>
      </c>
      <c r="AO702"/>
      <c r="AP702"/>
      <c r="AQ702"/>
      <c r="AR702">
        <v>55.855571769000001</v>
      </c>
      <c r="AS702"/>
      <c r="AT702">
        <v>47.362321334999997</v>
      </c>
      <c r="AU702"/>
    </row>
    <row r="703" spans="1:47" x14ac:dyDescent="0.2">
      <c r="A703" s="86">
        <v>28277</v>
      </c>
      <c r="B703">
        <v>33.248631766999999</v>
      </c>
      <c r="C703">
        <v>49.365410572999998</v>
      </c>
      <c r="D703">
        <v>55.839110060000003</v>
      </c>
      <c r="E703">
        <v>52.843638876</v>
      </c>
      <c r="F703"/>
      <c r="G703"/>
      <c r="H703"/>
      <c r="I703">
        <v>33.245861278</v>
      </c>
      <c r="J703"/>
      <c r="K703">
        <v>56.533269431000001</v>
      </c>
      <c r="L703">
        <v>58.156606695999997</v>
      </c>
      <c r="M703">
        <v>63.344733965000003</v>
      </c>
      <c r="N703">
        <v>78.485304825</v>
      </c>
      <c r="O703"/>
      <c r="P703"/>
      <c r="Q703">
        <v>41.326352694000001</v>
      </c>
      <c r="R703">
        <v>78.014616701999998</v>
      </c>
      <c r="S703">
        <v>55.722858678000001</v>
      </c>
      <c r="T703">
        <v>64.850331600999993</v>
      </c>
      <c r="U703"/>
      <c r="V703">
        <v>98.432566174000002</v>
      </c>
      <c r="W703"/>
      <c r="X703"/>
      <c r="Y703"/>
      <c r="Z703">
        <v>6.7334237950000002</v>
      </c>
      <c r="AA703"/>
      <c r="AB703"/>
      <c r="AC703">
        <v>80.541908179000004</v>
      </c>
      <c r="AD703">
        <v>59.479181095999998</v>
      </c>
      <c r="AE703"/>
      <c r="AF703">
        <v>50.108058677999999</v>
      </c>
      <c r="AG703"/>
      <c r="AH703"/>
      <c r="AI703">
        <v>64.88733105</v>
      </c>
      <c r="AJ703">
        <v>45.408873534999998</v>
      </c>
      <c r="AK703"/>
      <c r="AL703">
        <v>48.548516456999998</v>
      </c>
      <c r="AM703"/>
      <c r="AN703">
        <v>58.233251760999998</v>
      </c>
      <c r="AO703"/>
      <c r="AP703"/>
      <c r="AQ703"/>
      <c r="AR703">
        <v>55.394431857000001</v>
      </c>
      <c r="AS703"/>
      <c r="AT703">
        <v>47.716076248</v>
      </c>
      <c r="AU703"/>
    </row>
    <row r="704" spans="1:47" x14ac:dyDescent="0.2">
      <c r="A704" s="86">
        <v>28307</v>
      </c>
      <c r="B704">
        <v>33.880866402000002</v>
      </c>
      <c r="C704">
        <v>50.150003990999998</v>
      </c>
      <c r="D704">
        <v>55.996291892000002</v>
      </c>
      <c r="E704">
        <v>52.541957171</v>
      </c>
      <c r="F704"/>
      <c r="G704"/>
      <c r="H704"/>
      <c r="I704">
        <v>33.878043232000003</v>
      </c>
      <c r="J704"/>
      <c r="K704">
        <v>54.126285252000002</v>
      </c>
      <c r="L704">
        <v>57.531266838999997</v>
      </c>
      <c r="M704">
        <v>62.773116573000003</v>
      </c>
      <c r="N704">
        <v>79.602644061000007</v>
      </c>
      <c r="O704"/>
      <c r="P704"/>
      <c r="Q704">
        <v>38.638872089000003</v>
      </c>
      <c r="R704">
        <v>75.822168457000004</v>
      </c>
      <c r="S704">
        <v>55.267400940000002</v>
      </c>
      <c r="T704">
        <v>65.172970066000005</v>
      </c>
      <c r="U704"/>
      <c r="V704">
        <v>100.26406894900001</v>
      </c>
      <c r="W704"/>
      <c r="X704"/>
      <c r="Y704"/>
      <c r="Z704">
        <v>6.633613145</v>
      </c>
      <c r="AA704"/>
      <c r="AB704"/>
      <c r="AC704">
        <v>83.439099111000004</v>
      </c>
      <c r="AD704">
        <v>58.301375530000001</v>
      </c>
      <c r="AE704"/>
      <c r="AF704">
        <v>49.466874334000003</v>
      </c>
      <c r="AG704"/>
      <c r="AH704"/>
      <c r="AI704">
        <v>64.88733105</v>
      </c>
      <c r="AJ704">
        <v>42.605856651000003</v>
      </c>
      <c r="AK704"/>
      <c r="AL704">
        <v>48.234875688000002</v>
      </c>
      <c r="AM704"/>
      <c r="AN704">
        <v>57.585637022999997</v>
      </c>
      <c r="AO704"/>
      <c r="AP704"/>
      <c r="AQ704"/>
      <c r="AR704">
        <v>55.625001812999997</v>
      </c>
      <c r="AS704"/>
      <c r="AT704">
        <v>47.768014487000002</v>
      </c>
      <c r="AU704"/>
    </row>
    <row r="705" spans="1:47" x14ac:dyDescent="0.2">
      <c r="A705" s="86">
        <v>28338</v>
      </c>
      <c r="B705">
        <v>33.354631292999997</v>
      </c>
      <c r="C705">
        <v>50.715229270999998</v>
      </c>
      <c r="D705">
        <v>55.547624192999997</v>
      </c>
      <c r="E705">
        <v>52.688098932000003</v>
      </c>
      <c r="F705"/>
      <c r="G705"/>
      <c r="H705"/>
      <c r="I705">
        <v>33.351851971999999</v>
      </c>
      <c r="J705"/>
      <c r="K705">
        <v>56.471551888</v>
      </c>
      <c r="L705">
        <v>61.283305980999998</v>
      </c>
      <c r="M705">
        <v>63.630542660000003</v>
      </c>
      <c r="N705">
        <v>80.295330570999994</v>
      </c>
      <c r="O705"/>
      <c r="P705"/>
      <c r="Q705">
        <v>40.667159337999998</v>
      </c>
      <c r="R705">
        <v>75.822168457000004</v>
      </c>
      <c r="S705">
        <v>55.845742805999997</v>
      </c>
      <c r="T705">
        <v>65.818246998000006</v>
      </c>
      <c r="U705"/>
      <c r="V705">
        <v>99.167124404000006</v>
      </c>
      <c r="W705"/>
      <c r="X705"/>
      <c r="Y705"/>
      <c r="Z705">
        <v>6.7411017549999999</v>
      </c>
      <c r="AA705"/>
      <c r="AB705"/>
      <c r="AC705">
        <v>82.569941834999995</v>
      </c>
      <c r="AD705">
        <v>59.563310065000003</v>
      </c>
      <c r="AE705"/>
      <c r="AF705">
        <v>45.613277914999998</v>
      </c>
      <c r="AG705"/>
      <c r="AH705"/>
      <c r="AI705">
        <v>63.696737818999999</v>
      </c>
      <c r="AJ705">
        <v>44.848270157999998</v>
      </c>
      <c r="AK705"/>
      <c r="AL705">
        <v>48.684011632999997</v>
      </c>
      <c r="AM705"/>
      <c r="AN705">
        <v>58.15232795</v>
      </c>
      <c r="AO705"/>
      <c r="AP705"/>
      <c r="AQ705"/>
      <c r="AR705">
        <v>54.702721990000001</v>
      </c>
      <c r="AS705"/>
      <c r="AT705">
        <v>47.824710426999999</v>
      </c>
      <c r="AU705"/>
    </row>
    <row r="706" spans="1:47" x14ac:dyDescent="0.2">
      <c r="A706" s="86">
        <v>28369</v>
      </c>
      <c r="B706">
        <v>33.021889702000003</v>
      </c>
      <c r="C706">
        <v>48.971719239000002</v>
      </c>
      <c r="D706">
        <v>55.389838912000002</v>
      </c>
      <c r="E706">
        <v>52.460192970999998</v>
      </c>
      <c r="F706"/>
      <c r="G706"/>
      <c r="H706"/>
      <c r="I706">
        <v>33.019138108</v>
      </c>
      <c r="J706"/>
      <c r="K706">
        <v>56.594986974000001</v>
      </c>
      <c r="L706">
        <v>60.032626266999998</v>
      </c>
      <c r="M706">
        <v>63.735339181999997</v>
      </c>
      <c r="N706">
        <v>80.010244438000001</v>
      </c>
      <c r="O706"/>
      <c r="P706"/>
      <c r="Q706">
        <v>41.985546050000004</v>
      </c>
      <c r="R706">
        <v>76.248477835000003</v>
      </c>
      <c r="S706">
        <v>55.976754978999999</v>
      </c>
      <c r="T706">
        <v>66.033339307999995</v>
      </c>
      <c r="U706"/>
      <c r="V706">
        <v>101.42116529099999</v>
      </c>
      <c r="W706"/>
      <c r="X706"/>
      <c r="Y706"/>
      <c r="Z706">
        <v>6.779491556</v>
      </c>
      <c r="AA706"/>
      <c r="AB706"/>
      <c r="AC706">
        <v>82.376795764999997</v>
      </c>
      <c r="AD706">
        <v>59.563310065000003</v>
      </c>
      <c r="AE706"/>
      <c r="AF706">
        <v>48.911326549000002</v>
      </c>
      <c r="AG706"/>
      <c r="AH706"/>
      <c r="AI706">
        <v>64.292034435000005</v>
      </c>
      <c r="AJ706">
        <v>45.408873534999998</v>
      </c>
      <c r="AK706"/>
      <c r="AL706">
        <v>48.792626837</v>
      </c>
      <c r="AM706"/>
      <c r="AN706">
        <v>61.357306973999997</v>
      </c>
      <c r="AO706"/>
      <c r="AP706"/>
      <c r="AQ706"/>
      <c r="AR706">
        <v>55.048576924000002</v>
      </c>
      <c r="AS706"/>
      <c r="AT706">
        <v>48.024533879000003</v>
      </c>
      <c r="AU706"/>
    </row>
    <row r="707" spans="1:47" x14ac:dyDescent="0.2">
      <c r="A707" s="86">
        <v>28399</v>
      </c>
      <c r="B707">
        <v>34.503475768999998</v>
      </c>
      <c r="C707">
        <v>49.423382044999997</v>
      </c>
      <c r="D707">
        <v>55.682548586999999</v>
      </c>
      <c r="E707">
        <v>52.818263780000002</v>
      </c>
      <c r="F707"/>
      <c r="G707"/>
      <c r="H707"/>
      <c r="I707">
        <v>34.500600718999998</v>
      </c>
      <c r="J707"/>
      <c r="K707">
        <v>56.348116802</v>
      </c>
      <c r="L707">
        <v>58.156606695999997</v>
      </c>
      <c r="M707">
        <v>63.630542660000003</v>
      </c>
      <c r="N707">
        <v>80.264918657999999</v>
      </c>
      <c r="O707"/>
      <c r="P707"/>
      <c r="Q707">
        <v>41.782717325</v>
      </c>
      <c r="R707">
        <v>75.334957732999996</v>
      </c>
      <c r="S707">
        <v>55.904897169999998</v>
      </c>
      <c r="T707">
        <v>65.818246998000006</v>
      </c>
      <c r="U707"/>
      <c r="V707">
        <v>101.940465906</v>
      </c>
      <c r="W707"/>
      <c r="X707"/>
      <c r="Y707"/>
      <c r="Z707">
        <v>6.9560803919999996</v>
      </c>
      <c r="AA707"/>
      <c r="AB707"/>
      <c r="AC707">
        <v>83.439099111000004</v>
      </c>
      <c r="AD707">
        <v>59.058536251</v>
      </c>
      <c r="AE707"/>
      <c r="AF707">
        <v>50.346666970000001</v>
      </c>
      <c r="AG707"/>
      <c r="AH707"/>
      <c r="AI707">
        <v>63.696737818999999</v>
      </c>
      <c r="AJ707">
        <v>47.090683665999997</v>
      </c>
      <c r="AK707"/>
      <c r="AL707">
        <v>48.756854498000003</v>
      </c>
      <c r="AM707"/>
      <c r="AN707">
        <v>59.969965727999998</v>
      </c>
      <c r="AO707"/>
      <c r="AP707"/>
      <c r="AQ707"/>
      <c r="AR707">
        <v>54.183939590000001</v>
      </c>
      <c r="AS707"/>
      <c r="AT707">
        <v>48.090150508999997</v>
      </c>
      <c r="AU707"/>
    </row>
    <row r="708" spans="1:47" x14ac:dyDescent="0.2">
      <c r="A708" s="86">
        <v>28430</v>
      </c>
      <c r="B708">
        <v>33.656449465000001</v>
      </c>
      <c r="C708">
        <v>50.160892490999998</v>
      </c>
      <c r="D708">
        <v>56.347617042000003</v>
      </c>
      <c r="E708">
        <v>52.976623179999997</v>
      </c>
      <c r="F708"/>
      <c r="G708"/>
      <c r="H708"/>
      <c r="I708">
        <v>33.653644995000001</v>
      </c>
      <c r="J708"/>
      <c r="K708">
        <v>56.409834345</v>
      </c>
      <c r="L708">
        <v>57.531266838999997</v>
      </c>
      <c r="M708">
        <v>63.154194834000002</v>
      </c>
      <c r="N708">
        <v>78.163582336000005</v>
      </c>
      <c r="O708"/>
      <c r="P708"/>
      <c r="Q708">
        <v>41.377059875</v>
      </c>
      <c r="R708">
        <v>76.674787213000002</v>
      </c>
      <c r="S708">
        <v>56.046857455000001</v>
      </c>
      <c r="T708">
        <v>65.388062376999997</v>
      </c>
      <c r="U708"/>
      <c r="V708">
        <v>99.652086119000003</v>
      </c>
      <c r="W708"/>
      <c r="X708"/>
      <c r="Y708"/>
      <c r="Z708">
        <v>6.92536855</v>
      </c>
      <c r="AA708"/>
      <c r="AB708"/>
      <c r="AC708">
        <v>80.638481202999998</v>
      </c>
      <c r="AD708">
        <v>60.236341817000003</v>
      </c>
      <c r="AE708"/>
      <c r="AF708">
        <v>49.971967647</v>
      </c>
      <c r="AG708"/>
      <c r="AH708"/>
      <c r="AI708">
        <v>63.101441203999997</v>
      </c>
      <c r="AJ708">
        <v>47.651287043000004</v>
      </c>
      <c r="AK708"/>
      <c r="AL708">
        <v>48.782886771000001</v>
      </c>
      <c r="AM708"/>
      <c r="AN708">
        <v>60.330528286000003</v>
      </c>
      <c r="AO708"/>
      <c r="AP708"/>
      <c r="AQ708"/>
      <c r="AR708">
        <v>53.261659766999998</v>
      </c>
      <c r="AS708"/>
      <c r="AT708">
        <v>48.182727446000001</v>
      </c>
      <c r="AU708"/>
    </row>
    <row r="709" spans="1:47" x14ac:dyDescent="0.2">
      <c r="A709" s="86">
        <v>28460</v>
      </c>
      <c r="B709">
        <v>32.731428153000003</v>
      </c>
      <c r="C709">
        <v>49.457842384999999</v>
      </c>
      <c r="D709">
        <v>56.743180490999997</v>
      </c>
      <c r="E709">
        <v>53.111487119000003</v>
      </c>
      <c r="F709"/>
      <c r="G709"/>
      <c r="H709"/>
      <c r="I709">
        <v>32.728700760999999</v>
      </c>
      <c r="J709"/>
      <c r="K709">
        <v>57.520750120000002</v>
      </c>
      <c r="L709">
        <v>59.407286409999998</v>
      </c>
      <c r="M709">
        <v>64.021147877999994</v>
      </c>
      <c r="N709">
        <v>80.964620065000005</v>
      </c>
      <c r="O709"/>
      <c r="P709"/>
      <c r="Q709">
        <v>40.464330613000001</v>
      </c>
      <c r="R709">
        <v>74.604141651000006</v>
      </c>
      <c r="S709">
        <v>56.418330394999998</v>
      </c>
      <c r="T709">
        <v>66.571070083999999</v>
      </c>
      <c r="U709"/>
      <c r="V709">
        <v>102.223484412</v>
      </c>
      <c r="W709"/>
      <c r="X709"/>
      <c r="Y709"/>
      <c r="Z709">
        <v>7.1710590280000002</v>
      </c>
      <c r="AA709"/>
      <c r="AB709"/>
      <c r="AC709">
        <v>82.956233955000002</v>
      </c>
      <c r="AD709">
        <v>60.656986662000001</v>
      </c>
      <c r="AE709"/>
      <c r="AF709">
        <v>49.625369298999999</v>
      </c>
      <c r="AG709"/>
      <c r="AH709"/>
      <c r="AI709">
        <v>64.88733105</v>
      </c>
      <c r="AJ709">
        <v>48.772493797000003</v>
      </c>
      <c r="AK709"/>
      <c r="AL709">
        <v>49.145026530999999</v>
      </c>
      <c r="AM709"/>
      <c r="AN709">
        <v>60.559690826999997</v>
      </c>
      <c r="AO709"/>
      <c r="AP709"/>
      <c r="AQ709"/>
      <c r="AR709">
        <v>53.319302256</v>
      </c>
      <c r="AS709"/>
      <c r="AT709">
        <v>48.245370512999997</v>
      </c>
      <c r="AU709"/>
    </row>
    <row r="710" spans="1:47" x14ac:dyDescent="0.2">
      <c r="A710" s="86">
        <v>28491</v>
      </c>
      <c r="B710">
        <v>33.944216601000001</v>
      </c>
      <c r="C710">
        <v>49.209356552000003</v>
      </c>
      <c r="D710">
        <v>57.210650450000003</v>
      </c>
      <c r="E710">
        <v>53.211577779000002</v>
      </c>
      <c r="F710"/>
      <c r="G710"/>
      <c r="H710"/>
      <c r="I710">
        <v>33.941388152000002</v>
      </c>
      <c r="J710"/>
      <c r="K710">
        <v>57.705902749000003</v>
      </c>
      <c r="L710">
        <v>61.283305980999998</v>
      </c>
      <c r="M710">
        <v>64.306956573999997</v>
      </c>
      <c r="N710">
        <v>81.791894013999993</v>
      </c>
      <c r="O710"/>
      <c r="P710"/>
      <c r="Q710">
        <v>41.377059875</v>
      </c>
      <c r="R710">
        <v>76.370280518000001</v>
      </c>
      <c r="S710">
        <v>56.227151540000001</v>
      </c>
      <c r="T710">
        <v>66.355977773999996</v>
      </c>
      <c r="U710"/>
      <c r="V710">
        <v>97.945349802999999</v>
      </c>
      <c r="W710"/>
      <c r="X710"/>
      <c r="Y710"/>
      <c r="Z710">
        <v>7.1403471869999997</v>
      </c>
      <c r="AA710"/>
      <c r="AB710"/>
      <c r="AC710">
        <v>82.183649704999993</v>
      </c>
      <c r="AD710">
        <v>61.245889445000003</v>
      </c>
      <c r="AE710"/>
      <c r="AF710">
        <v>52.402719570000002</v>
      </c>
      <c r="AG710"/>
      <c r="AH710"/>
      <c r="AI710">
        <v>64.88733105</v>
      </c>
      <c r="AJ710">
        <v>48.772493797000003</v>
      </c>
      <c r="AK710"/>
      <c r="AL710">
        <v>49.046980486999999</v>
      </c>
      <c r="AM710"/>
      <c r="AN710">
        <v>61.976396254000001</v>
      </c>
      <c r="AO710"/>
      <c r="AP710"/>
      <c r="AQ710"/>
      <c r="AR710">
        <v>54.990934435</v>
      </c>
      <c r="AS710"/>
      <c r="AT710">
        <v>47.551638197999999</v>
      </c>
      <c r="AU710"/>
    </row>
    <row r="711" spans="1:47" x14ac:dyDescent="0.2">
      <c r="A711" s="86">
        <v>28522</v>
      </c>
      <c r="B711">
        <v>33.701361763999998</v>
      </c>
      <c r="C711">
        <v>49.194843263999999</v>
      </c>
      <c r="D711">
        <v>57.191566551000001</v>
      </c>
      <c r="E711">
        <v>53.606771414000001</v>
      </c>
      <c r="F711"/>
      <c r="G711"/>
      <c r="H711"/>
      <c r="I711">
        <v>33.698553551000003</v>
      </c>
      <c r="J711"/>
      <c r="K711">
        <v>56.039529086999998</v>
      </c>
      <c r="L711">
        <v>57.531266838999997</v>
      </c>
      <c r="M711">
        <v>63.735339181999997</v>
      </c>
      <c r="N711">
        <v>81.501904866999993</v>
      </c>
      <c r="O711"/>
      <c r="P711"/>
      <c r="Q711">
        <v>42.289789137</v>
      </c>
      <c r="R711">
        <v>76.187576497999999</v>
      </c>
      <c r="S711">
        <v>56.055924374</v>
      </c>
      <c r="T711">
        <v>66.248431619000002</v>
      </c>
      <c r="U711"/>
      <c r="V711">
        <v>105.38428177500001</v>
      </c>
      <c r="W711"/>
      <c r="X711"/>
      <c r="Y711"/>
      <c r="Z711">
        <v>6.9330465109999997</v>
      </c>
      <c r="AA711"/>
      <c r="AB711"/>
      <c r="AC711">
        <v>82.280222739999999</v>
      </c>
      <c r="AD711">
        <v>60.825244599999998</v>
      </c>
      <c r="AE711"/>
      <c r="AF711">
        <v>50.217071128000001</v>
      </c>
      <c r="AG711"/>
      <c r="AH711"/>
      <c r="AI711">
        <v>64.88733105</v>
      </c>
      <c r="AJ711">
        <v>48.772493797000003</v>
      </c>
      <c r="AK711"/>
      <c r="AL711">
        <v>48.918425405999997</v>
      </c>
      <c r="AM711"/>
      <c r="AN711">
        <v>60.540630098999998</v>
      </c>
      <c r="AO711"/>
      <c r="AP711"/>
      <c r="AQ711"/>
      <c r="AR711">
        <v>54.126297100999999</v>
      </c>
      <c r="AS711"/>
      <c r="AT711">
        <v>47.807166402999997</v>
      </c>
      <c r="AU711"/>
    </row>
    <row r="712" spans="1:47" x14ac:dyDescent="0.2">
      <c r="A712" s="86">
        <v>28550</v>
      </c>
      <c r="B712">
        <v>33.418102019000003</v>
      </c>
      <c r="C712">
        <v>50.378123969999997</v>
      </c>
      <c r="D712">
        <v>57.986714106999997</v>
      </c>
      <c r="E712">
        <v>53.412229005999997</v>
      </c>
      <c r="F712"/>
      <c r="G712"/>
      <c r="H712"/>
      <c r="I712">
        <v>33.415317408999996</v>
      </c>
      <c r="J712"/>
      <c r="K712">
        <v>54.866895769000003</v>
      </c>
      <c r="L712">
        <v>53.153887840000003</v>
      </c>
      <c r="M712">
        <v>63.249464398999997</v>
      </c>
      <c r="N712">
        <v>81.987753101999999</v>
      </c>
      <c r="O712"/>
      <c r="P712"/>
      <c r="Q712">
        <v>41.884131687</v>
      </c>
      <c r="R712">
        <v>77.344701958000002</v>
      </c>
      <c r="S712">
        <v>56.500151803999998</v>
      </c>
      <c r="T712">
        <v>65.603154687</v>
      </c>
      <c r="U712"/>
      <c r="V712">
        <v>105.985768175</v>
      </c>
      <c r="W712"/>
      <c r="X712"/>
      <c r="Y712"/>
      <c r="Z712">
        <v>7.1096367630000001</v>
      </c>
      <c r="AA712"/>
      <c r="AB712"/>
      <c r="AC712">
        <v>81.024773334000002</v>
      </c>
      <c r="AD712">
        <v>62.171308103999998</v>
      </c>
      <c r="AE712"/>
      <c r="AF712">
        <v>49.658535606999997</v>
      </c>
      <c r="AG712"/>
      <c r="AH712"/>
      <c r="AI712">
        <v>64.292034435000005</v>
      </c>
      <c r="AJ712">
        <v>49.333097174000002</v>
      </c>
      <c r="AK712"/>
      <c r="AL712">
        <v>49.265706805000001</v>
      </c>
      <c r="AM712"/>
      <c r="AN712">
        <v>60.796046590000003</v>
      </c>
      <c r="AO712"/>
      <c r="AP712"/>
      <c r="AQ712"/>
      <c r="AR712">
        <v>54.183939590000001</v>
      </c>
      <c r="AS712"/>
      <c r="AT712">
        <v>48.736008454999997</v>
      </c>
      <c r="AU712"/>
    </row>
    <row r="713" spans="1:47" x14ac:dyDescent="0.2">
      <c r="A713" s="86">
        <v>28581</v>
      </c>
      <c r="B713">
        <v>34.842221922</v>
      </c>
      <c r="C713">
        <v>49.729293038000002</v>
      </c>
      <c r="D713">
        <v>60.250826517999997</v>
      </c>
      <c r="E713">
        <v>54.411725871000002</v>
      </c>
      <c r="F713"/>
      <c r="G713"/>
      <c r="H713"/>
      <c r="I713">
        <v>34.839318646000002</v>
      </c>
      <c r="J713"/>
      <c r="K713">
        <v>55.977811543999998</v>
      </c>
      <c r="L713">
        <v>63.784665408999999</v>
      </c>
      <c r="M713">
        <v>65.173909617999996</v>
      </c>
      <c r="N713">
        <v>79.529126899999994</v>
      </c>
      <c r="O713"/>
      <c r="P713"/>
      <c r="Q713">
        <v>41.884131687</v>
      </c>
      <c r="R713">
        <v>79.963459580999995</v>
      </c>
      <c r="S713">
        <v>57.819289038999997</v>
      </c>
      <c r="T713">
        <v>69.689908586000001</v>
      </c>
      <c r="U713"/>
      <c r="V713">
        <v>106.470064149</v>
      </c>
      <c r="W713"/>
      <c r="X713"/>
      <c r="Y713"/>
      <c r="Z713">
        <v>7.1249912670000004</v>
      </c>
      <c r="AA713"/>
      <c r="AB713"/>
      <c r="AC713">
        <v>85.467132778000007</v>
      </c>
      <c r="AD713">
        <v>62.171308103999998</v>
      </c>
      <c r="AE713"/>
      <c r="AF713">
        <v>50.508332125999999</v>
      </c>
      <c r="AG713"/>
      <c r="AH713"/>
      <c r="AI713">
        <v>63.696737818999999</v>
      </c>
      <c r="AJ713">
        <v>49.893700551000002</v>
      </c>
      <c r="AK713"/>
      <c r="AL713">
        <v>50.252240903999997</v>
      </c>
      <c r="AM713"/>
      <c r="AN713">
        <v>61.427786292999997</v>
      </c>
      <c r="AO713"/>
      <c r="AP713"/>
      <c r="AQ713"/>
      <c r="AR713">
        <v>54.183939590000001</v>
      </c>
      <c r="AS713"/>
      <c r="AT713">
        <v>49.712625758000001</v>
      </c>
      <c r="AU713"/>
    </row>
    <row r="714" spans="1:47" x14ac:dyDescent="0.2">
      <c r="A714" s="86">
        <v>28611</v>
      </c>
      <c r="B714">
        <v>33.800479277999997</v>
      </c>
      <c r="C714">
        <v>50.937960486999998</v>
      </c>
      <c r="D714">
        <v>58.059229682000002</v>
      </c>
      <c r="E714">
        <v>53.758082176000002</v>
      </c>
      <c r="F714"/>
      <c r="G714"/>
      <c r="H714"/>
      <c r="I714">
        <v>33.797662805999998</v>
      </c>
      <c r="J714"/>
      <c r="K714">
        <v>55.916094000999998</v>
      </c>
      <c r="L714">
        <v>60.657966123999998</v>
      </c>
      <c r="M714">
        <v>64.211687009000002</v>
      </c>
      <c r="N714">
        <v>80.593906505000007</v>
      </c>
      <c r="O714"/>
      <c r="P714"/>
      <c r="Q714">
        <v>42.086960412000003</v>
      </c>
      <c r="R714">
        <v>78.562728763999999</v>
      </c>
      <c r="S714">
        <v>57.585579610000003</v>
      </c>
      <c r="T714">
        <v>67.323893170999995</v>
      </c>
      <c r="U714"/>
      <c r="V714">
        <v>104.107180574</v>
      </c>
      <c r="W714"/>
      <c r="X714"/>
      <c r="Y714"/>
      <c r="Z714">
        <v>6.9714363119999998</v>
      </c>
      <c r="AA714"/>
      <c r="AB714"/>
      <c r="AC714">
        <v>83.245953051000001</v>
      </c>
      <c r="AD714">
        <v>62.339566042000001</v>
      </c>
      <c r="AE714"/>
      <c r="AF714">
        <v>49.790756092999999</v>
      </c>
      <c r="AG714"/>
      <c r="AH714"/>
      <c r="AI714">
        <v>63.101441203999997</v>
      </c>
      <c r="AJ714">
        <v>47.090683665999997</v>
      </c>
      <c r="AK714"/>
      <c r="AL714">
        <v>50.060884082000001</v>
      </c>
      <c r="AM714"/>
      <c r="AN714">
        <v>61.584532377999999</v>
      </c>
      <c r="AO714"/>
      <c r="AP714"/>
      <c r="AQ714"/>
      <c r="AR714">
        <v>53.376944745000003</v>
      </c>
      <c r="AS714"/>
      <c r="AT714">
        <v>49.952988789999999</v>
      </c>
      <c r="AU714"/>
    </row>
    <row r="715" spans="1:47" x14ac:dyDescent="0.2">
      <c r="A715" s="86">
        <v>28642</v>
      </c>
      <c r="B715">
        <v>33.743341725000001</v>
      </c>
      <c r="C715">
        <v>49.308673020999997</v>
      </c>
      <c r="D715">
        <v>57.866537313000002</v>
      </c>
      <c r="E715">
        <v>54.838873331999999</v>
      </c>
      <c r="F715"/>
      <c r="G715"/>
      <c r="H715"/>
      <c r="I715">
        <v>33.740530014000001</v>
      </c>
      <c r="J715"/>
      <c r="K715">
        <v>55.607506284999999</v>
      </c>
      <c r="L715">
        <v>60.032626266999998</v>
      </c>
      <c r="M715">
        <v>64.116417443000003</v>
      </c>
      <c r="N715">
        <v>81.411655943</v>
      </c>
      <c r="O715"/>
      <c r="P715"/>
      <c r="Q715">
        <v>41.478474237999997</v>
      </c>
      <c r="R715">
        <v>77.101096600000005</v>
      </c>
      <c r="S715">
        <v>57.780521125999996</v>
      </c>
      <c r="T715">
        <v>67.323893170999995</v>
      </c>
      <c r="U715"/>
      <c r="V715">
        <v>104.393448468</v>
      </c>
      <c r="W715"/>
      <c r="X715"/>
      <c r="Y715"/>
      <c r="Z715">
        <v>7.363003784</v>
      </c>
      <c r="AA715"/>
      <c r="AB715"/>
      <c r="AC715">
        <v>84.308256396999994</v>
      </c>
      <c r="AD715">
        <v>62.676081918999998</v>
      </c>
      <c r="AE715"/>
      <c r="AF715">
        <v>49.568276036</v>
      </c>
      <c r="AG715"/>
      <c r="AH715"/>
      <c r="AI715">
        <v>64.292034435000005</v>
      </c>
      <c r="AJ715">
        <v>49.333097174000002</v>
      </c>
      <c r="AK715"/>
      <c r="AL715">
        <v>50.231631110000002</v>
      </c>
      <c r="AM715"/>
      <c r="AN715">
        <v>62.033436883999997</v>
      </c>
      <c r="AO715"/>
      <c r="AP715"/>
      <c r="AQ715"/>
      <c r="AR715">
        <v>53.146374788999999</v>
      </c>
      <c r="AS715"/>
      <c r="AT715">
        <v>50.253715157999999</v>
      </c>
      <c r="AU715"/>
    </row>
    <row r="716" spans="1:47" x14ac:dyDescent="0.2">
      <c r="A716" s="86">
        <v>28672</v>
      </c>
      <c r="B716">
        <v>34.373015588000001</v>
      </c>
      <c r="C716">
        <v>51.047861924999999</v>
      </c>
      <c r="D716">
        <v>59.056939806000003</v>
      </c>
      <c r="E716">
        <v>54.027340146999997</v>
      </c>
      <c r="F716"/>
      <c r="G716"/>
      <c r="H716"/>
      <c r="I716">
        <v>34.370151409000002</v>
      </c>
      <c r="J716"/>
      <c r="K716">
        <v>57.088727319</v>
      </c>
      <c r="L716">
        <v>59.407286409999998</v>
      </c>
      <c r="M716">
        <v>64.983370488000006</v>
      </c>
      <c r="N716">
        <v>80.981082330999996</v>
      </c>
      <c r="O716"/>
      <c r="P716"/>
      <c r="Q716">
        <v>38.689579270000003</v>
      </c>
      <c r="R716">
        <v>77.040195253999997</v>
      </c>
      <c r="S716">
        <v>58.188531472999998</v>
      </c>
      <c r="T716">
        <v>68.399354723000002</v>
      </c>
      <c r="U716"/>
      <c r="V716">
        <v>106.002883203</v>
      </c>
      <c r="W716"/>
      <c r="X716"/>
      <c r="Y716"/>
      <c r="Z716">
        <v>7.4704923939999999</v>
      </c>
      <c r="AA716"/>
      <c r="AB716"/>
      <c r="AC716">
        <v>86.432863088999994</v>
      </c>
      <c r="AD716">
        <v>63.096726764000003</v>
      </c>
      <c r="AE716"/>
      <c r="AF716">
        <v>52.537047817000001</v>
      </c>
      <c r="AG716"/>
      <c r="AH716"/>
      <c r="AI716">
        <v>65.482627664999995</v>
      </c>
      <c r="AJ716">
        <v>49.333097174000002</v>
      </c>
      <c r="AK716"/>
      <c r="AL716">
        <v>50.567302408000003</v>
      </c>
      <c r="AM716"/>
      <c r="AN716">
        <v>61.984829464000001</v>
      </c>
      <c r="AO716"/>
      <c r="AP716"/>
      <c r="AQ716"/>
      <c r="AR716">
        <v>53.492229723000001</v>
      </c>
      <c r="AS716"/>
      <c r="AT716">
        <v>50.204849600999999</v>
      </c>
      <c r="AU716"/>
    </row>
    <row r="717" spans="1:47" x14ac:dyDescent="0.2">
      <c r="A717" s="86">
        <v>28703</v>
      </c>
      <c r="B717">
        <v>34.289139824000003</v>
      </c>
      <c r="C717">
        <v>51.091502292000001</v>
      </c>
      <c r="D717">
        <v>59.752410961999999</v>
      </c>
      <c r="E717">
        <v>54.286730024000001</v>
      </c>
      <c r="F717"/>
      <c r="G717"/>
      <c r="H717"/>
      <c r="I717">
        <v>34.286282634000003</v>
      </c>
      <c r="J717"/>
      <c r="K717">
        <v>57.644185206000003</v>
      </c>
      <c r="L717">
        <v>60.657966123999998</v>
      </c>
      <c r="M717">
        <v>65.364448749000005</v>
      </c>
      <c r="N717">
        <v>81.609438568000002</v>
      </c>
      <c r="O717"/>
      <c r="P717"/>
      <c r="Q717">
        <v>42.594032224000003</v>
      </c>
      <c r="R717">
        <v>77.040195253999997</v>
      </c>
      <c r="S717">
        <v>58.550241589000002</v>
      </c>
      <c r="T717">
        <v>69.044631654</v>
      </c>
      <c r="U717"/>
      <c r="V717">
        <v>105.79807409199999</v>
      </c>
      <c r="W717"/>
      <c r="X717"/>
      <c r="Y717"/>
      <c r="Z717">
        <v>6.779491556</v>
      </c>
      <c r="AA717"/>
      <c r="AB717"/>
      <c r="AC717">
        <v>86.239717029000005</v>
      </c>
      <c r="AD717">
        <v>63.938016454</v>
      </c>
      <c r="AE717"/>
      <c r="AF717">
        <v>51.943886380000002</v>
      </c>
      <c r="AG717"/>
      <c r="AH717"/>
      <c r="AI717">
        <v>64.292034435000005</v>
      </c>
      <c r="AJ717">
        <v>51.014907305000001</v>
      </c>
      <c r="AK717"/>
      <c r="AL717">
        <v>50.869037208999998</v>
      </c>
      <c r="AM717"/>
      <c r="AN717">
        <v>61.531562813000001</v>
      </c>
      <c r="AO717"/>
      <c r="AP717"/>
      <c r="AQ717"/>
      <c r="AR717">
        <v>54.702721990000001</v>
      </c>
      <c r="AS717"/>
      <c r="AT717">
        <v>50.419342632999999</v>
      </c>
      <c r="AU717"/>
    </row>
    <row r="718" spans="1:47" x14ac:dyDescent="0.2">
      <c r="A718" s="86">
        <v>28734</v>
      </c>
      <c r="B718">
        <v>35.030885843</v>
      </c>
      <c r="C718">
        <v>51.905841545000001</v>
      </c>
      <c r="D718">
        <v>60.045056090999999</v>
      </c>
      <c r="E718">
        <v>55.650406517</v>
      </c>
      <c r="F718"/>
      <c r="G718"/>
      <c r="H718"/>
      <c r="I718">
        <v>35.027966845000002</v>
      </c>
      <c r="J718"/>
      <c r="K718">
        <v>58.569948351999997</v>
      </c>
      <c r="L718">
        <v>60.657966123999998</v>
      </c>
      <c r="M718">
        <v>66.231401793000003</v>
      </c>
      <c r="N718">
        <v>83.575801741999996</v>
      </c>
      <c r="O718"/>
      <c r="P718"/>
      <c r="Q718">
        <v>43.456054305000002</v>
      </c>
      <c r="R718">
        <v>78.380024743000007</v>
      </c>
      <c r="S718">
        <v>59.007431705000002</v>
      </c>
      <c r="T718">
        <v>68.937085499000005</v>
      </c>
      <c r="U718"/>
      <c r="V718">
        <v>106.543650167</v>
      </c>
      <c r="W718"/>
      <c r="X718"/>
      <c r="Y718"/>
      <c r="Z718">
        <v>7.3937142079999996</v>
      </c>
      <c r="AA718"/>
      <c r="AB718"/>
      <c r="AC718">
        <v>87.398593399999996</v>
      </c>
      <c r="AD718">
        <v>64.442790267999996</v>
      </c>
      <c r="AE718"/>
      <c r="AF718">
        <v>51.599774613000001</v>
      </c>
      <c r="AG718"/>
      <c r="AH718"/>
      <c r="AI718">
        <v>64.292034435000005</v>
      </c>
      <c r="AJ718">
        <v>51.575510682000001</v>
      </c>
      <c r="AK718"/>
      <c r="AL718">
        <v>51.298715547</v>
      </c>
      <c r="AM718"/>
      <c r="AN718">
        <v>61.952615436000002</v>
      </c>
      <c r="AO718"/>
      <c r="AP718"/>
      <c r="AQ718"/>
      <c r="AR718">
        <v>55.394431857000001</v>
      </c>
      <c r="AS718"/>
      <c r="AT718">
        <v>50.558208037999997</v>
      </c>
      <c r="AU718"/>
    </row>
    <row r="719" spans="1:47" x14ac:dyDescent="0.2">
      <c r="A719" s="86">
        <v>28764</v>
      </c>
      <c r="B719">
        <v>34.853771577000003</v>
      </c>
      <c r="C719">
        <v>53.046637674999999</v>
      </c>
      <c r="D719">
        <v>60.620822191999999</v>
      </c>
      <c r="E719">
        <v>55.836490558999998</v>
      </c>
      <c r="F719"/>
      <c r="G719"/>
      <c r="H719"/>
      <c r="I719">
        <v>34.850867338</v>
      </c>
      <c r="J719"/>
      <c r="K719">
        <v>57.582467663000003</v>
      </c>
      <c r="L719">
        <v>60.657966123999998</v>
      </c>
      <c r="M719">
        <v>66.040862661999995</v>
      </c>
      <c r="N719">
        <v>83.320618585999995</v>
      </c>
      <c r="O719"/>
      <c r="P719"/>
      <c r="Q719">
        <v>43.811004574000002</v>
      </c>
      <c r="R719">
        <v>79.537150202999996</v>
      </c>
      <c r="S719">
        <v>59.100283115000003</v>
      </c>
      <c r="T719">
        <v>67.538985480999997</v>
      </c>
      <c r="U719"/>
      <c r="V719">
        <v>107.53858521399999</v>
      </c>
      <c r="W719"/>
      <c r="X719"/>
      <c r="Y719"/>
      <c r="Z719">
        <v>7.3399699030000001</v>
      </c>
      <c r="AA719"/>
      <c r="AB719"/>
      <c r="AC719">
        <v>88.460896746000003</v>
      </c>
      <c r="AD719">
        <v>64.526919237000001</v>
      </c>
      <c r="AE719"/>
      <c r="AF719">
        <v>51.600430367000001</v>
      </c>
      <c r="AG719"/>
      <c r="AH719"/>
      <c r="AI719">
        <v>64.88733105</v>
      </c>
      <c r="AJ719">
        <v>51.575510682000001</v>
      </c>
      <c r="AK719"/>
      <c r="AL719">
        <v>51.397657043000002</v>
      </c>
      <c r="AM719"/>
      <c r="AN719">
        <v>61.276472841</v>
      </c>
      <c r="AO719"/>
      <c r="AP719"/>
      <c r="AQ719"/>
      <c r="AR719">
        <v>55.797929279999998</v>
      </c>
      <c r="AS719"/>
      <c r="AT719">
        <v>50.937337356999997</v>
      </c>
      <c r="AU719"/>
    </row>
    <row r="720" spans="1:47" x14ac:dyDescent="0.2">
      <c r="A720" s="86">
        <v>28795</v>
      </c>
      <c r="B720">
        <v>34.850424597</v>
      </c>
      <c r="C720">
        <v>52.342484587000001</v>
      </c>
      <c r="D720">
        <v>60.353135025999997</v>
      </c>
      <c r="E720">
        <v>56.368427771999997</v>
      </c>
      <c r="F720"/>
      <c r="G720"/>
      <c r="H720"/>
      <c r="I720">
        <v>34.847520637000002</v>
      </c>
      <c r="J720"/>
      <c r="K720">
        <v>58.014490463999998</v>
      </c>
      <c r="L720">
        <v>60.657966123999998</v>
      </c>
      <c r="M720">
        <v>66.326671357999999</v>
      </c>
      <c r="N720">
        <v>83.402995035000004</v>
      </c>
      <c r="O720"/>
      <c r="P720"/>
      <c r="Q720">
        <v>44.064540479999998</v>
      </c>
      <c r="R720">
        <v>80.024360927999993</v>
      </c>
      <c r="S720">
        <v>59.473675843000002</v>
      </c>
      <c r="T720">
        <v>67.969170102000007</v>
      </c>
      <c r="U720"/>
      <c r="V720">
        <v>110.249335867</v>
      </c>
      <c r="W720"/>
      <c r="X720"/>
      <c r="Y720"/>
      <c r="Z720">
        <v>7.593336925</v>
      </c>
      <c r="AA720"/>
      <c r="AB720"/>
      <c r="AC720">
        <v>88.364323709999994</v>
      </c>
      <c r="AD720">
        <v>64.863435112999994</v>
      </c>
      <c r="AE720"/>
      <c r="AF720">
        <v>51.105514794000001</v>
      </c>
      <c r="AG720"/>
      <c r="AH720"/>
      <c r="AI720">
        <v>66.077924280000005</v>
      </c>
      <c r="AJ720">
        <v>52.136114059000001</v>
      </c>
      <c r="AK720"/>
      <c r="AL720">
        <v>51.719206512</v>
      </c>
      <c r="AM720"/>
      <c r="AN720">
        <v>64.157537809000004</v>
      </c>
      <c r="AO720"/>
      <c r="AP720"/>
      <c r="AQ720"/>
      <c r="AR720">
        <v>56.086141724000001</v>
      </c>
      <c r="AS720"/>
      <c r="AT720">
        <v>51.324693535000002</v>
      </c>
      <c r="AU720"/>
    </row>
    <row r="721" spans="1:47" x14ac:dyDescent="0.2">
      <c r="A721" s="86">
        <v>28825</v>
      </c>
      <c r="B721">
        <v>35.608651098000003</v>
      </c>
      <c r="C721">
        <v>54.472892854999998</v>
      </c>
      <c r="D721">
        <v>61.965791088000003</v>
      </c>
      <c r="E721">
        <v>57.248097790999999</v>
      </c>
      <c r="F721"/>
      <c r="G721"/>
      <c r="H721"/>
      <c r="I721">
        <v>35.605683958</v>
      </c>
      <c r="J721"/>
      <c r="K721">
        <v>59.866016756</v>
      </c>
      <c r="L721">
        <v>61.908645837999998</v>
      </c>
      <c r="M721">
        <v>68.346386143000004</v>
      </c>
      <c r="N721">
        <v>83.649663536999995</v>
      </c>
      <c r="O721"/>
      <c r="P721"/>
      <c r="Q721">
        <v>44.774441017000001</v>
      </c>
      <c r="R721">
        <v>80.207064947999996</v>
      </c>
      <c r="S721">
        <v>60.455572455999999</v>
      </c>
      <c r="T721">
        <v>70.120093206999996</v>
      </c>
      <c r="U721"/>
      <c r="V721">
        <v>111.064333331</v>
      </c>
      <c r="W721"/>
      <c r="X721"/>
      <c r="Y721"/>
      <c r="Z721">
        <v>7.5626265000000004</v>
      </c>
      <c r="AA721"/>
      <c r="AB721"/>
      <c r="AC721">
        <v>93.868986500999995</v>
      </c>
      <c r="AD721">
        <v>65.452337896000003</v>
      </c>
      <c r="AE721"/>
      <c r="AF721">
        <v>51.440147975000002</v>
      </c>
      <c r="AG721"/>
      <c r="AH721"/>
      <c r="AI721">
        <v>68.459110741000003</v>
      </c>
      <c r="AJ721">
        <v>51.014907305000001</v>
      </c>
      <c r="AK721"/>
      <c r="AL721">
        <v>52.53251873</v>
      </c>
      <c r="AM721"/>
      <c r="AN721">
        <v>65.372724583999997</v>
      </c>
      <c r="AO721"/>
      <c r="AP721"/>
      <c r="AQ721"/>
      <c r="AR721">
        <v>55.970856746999999</v>
      </c>
      <c r="AS721"/>
      <c r="AT721">
        <v>51.586267986000003</v>
      </c>
      <c r="AU721"/>
    </row>
    <row r="722" spans="1:47" x14ac:dyDescent="0.2">
      <c r="A722" s="86">
        <v>28856</v>
      </c>
      <c r="B722">
        <v>35.589676363000002</v>
      </c>
      <c r="C722">
        <v>49.277869989999999</v>
      </c>
      <c r="D722">
        <v>62.498635731999997</v>
      </c>
      <c r="E722">
        <v>57.159754861000003</v>
      </c>
      <c r="F722"/>
      <c r="G722"/>
      <c r="H722"/>
      <c r="I722">
        <v>35.586710803000003</v>
      </c>
      <c r="J722"/>
      <c r="K722">
        <v>58.261360635999999</v>
      </c>
      <c r="L722">
        <v>57.531266838999997</v>
      </c>
      <c r="M722">
        <v>65.745527010000004</v>
      </c>
      <c r="N722">
        <v>83.383724607000005</v>
      </c>
      <c r="O722"/>
      <c r="P722"/>
      <c r="Q722">
        <v>45.585755915999997</v>
      </c>
      <c r="R722">
        <v>79.354446182999993</v>
      </c>
      <c r="S722">
        <v>59.367639871999998</v>
      </c>
      <c r="T722">
        <v>65.280516222000003</v>
      </c>
      <c r="U722"/>
      <c r="V722">
        <v>111.725144849</v>
      </c>
      <c r="W722"/>
      <c r="X722"/>
      <c r="Y722"/>
      <c r="Z722">
        <v>7.4551364739999997</v>
      </c>
      <c r="AA722"/>
      <c r="AB722"/>
      <c r="AC722">
        <v>87.784885531</v>
      </c>
      <c r="AD722">
        <v>65.368208926999998</v>
      </c>
      <c r="AE722"/>
      <c r="AF722">
        <v>50.213924658000003</v>
      </c>
      <c r="AG722"/>
      <c r="AH722"/>
      <c r="AI722">
        <v>66.301160511000006</v>
      </c>
      <c r="AJ722">
        <v>50.454303928000002</v>
      </c>
      <c r="AK722"/>
      <c r="AL722">
        <v>51.603839352000001</v>
      </c>
      <c r="AM722"/>
      <c r="AN722">
        <v>62.839697442999999</v>
      </c>
      <c r="AO722"/>
      <c r="AP722"/>
      <c r="AQ722"/>
      <c r="AR722">
        <v>55.509716834999999</v>
      </c>
      <c r="AS722"/>
      <c r="AT722">
        <v>51.292380813999998</v>
      </c>
      <c r="AU722"/>
    </row>
    <row r="723" spans="1:47" x14ac:dyDescent="0.2">
      <c r="A723" s="86">
        <v>28887</v>
      </c>
      <c r="B723">
        <v>35.505620262000001</v>
      </c>
      <c r="C723">
        <v>51.621735057999999</v>
      </c>
      <c r="D723">
        <v>62.241361640999997</v>
      </c>
      <c r="E723">
        <v>57.250447336999997</v>
      </c>
      <c r="F723"/>
      <c r="G723"/>
      <c r="H723"/>
      <c r="I723">
        <v>35.502661707000001</v>
      </c>
      <c r="J723"/>
      <c r="K723">
        <v>58.076208006999998</v>
      </c>
      <c r="L723">
        <v>58.781946552999997</v>
      </c>
      <c r="M723">
        <v>66.612480054000002</v>
      </c>
      <c r="N723">
        <v>78.666449861000004</v>
      </c>
      <c r="O723"/>
      <c r="P723"/>
      <c r="Q723">
        <v>46.244949271999999</v>
      </c>
      <c r="R723">
        <v>79.537150202999996</v>
      </c>
      <c r="S723">
        <v>59.949724240999998</v>
      </c>
      <c r="T723">
        <v>70.120093206999996</v>
      </c>
      <c r="U723"/>
      <c r="V723">
        <v>110.897106423</v>
      </c>
      <c r="W723"/>
      <c r="X723"/>
      <c r="Y723"/>
      <c r="Z723">
        <v>7.5549485399999998</v>
      </c>
      <c r="AA723"/>
      <c r="AB723"/>
      <c r="AC723">
        <v>90.488930402999998</v>
      </c>
      <c r="AD723">
        <v>65.284079958000007</v>
      </c>
      <c r="AE723"/>
      <c r="AF723">
        <v>53.657681109999999</v>
      </c>
      <c r="AG723"/>
      <c r="AH723"/>
      <c r="AI723">
        <v>65.631451819000006</v>
      </c>
      <c r="AJ723">
        <v>50.454303928000002</v>
      </c>
      <c r="AK723"/>
      <c r="AL723">
        <v>51.962941069999999</v>
      </c>
      <c r="AM723"/>
      <c r="AN723">
        <v>60.590924342000001</v>
      </c>
      <c r="AO723"/>
      <c r="AP723"/>
      <c r="AQ723"/>
      <c r="AR723">
        <v>56.086141724000001</v>
      </c>
      <c r="AS723"/>
      <c r="AT723">
        <v>51.54701695</v>
      </c>
      <c r="AU723"/>
    </row>
    <row r="724" spans="1:47" x14ac:dyDescent="0.2">
      <c r="A724" s="86">
        <v>28915</v>
      </c>
      <c r="B724">
        <v>35.930902748999998</v>
      </c>
      <c r="C724">
        <v>51.561763374000002</v>
      </c>
      <c r="D724">
        <v>61.549491623999998</v>
      </c>
      <c r="E724">
        <v>57.125921398999999</v>
      </c>
      <c r="F724"/>
      <c r="G724"/>
      <c r="H724"/>
      <c r="I724">
        <v>35.927908756999997</v>
      </c>
      <c r="J724"/>
      <c r="K724">
        <v>58.323078180000003</v>
      </c>
      <c r="L724">
        <v>60.657966123999998</v>
      </c>
      <c r="M724">
        <v>67.288893967999996</v>
      </c>
      <c r="N724">
        <v>81.409689327999999</v>
      </c>
      <c r="O724"/>
      <c r="P724"/>
      <c r="Q724">
        <v>46.904142628000002</v>
      </c>
      <c r="R724">
        <v>80.633374325999995</v>
      </c>
      <c r="S724">
        <v>60.215370530000001</v>
      </c>
      <c r="T724">
        <v>70.980462447999997</v>
      </c>
      <c r="U724"/>
      <c r="V724">
        <v>113.449114706</v>
      </c>
      <c r="W724"/>
      <c r="X724"/>
      <c r="Y724"/>
      <c r="Z724">
        <v>7.7929596410000004</v>
      </c>
      <c r="AA724"/>
      <c r="AB724"/>
      <c r="AC724">
        <v>89.619773127000002</v>
      </c>
      <c r="AD724">
        <v>65.872982741000001</v>
      </c>
      <c r="AE724"/>
      <c r="AF724">
        <v>53.698930965999999</v>
      </c>
      <c r="AG724"/>
      <c r="AH724"/>
      <c r="AI724">
        <v>66.301160511000006</v>
      </c>
      <c r="AJ724">
        <v>51.014907305000001</v>
      </c>
      <c r="AK724"/>
      <c r="AL724">
        <v>52.290451787999999</v>
      </c>
      <c r="AM724"/>
      <c r="AN724">
        <v>67.731154863</v>
      </c>
      <c r="AO724"/>
      <c r="AP724"/>
      <c r="AQ724"/>
      <c r="AR724">
        <v>56.143784213000004</v>
      </c>
      <c r="AS724"/>
      <c r="AT724">
        <v>51.701642241000002</v>
      </c>
      <c r="AU724"/>
    </row>
    <row r="725" spans="1:47" x14ac:dyDescent="0.2">
      <c r="A725" s="86">
        <v>28946</v>
      </c>
      <c r="B725">
        <v>36.050584157000003</v>
      </c>
      <c r="C725">
        <v>53.609448061000002</v>
      </c>
      <c r="D725">
        <v>63.545348173000001</v>
      </c>
      <c r="E725">
        <v>56.759862134000002</v>
      </c>
      <c r="F725"/>
      <c r="G725"/>
      <c r="H725"/>
      <c r="I725">
        <v>36.047580191999998</v>
      </c>
      <c r="J725"/>
      <c r="K725">
        <v>59.680864127</v>
      </c>
      <c r="L725">
        <v>60.657966123999998</v>
      </c>
      <c r="M725">
        <v>67.669972228999995</v>
      </c>
      <c r="N725">
        <v>81.373545878000002</v>
      </c>
      <c r="O725"/>
      <c r="P725"/>
      <c r="Q725">
        <v>47.106971352999999</v>
      </c>
      <c r="R725">
        <v>79.232643499000005</v>
      </c>
      <c r="S725">
        <v>60.105863837999998</v>
      </c>
      <c r="T725">
        <v>70.980462447999997</v>
      </c>
      <c r="U725"/>
      <c r="V725">
        <v>113.91008465100001</v>
      </c>
      <c r="W725"/>
      <c r="X725"/>
      <c r="Y725"/>
      <c r="Z725">
        <v>7.8236714809999999</v>
      </c>
      <c r="AA725"/>
      <c r="AB725"/>
      <c r="AC725">
        <v>90.006065246999995</v>
      </c>
      <c r="AD725">
        <v>66.125369648000003</v>
      </c>
      <c r="AE725"/>
      <c r="AF725">
        <v>52.891069395999999</v>
      </c>
      <c r="AG725"/>
      <c r="AH725"/>
      <c r="AI725">
        <v>68.310286586999993</v>
      </c>
      <c r="AJ725">
        <v>51.575510682000001</v>
      </c>
      <c r="AK725"/>
      <c r="AL725">
        <v>52.2640849</v>
      </c>
      <c r="AM725"/>
      <c r="AN725">
        <v>66.253259627999995</v>
      </c>
      <c r="AO725"/>
      <c r="AP725"/>
      <c r="AQ725"/>
      <c r="AR725">
        <v>57.411918970000002</v>
      </c>
      <c r="AS725"/>
      <c r="AT725">
        <v>51.110993452999999</v>
      </c>
      <c r="AU725"/>
    </row>
    <row r="726" spans="1:47" x14ac:dyDescent="0.2">
      <c r="A726" s="86">
        <v>28976</v>
      </c>
      <c r="B726">
        <v>36.058364564000001</v>
      </c>
      <c r="C726">
        <v>53.006000350000001</v>
      </c>
      <c r="D726">
        <v>62.649149072999997</v>
      </c>
      <c r="E726">
        <v>57.727405173000001</v>
      </c>
      <c r="F726"/>
      <c r="G726"/>
      <c r="H726"/>
      <c r="I726">
        <v>36.055359951</v>
      </c>
      <c r="J726"/>
      <c r="K726">
        <v>59.557429040000002</v>
      </c>
      <c r="L726">
        <v>62.533985694999998</v>
      </c>
      <c r="M726">
        <v>67.955780924999999</v>
      </c>
      <c r="N726">
        <v>83.133256118000006</v>
      </c>
      <c r="O726"/>
      <c r="P726"/>
      <c r="Q726">
        <v>46.752021083999999</v>
      </c>
      <c r="R726">
        <v>81.546894428000002</v>
      </c>
      <c r="S726">
        <v>60.637095973000001</v>
      </c>
      <c r="T726">
        <v>72.055924000999994</v>
      </c>
      <c r="U726"/>
      <c r="V726">
        <v>115.093765968</v>
      </c>
      <c r="W726"/>
      <c r="X726"/>
      <c r="Y726"/>
      <c r="Z726">
        <v>7.6701151100000002</v>
      </c>
      <c r="AA726"/>
      <c r="AB726"/>
      <c r="AC726">
        <v>87.881458554999995</v>
      </c>
      <c r="AD726">
        <v>67.555562121999998</v>
      </c>
      <c r="AE726"/>
      <c r="AF726">
        <v>51.545564243000001</v>
      </c>
      <c r="AG726"/>
      <c r="AH726"/>
      <c r="AI726">
        <v>67.640577895000007</v>
      </c>
      <c r="AJ726">
        <v>52.696717436</v>
      </c>
      <c r="AK726"/>
      <c r="AL726">
        <v>52.702097715999997</v>
      </c>
      <c r="AM726"/>
      <c r="AN726">
        <v>66.307202086999993</v>
      </c>
      <c r="AO726"/>
      <c r="AP726"/>
      <c r="AQ726"/>
      <c r="AR726">
        <v>57.988343858999997</v>
      </c>
      <c r="AS726"/>
      <c r="AT726">
        <v>51.543944267999997</v>
      </c>
      <c r="AU726"/>
    </row>
    <row r="727" spans="1:47" x14ac:dyDescent="0.2">
      <c r="A727" s="86">
        <v>29007</v>
      </c>
      <c r="B727">
        <v>37.108927737000002</v>
      </c>
      <c r="C727">
        <v>54.988917190999999</v>
      </c>
      <c r="D727">
        <v>63.061820230999999</v>
      </c>
      <c r="E727">
        <v>57.341139812000002</v>
      </c>
      <c r="F727"/>
      <c r="G727"/>
      <c r="H727"/>
      <c r="I727">
        <v>37.105835583999998</v>
      </c>
      <c r="J727"/>
      <c r="K727">
        <v>60.730062357999998</v>
      </c>
      <c r="L727">
        <v>61.908645837999998</v>
      </c>
      <c r="M727">
        <v>68.727464404000003</v>
      </c>
      <c r="N727">
        <v>84.160334410000004</v>
      </c>
      <c r="O727"/>
      <c r="P727"/>
      <c r="Q727">
        <v>46.802728266000003</v>
      </c>
      <c r="R727">
        <v>82.155907826999993</v>
      </c>
      <c r="S727">
        <v>60.920628909000001</v>
      </c>
      <c r="T727">
        <v>73.238931707999996</v>
      </c>
      <c r="U727"/>
      <c r="V727">
        <v>113.88601308299999</v>
      </c>
      <c r="W727"/>
      <c r="X727"/>
      <c r="Y727"/>
      <c r="Z727">
        <v>7.6317267260000001</v>
      </c>
      <c r="AA727"/>
      <c r="AB727"/>
      <c r="AC727">
        <v>87.398593399999996</v>
      </c>
      <c r="AD727">
        <v>67.807949029</v>
      </c>
      <c r="AE727"/>
      <c r="AF727">
        <v>53.185865548000002</v>
      </c>
      <c r="AG727"/>
      <c r="AH727"/>
      <c r="AI727">
        <v>66.970869203000007</v>
      </c>
      <c r="AJ727">
        <v>52.136114059000001</v>
      </c>
      <c r="AK727"/>
      <c r="AL727">
        <v>52.96749939</v>
      </c>
      <c r="AM727"/>
      <c r="AN727">
        <v>65.759379585999994</v>
      </c>
      <c r="AO727"/>
      <c r="AP727"/>
      <c r="AQ727"/>
      <c r="AR727">
        <v>59.314121104000002</v>
      </c>
      <c r="AS727"/>
      <c r="AT727">
        <v>51.549693157</v>
      </c>
      <c r="AU727"/>
    </row>
    <row r="728" spans="1:47" x14ac:dyDescent="0.2">
      <c r="A728" s="86">
        <v>29037</v>
      </c>
      <c r="B728">
        <v>37.477523325</v>
      </c>
      <c r="C728">
        <v>54.086657123000002</v>
      </c>
      <c r="D728">
        <v>62.448256401000002</v>
      </c>
      <c r="E728">
        <v>57.975047320000002</v>
      </c>
      <c r="F728"/>
      <c r="G728"/>
      <c r="H728"/>
      <c r="I728">
        <v>37.474400457999998</v>
      </c>
      <c r="J728"/>
      <c r="K728">
        <v>61.038650074000003</v>
      </c>
      <c r="L728">
        <v>64.410005264999995</v>
      </c>
      <c r="M728">
        <v>68.727464404000003</v>
      </c>
      <c r="N728">
        <v>83.688046103999994</v>
      </c>
      <c r="O728"/>
      <c r="P728"/>
      <c r="Q728">
        <v>47.766164709000002</v>
      </c>
      <c r="R728">
        <v>83.982948031999996</v>
      </c>
      <c r="S728">
        <v>61.020344594000001</v>
      </c>
      <c r="T728">
        <v>72.378562466000005</v>
      </c>
      <c r="U728"/>
      <c r="V728">
        <v>111.632606251</v>
      </c>
      <c r="W728"/>
      <c r="X728"/>
      <c r="Y728"/>
      <c r="Z728">
        <v>7.7545712560000002</v>
      </c>
      <c r="AA728"/>
      <c r="AB728"/>
      <c r="AC728">
        <v>86.722582184000004</v>
      </c>
      <c r="AD728">
        <v>68.312722843000003</v>
      </c>
      <c r="AE728"/>
      <c r="AF728">
        <v>51.135511469000001</v>
      </c>
      <c r="AG728"/>
      <c r="AH728"/>
      <c r="AI728">
        <v>68.310286586999993</v>
      </c>
      <c r="AJ728">
        <v>53.257320813</v>
      </c>
      <c r="AK728"/>
      <c r="AL728">
        <v>53.027297466</v>
      </c>
      <c r="AM728"/>
      <c r="AN728">
        <v>62.376810826000003</v>
      </c>
      <c r="AO728"/>
      <c r="AP728"/>
      <c r="AQ728"/>
      <c r="AR728">
        <v>58.218913815000001</v>
      </c>
      <c r="AS728"/>
      <c r="AT728">
        <v>51.465541315999999</v>
      </c>
      <c r="AU728"/>
    </row>
    <row r="729" spans="1:47" x14ac:dyDescent="0.2">
      <c r="A729" s="86">
        <v>29068</v>
      </c>
      <c r="B729">
        <v>37.540769656999998</v>
      </c>
      <c r="C729">
        <v>54.339740964999997</v>
      </c>
      <c r="D729">
        <v>63.865070455000001</v>
      </c>
      <c r="E729">
        <v>57.947792587000002</v>
      </c>
      <c r="F729"/>
      <c r="G729"/>
      <c r="H729"/>
      <c r="I729">
        <v>37.537641520000001</v>
      </c>
      <c r="J729"/>
      <c r="K729">
        <v>60.174604471000002</v>
      </c>
      <c r="L729">
        <v>62.533985694999998</v>
      </c>
      <c r="M729">
        <v>69.118069621000004</v>
      </c>
      <c r="N729">
        <v>84.543226359000002</v>
      </c>
      <c r="O729"/>
      <c r="P729"/>
      <c r="Q729">
        <v>47.208385714999999</v>
      </c>
      <c r="R729">
        <v>83.982948031999996</v>
      </c>
      <c r="S729">
        <v>61.106170880000001</v>
      </c>
      <c r="T729">
        <v>69.797454740999996</v>
      </c>
      <c r="U729"/>
      <c r="V729">
        <v>113.44657512400001</v>
      </c>
      <c r="W729"/>
      <c r="X729"/>
      <c r="Y729"/>
      <c r="Z729">
        <v>7.800637601</v>
      </c>
      <c r="AA729"/>
      <c r="AB729"/>
      <c r="AC729">
        <v>93.868986500999995</v>
      </c>
      <c r="AD729">
        <v>69.322270470999996</v>
      </c>
      <c r="AE729"/>
      <c r="AF729">
        <v>52.03102835</v>
      </c>
      <c r="AG729"/>
      <c r="AH729"/>
      <c r="AI729">
        <v>67.640577895000007</v>
      </c>
      <c r="AJ729">
        <v>55.499734320999998</v>
      </c>
      <c r="AK729"/>
      <c r="AL729">
        <v>53.151207067000001</v>
      </c>
      <c r="AM729"/>
      <c r="AN729">
        <v>70.535131759999999</v>
      </c>
      <c r="AO729"/>
      <c r="AP729"/>
      <c r="AQ729"/>
      <c r="AR729">
        <v>59.717618526999999</v>
      </c>
      <c r="AS729"/>
      <c r="AT729">
        <v>51.141918511999997</v>
      </c>
      <c r="AU729"/>
    </row>
    <row r="730" spans="1:47" x14ac:dyDescent="0.2">
      <c r="A730" s="86">
        <v>29099</v>
      </c>
      <c r="B730">
        <v>37.904339686999997</v>
      </c>
      <c r="C730">
        <v>55.076727749</v>
      </c>
      <c r="D730">
        <v>62.656915228999999</v>
      </c>
      <c r="E730">
        <v>57.828435650000003</v>
      </c>
      <c r="F730"/>
      <c r="G730"/>
      <c r="H730"/>
      <c r="I730">
        <v>37.901181254999997</v>
      </c>
      <c r="J730"/>
      <c r="K730">
        <v>60.298039557000003</v>
      </c>
      <c r="L730">
        <v>62.533985694999998</v>
      </c>
      <c r="M730">
        <v>69.213339187000003</v>
      </c>
      <c r="N730">
        <v>83.292367646000002</v>
      </c>
      <c r="O730"/>
      <c r="P730"/>
      <c r="Q730">
        <v>46.954849809000002</v>
      </c>
      <c r="R730">
        <v>82.764921224999995</v>
      </c>
      <c r="S730">
        <v>60.932137445999999</v>
      </c>
      <c r="T730">
        <v>69.582362431000007</v>
      </c>
      <c r="U730"/>
      <c r="V730">
        <v>111.846013013</v>
      </c>
      <c r="W730"/>
      <c r="X730"/>
      <c r="Y730"/>
      <c r="Z730">
        <v>8.1000709670000006</v>
      </c>
      <c r="AA730"/>
      <c r="AB730"/>
      <c r="AC730">
        <v>95.607301073000002</v>
      </c>
      <c r="AD730">
        <v>68.060335936000001</v>
      </c>
      <c r="AE730"/>
      <c r="AF730">
        <v>54.235594722000002</v>
      </c>
      <c r="AG730"/>
      <c r="AH730"/>
      <c r="AI730">
        <v>68.979995278999994</v>
      </c>
      <c r="AJ730">
        <v>57.742147828999997</v>
      </c>
      <c r="AK730"/>
      <c r="AL730">
        <v>53.031332202999998</v>
      </c>
      <c r="AM730"/>
      <c r="AN730">
        <v>68.298033115999999</v>
      </c>
      <c r="AO730"/>
      <c r="AP730"/>
      <c r="AQ730"/>
      <c r="AR730">
        <v>60.236400926999998</v>
      </c>
      <c r="AS730"/>
      <c r="AT730">
        <v>51.129627782999997</v>
      </c>
      <c r="AU730"/>
    </row>
    <row r="731" spans="1:47" x14ac:dyDescent="0.2">
      <c r="A731" s="86">
        <v>29129</v>
      </c>
      <c r="B731">
        <v>37.195641215999999</v>
      </c>
      <c r="C731">
        <v>53.939385012000002</v>
      </c>
      <c r="D731">
        <v>64.894754773000003</v>
      </c>
      <c r="E731">
        <v>57.741502449000002</v>
      </c>
      <c r="F731"/>
      <c r="G731"/>
      <c r="H731"/>
      <c r="I731">
        <v>37.192541837999997</v>
      </c>
      <c r="J731"/>
      <c r="K731">
        <v>59.619146583999999</v>
      </c>
      <c r="L731">
        <v>65.660684978999996</v>
      </c>
      <c r="M731">
        <v>68.632194838000004</v>
      </c>
      <c r="N731">
        <v>82.479977059999996</v>
      </c>
      <c r="O731"/>
      <c r="P731"/>
      <c r="Q731">
        <v>47.411214440000002</v>
      </c>
      <c r="R731">
        <v>82.034105152999999</v>
      </c>
      <c r="S731">
        <v>61.171005035</v>
      </c>
      <c r="T731">
        <v>69.797454740999996</v>
      </c>
      <c r="U731"/>
      <c r="V731">
        <v>114.34502876800001</v>
      </c>
      <c r="W731"/>
      <c r="X731"/>
      <c r="Y731"/>
      <c r="Z731">
        <v>7.9925823569999999</v>
      </c>
      <c r="AA731"/>
      <c r="AB731"/>
      <c r="AC731">
        <v>94.834716822000004</v>
      </c>
      <c r="AD731">
        <v>69.490528409000007</v>
      </c>
      <c r="AE731"/>
      <c r="AF731">
        <v>50.942404592000003</v>
      </c>
      <c r="AG731"/>
      <c r="AH731"/>
      <c r="AI731">
        <v>68.310286586999993</v>
      </c>
      <c r="AJ731">
        <v>54.939130943999999</v>
      </c>
      <c r="AK731"/>
      <c r="AL731">
        <v>53.157481431000001</v>
      </c>
      <c r="AM731"/>
      <c r="AN731">
        <v>69.042880522999994</v>
      </c>
      <c r="AO731"/>
      <c r="AP731"/>
      <c r="AQ731"/>
      <c r="AR731">
        <v>58.795338704000002</v>
      </c>
      <c r="AS731"/>
      <c r="AT731">
        <v>51.482787983000001</v>
      </c>
      <c r="AU731"/>
    </row>
    <row r="732" spans="1:47" x14ac:dyDescent="0.2">
      <c r="A732" s="86">
        <v>29160</v>
      </c>
      <c r="B732">
        <v>37.023564387</v>
      </c>
      <c r="C732">
        <v>53.827864587999997</v>
      </c>
      <c r="D732">
        <v>64.196262864999994</v>
      </c>
      <c r="E732">
        <v>57.255146429</v>
      </c>
      <c r="F732"/>
      <c r="G732"/>
      <c r="H732"/>
      <c r="I732">
        <v>37.020479346999998</v>
      </c>
      <c r="J732"/>
      <c r="K732">
        <v>61.162085159999997</v>
      </c>
      <c r="L732">
        <v>65.660684978999996</v>
      </c>
      <c r="M732">
        <v>69.403878316999993</v>
      </c>
      <c r="N732">
        <v>82.193073585999997</v>
      </c>
      <c r="O732"/>
      <c r="P732"/>
      <c r="Q732">
        <v>48.577479607999997</v>
      </c>
      <c r="R732">
        <v>82.399513185000004</v>
      </c>
      <c r="S732">
        <v>61.589915681999997</v>
      </c>
      <c r="T732">
        <v>70.765370137999994</v>
      </c>
      <c r="U732"/>
      <c r="V732">
        <v>108.08851599800001</v>
      </c>
      <c r="W732"/>
      <c r="X732"/>
      <c r="Y732"/>
      <c r="Z732">
        <v>8.0309707410000009</v>
      </c>
      <c r="AA732"/>
      <c r="AB732"/>
      <c r="AC732">
        <v>95.414155002000001</v>
      </c>
      <c r="AD732">
        <v>70.331818099000003</v>
      </c>
      <c r="AE732"/>
      <c r="AF732">
        <v>52.917943424000001</v>
      </c>
      <c r="AG732"/>
      <c r="AH732"/>
      <c r="AI732">
        <v>69.649703970999994</v>
      </c>
      <c r="AJ732">
        <v>57.181544451999997</v>
      </c>
      <c r="AK732"/>
      <c r="AL732">
        <v>53.472711758000003</v>
      </c>
      <c r="AM732"/>
      <c r="AN732">
        <v>69.741097750999998</v>
      </c>
      <c r="AO732"/>
      <c r="AP732"/>
      <c r="AQ732"/>
      <c r="AR732">
        <v>59.256478614999999</v>
      </c>
      <c r="AS732"/>
      <c r="AT732">
        <v>51.405574455999997</v>
      </c>
      <c r="AU732"/>
    </row>
    <row r="733" spans="1:47" x14ac:dyDescent="0.2">
      <c r="A733" s="86">
        <v>29190</v>
      </c>
      <c r="B733">
        <v>40.057977618000002</v>
      </c>
      <c r="C733">
        <v>55.835073108000003</v>
      </c>
      <c r="D733">
        <v>65.438918579000003</v>
      </c>
      <c r="E733">
        <v>56.511280167999999</v>
      </c>
      <c r="F733"/>
      <c r="G733"/>
      <c r="H733"/>
      <c r="I733">
        <v>40.054639731999998</v>
      </c>
      <c r="J733"/>
      <c r="K733">
        <v>62.087848305000001</v>
      </c>
      <c r="L733">
        <v>65.035345121999995</v>
      </c>
      <c r="M733">
        <v>70.175561795999997</v>
      </c>
      <c r="N733">
        <v>80.650098815000007</v>
      </c>
      <c r="O733"/>
      <c r="P733"/>
      <c r="Q733">
        <v>48.222529340000001</v>
      </c>
      <c r="R733">
        <v>82.277710510000006</v>
      </c>
      <c r="S733">
        <v>61.854835741999999</v>
      </c>
      <c r="T733">
        <v>71.195554759000004</v>
      </c>
      <c r="U733"/>
      <c r="V733">
        <v>112.69071664499999</v>
      </c>
      <c r="W733"/>
      <c r="X733"/>
      <c r="Y733"/>
      <c r="Z733">
        <v>7.7238594149999997</v>
      </c>
      <c r="AA733"/>
      <c r="AB733"/>
      <c r="AC733">
        <v>98.311345944999999</v>
      </c>
      <c r="AD733">
        <v>70.079431192000001</v>
      </c>
      <c r="AE733"/>
      <c r="AF733">
        <v>55.317226494000003</v>
      </c>
      <c r="AG733"/>
      <c r="AH733"/>
      <c r="AI733">
        <v>66.301160511000006</v>
      </c>
      <c r="AJ733">
        <v>56.060337697999998</v>
      </c>
      <c r="AK733"/>
      <c r="AL733">
        <v>53.684019409999998</v>
      </c>
      <c r="AM733"/>
      <c r="AN733">
        <v>69.61237362</v>
      </c>
      <c r="AO733"/>
      <c r="AP733"/>
      <c r="AQ733"/>
      <c r="AR733">
        <v>60.928110793999998</v>
      </c>
      <c r="AS733"/>
      <c r="AT733">
        <v>51.445122847999997</v>
      </c>
      <c r="AU733"/>
    </row>
    <row r="734" spans="1:47" x14ac:dyDescent="0.2">
      <c r="A734" s="86">
        <v>29221</v>
      </c>
      <c r="B734">
        <v>37.969392141999997</v>
      </c>
      <c r="C734">
        <v>55.372013703</v>
      </c>
      <c r="D734">
        <v>66.442025497000003</v>
      </c>
      <c r="E734">
        <v>57.271593250999999</v>
      </c>
      <c r="F734"/>
      <c r="G734"/>
      <c r="H734"/>
      <c r="I734">
        <v>37.966228289</v>
      </c>
      <c r="J734"/>
      <c r="K734">
        <v>61.717543046999999</v>
      </c>
      <c r="L734">
        <v>64.410005264999995</v>
      </c>
      <c r="M734">
        <v>68.173246255999999</v>
      </c>
      <c r="N734">
        <v>83.342515844000005</v>
      </c>
      <c r="O734"/>
      <c r="P734"/>
      <c r="Q734">
        <v>49.591623233</v>
      </c>
      <c r="R734">
        <v>81.790641889</v>
      </c>
      <c r="S734">
        <v>61.939452686999999</v>
      </c>
      <c r="T734">
        <v>70.765370137999994</v>
      </c>
      <c r="U734"/>
      <c r="V734">
        <v>112.95075410299999</v>
      </c>
      <c r="W734"/>
      <c r="X734"/>
      <c r="Y734"/>
      <c r="Z734">
        <v>7.8623303509999998</v>
      </c>
      <c r="AA734"/>
      <c r="AB734"/>
      <c r="AC734">
        <v>97.386659171000005</v>
      </c>
      <c r="AD734">
        <v>70.584205006000005</v>
      </c>
      <c r="AE734"/>
      <c r="AF734">
        <v>54.504220466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53.829140445</v>
      </c>
      <c r="AM734"/>
      <c r="AN734">
        <v>71.702825622999995</v>
      </c>
      <c r="AO734"/>
      <c r="AP734"/>
      <c r="AQ734"/>
      <c r="AR734">
        <v>60.236400926999998</v>
      </c>
      <c r="AS734"/>
      <c r="AT734">
        <v>51.711455000000001</v>
      </c>
      <c r="AU734"/>
    </row>
    <row r="735" spans="1:47" x14ac:dyDescent="0.2">
      <c r="A735" s="86">
        <v>29252</v>
      </c>
      <c r="B735">
        <v>37.758010036000002</v>
      </c>
      <c r="C735">
        <v>54.117760214999997</v>
      </c>
      <c r="D735">
        <v>67.273285303999998</v>
      </c>
      <c r="E735">
        <v>56.250480563000004</v>
      </c>
      <c r="F735"/>
      <c r="G735"/>
      <c r="H735"/>
      <c r="I735">
        <v>37.754863798000002</v>
      </c>
      <c r="J735"/>
      <c r="K735">
        <v>61.655825503999999</v>
      </c>
      <c r="L735">
        <v>63.784665408999999</v>
      </c>
      <c r="M735">
        <v>67.590568938000004</v>
      </c>
      <c r="N735">
        <v>82.772157234999995</v>
      </c>
      <c r="O735"/>
      <c r="P735"/>
      <c r="Q735">
        <v>49.135258602</v>
      </c>
      <c r="R735">
        <v>81.546975625000002</v>
      </c>
      <c r="S735">
        <v>62.269547600000003</v>
      </c>
      <c r="T735">
        <v>69.152177809999998</v>
      </c>
      <c r="U735"/>
      <c r="V735">
        <v>112.836239922</v>
      </c>
      <c r="W735"/>
      <c r="X735"/>
      <c r="Y735"/>
      <c r="Z735">
        <v>7.5703009379999999</v>
      </c>
      <c r="AA735"/>
      <c r="AB735"/>
      <c r="AC735">
        <v>98.970939756999996</v>
      </c>
      <c r="AD735">
        <v>73.192203046000003</v>
      </c>
      <c r="AE735"/>
      <c r="AF735">
        <v>52.397302713999999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53.965965832999998</v>
      </c>
      <c r="AM735"/>
      <c r="AN735">
        <v>69.950485158000006</v>
      </c>
      <c r="AO735"/>
      <c r="AP735"/>
      <c r="AQ735"/>
      <c r="AR735">
        <v>59.775261016000002</v>
      </c>
      <c r="AS735"/>
      <c r="AT735">
        <v>51.737622356999999</v>
      </c>
      <c r="AU735"/>
    </row>
    <row r="736" spans="1:47" x14ac:dyDescent="0.2">
      <c r="A736" s="86">
        <v>29281</v>
      </c>
      <c r="B736">
        <v>39.216872934999998</v>
      </c>
      <c r="C736">
        <v>54.949202669999998</v>
      </c>
      <c r="D736">
        <v>69.754431917000005</v>
      </c>
      <c r="E736">
        <v>56.903654348000003</v>
      </c>
      <c r="F736"/>
      <c r="G736"/>
      <c r="H736"/>
      <c r="I736">
        <v>39.213605135000002</v>
      </c>
      <c r="J736"/>
      <c r="K736">
        <v>61.100367617000003</v>
      </c>
      <c r="L736">
        <v>64.410005264999995</v>
      </c>
      <c r="M736">
        <v>67.623395829000003</v>
      </c>
      <c r="N736">
        <v>85.756678300000004</v>
      </c>
      <c r="O736"/>
      <c r="P736"/>
      <c r="Q736">
        <v>50.200109406999999</v>
      </c>
      <c r="R736">
        <v>82.115530234999994</v>
      </c>
      <c r="S736">
        <v>61.938206170999997</v>
      </c>
      <c r="T736">
        <v>68.721993189000003</v>
      </c>
      <c r="U736"/>
      <c r="V736">
        <v>113.697017988</v>
      </c>
      <c r="W736"/>
      <c r="X736"/>
      <c r="Y736"/>
      <c r="Z736">
        <v>7.7050837440000004</v>
      </c>
      <c r="AA736"/>
      <c r="AB736"/>
      <c r="AC736">
        <v>101.39395711500001</v>
      </c>
      <c r="AD736">
        <v>71.257236758000005</v>
      </c>
      <c r="AE736"/>
      <c r="AF736">
        <v>53.566800688000001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53.94247833</v>
      </c>
      <c r="AM736"/>
      <c r="AN736">
        <v>70.828536305</v>
      </c>
      <c r="AO736"/>
      <c r="AP736"/>
      <c r="AQ736"/>
      <c r="AR736">
        <v>60.582255861</v>
      </c>
      <c r="AS736"/>
      <c r="AT736">
        <v>51.525309937999999</v>
      </c>
      <c r="AU736"/>
    </row>
    <row r="737" spans="1:47" x14ac:dyDescent="0.2">
      <c r="A737" s="86">
        <v>29312</v>
      </c>
      <c r="B737">
        <v>37.956914261999998</v>
      </c>
      <c r="C737">
        <v>53.214657699</v>
      </c>
      <c r="D737">
        <v>66.719627525999996</v>
      </c>
      <c r="E737">
        <v>55.639598605000003</v>
      </c>
      <c r="F737"/>
      <c r="G737"/>
      <c r="H737"/>
      <c r="I737">
        <v>37.953751449999999</v>
      </c>
      <c r="J737"/>
      <c r="K737">
        <v>60.483192185999997</v>
      </c>
      <c r="L737">
        <v>63.784665408999999</v>
      </c>
      <c r="M737">
        <v>67.467468096000005</v>
      </c>
      <c r="N737">
        <v>82.603220644000004</v>
      </c>
      <c r="O737"/>
      <c r="P737"/>
      <c r="Q737">
        <v>50.453645313000003</v>
      </c>
      <c r="R737">
        <v>82.115530234999994</v>
      </c>
      <c r="S737">
        <v>61.273303978999998</v>
      </c>
      <c r="T737">
        <v>66.786162395000005</v>
      </c>
      <c r="U737"/>
      <c r="V737">
        <v>115.642104231</v>
      </c>
      <c r="W737"/>
      <c r="X737"/>
      <c r="Y737"/>
      <c r="Z737">
        <v>7.6601561419999999</v>
      </c>
      <c r="AA737"/>
      <c r="AB737"/>
      <c r="AC737">
        <v>99.716483557999993</v>
      </c>
      <c r="AD737">
        <v>72.519171294000003</v>
      </c>
      <c r="AE737"/>
      <c r="AF737">
        <v>54.436856124000002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53.332638146999997</v>
      </c>
      <c r="AM737"/>
      <c r="AN737">
        <v>69.713745111999998</v>
      </c>
      <c r="AO737"/>
      <c r="AP737"/>
      <c r="AQ737"/>
      <c r="AR737">
        <v>59.717618526999999</v>
      </c>
      <c r="AS737"/>
      <c r="AT737">
        <v>50.525399723</v>
      </c>
      <c r="AU737"/>
    </row>
    <row r="738" spans="1:47" x14ac:dyDescent="0.2">
      <c r="A738" s="86">
        <v>29342</v>
      </c>
      <c r="B738">
        <v>37.857895259000003</v>
      </c>
      <c r="C738">
        <v>53.296954618000001</v>
      </c>
      <c r="D738">
        <v>68.989663070000006</v>
      </c>
      <c r="E738">
        <v>54.267933655999997</v>
      </c>
      <c r="F738"/>
      <c r="G738"/>
      <c r="H738"/>
      <c r="I738">
        <v>37.854740698000001</v>
      </c>
      <c r="J738"/>
      <c r="K738">
        <v>60.421474643000003</v>
      </c>
      <c r="L738">
        <v>62.533985694999998</v>
      </c>
      <c r="M738">
        <v>66.696036152999994</v>
      </c>
      <c r="N738">
        <v>82.099784072000006</v>
      </c>
      <c r="O738"/>
      <c r="P738"/>
      <c r="Q738">
        <v>49.185965783</v>
      </c>
      <c r="R738">
        <v>80.084978058000004</v>
      </c>
      <c r="S738">
        <v>60.286328455000003</v>
      </c>
      <c r="T738">
        <v>66.893708549999999</v>
      </c>
      <c r="U738"/>
      <c r="V738">
        <v>115.23919952</v>
      </c>
      <c r="W738"/>
      <c r="X738"/>
      <c r="Y738"/>
      <c r="Z738">
        <v>7.8174027490000002</v>
      </c>
      <c r="AA738"/>
      <c r="AB738"/>
      <c r="AC738">
        <v>97.386659171000005</v>
      </c>
      <c r="AD738">
        <v>72.01439748</v>
      </c>
      <c r="AE738"/>
      <c r="AF738">
        <v>52.737113002999997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52.486395162000001</v>
      </c>
      <c r="AM738"/>
      <c r="AN738">
        <v>69.195480713999999</v>
      </c>
      <c r="AO738"/>
      <c r="AP738"/>
      <c r="AQ738"/>
      <c r="AR738">
        <v>46.113991140000003</v>
      </c>
      <c r="AS738"/>
      <c r="AT738">
        <v>49.270556016</v>
      </c>
      <c r="AU738"/>
    </row>
    <row r="739" spans="1:47" x14ac:dyDescent="0.2">
      <c r="A739" s="86">
        <v>29373</v>
      </c>
      <c r="B739">
        <v>38.313629331000001</v>
      </c>
      <c r="C739">
        <v>52.662653521000003</v>
      </c>
      <c r="D739">
        <v>69.721132932000003</v>
      </c>
      <c r="E739">
        <v>53.925369850999999</v>
      </c>
      <c r="F739"/>
      <c r="G739"/>
      <c r="H739"/>
      <c r="I739">
        <v>38.310436793999997</v>
      </c>
      <c r="J739"/>
      <c r="K739">
        <v>59.866016756</v>
      </c>
      <c r="L739">
        <v>62.533985694999998</v>
      </c>
      <c r="M739">
        <v>67.081752124000005</v>
      </c>
      <c r="N739">
        <v>83.231720144999997</v>
      </c>
      <c r="O739"/>
      <c r="P739"/>
      <c r="Q739">
        <v>51.873446387999998</v>
      </c>
      <c r="R739">
        <v>80.491088496000003</v>
      </c>
      <c r="S739">
        <v>59.735677309000003</v>
      </c>
      <c r="T739">
        <v>66.893708549999999</v>
      </c>
      <c r="U739"/>
      <c r="V739">
        <v>115.188728408</v>
      </c>
      <c r="W739"/>
      <c r="X739"/>
      <c r="Y739"/>
      <c r="Z739">
        <v>7.7050837440000004</v>
      </c>
      <c r="AA739"/>
      <c r="AB739"/>
      <c r="AC739">
        <v>96.547922399000001</v>
      </c>
      <c r="AD739">
        <v>71.257236758000005</v>
      </c>
      <c r="AE739"/>
      <c r="AF739">
        <v>51.990432538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52.279273144999998</v>
      </c>
      <c r="AM739"/>
      <c r="AN739">
        <v>70.698952078000005</v>
      </c>
      <c r="AO739"/>
      <c r="AP739"/>
      <c r="AQ739"/>
      <c r="AR739">
        <v>59.429406082</v>
      </c>
      <c r="AS739"/>
      <c r="AT739">
        <v>48.642935925000003</v>
      </c>
      <c r="AU739"/>
    </row>
    <row r="740" spans="1:47" x14ac:dyDescent="0.2">
      <c r="A740" s="86">
        <v>29403</v>
      </c>
      <c r="B740">
        <v>37.094722040999997</v>
      </c>
      <c r="C740">
        <v>52.300417838000001</v>
      </c>
      <c r="D740">
        <v>68.930704852999995</v>
      </c>
      <c r="E740">
        <v>54.409376324999997</v>
      </c>
      <c r="F740"/>
      <c r="G740"/>
      <c r="H740"/>
      <c r="I740">
        <v>37.091631071000002</v>
      </c>
      <c r="J740"/>
      <c r="K740">
        <v>60.174604471000002</v>
      </c>
      <c r="L740">
        <v>64.410005264999995</v>
      </c>
      <c r="M740">
        <v>66.499074805999996</v>
      </c>
      <c r="N740">
        <v>82.096102302999995</v>
      </c>
      <c r="O740"/>
      <c r="P740"/>
      <c r="Q740">
        <v>55.828606522999998</v>
      </c>
      <c r="R740">
        <v>81.222087278999993</v>
      </c>
      <c r="S740">
        <v>59.394195132999997</v>
      </c>
      <c r="T740">
        <v>65.495608532000006</v>
      </c>
      <c r="U740"/>
      <c r="V740">
        <v>114.38724541400001</v>
      </c>
      <c r="W740"/>
      <c r="X740"/>
      <c r="Y740"/>
      <c r="Z740">
        <v>7.4355181320000003</v>
      </c>
      <c r="AA740"/>
      <c r="AB740"/>
      <c r="AC740">
        <v>93.752133134000005</v>
      </c>
      <c r="AD740">
        <v>71.173107788999999</v>
      </c>
      <c r="AE740"/>
      <c r="AF740">
        <v>52.351102224000002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51.912517137000002</v>
      </c>
      <c r="AM740"/>
      <c r="AN740">
        <v>70.171895980000002</v>
      </c>
      <c r="AO740"/>
      <c r="AP740"/>
      <c r="AQ740"/>
      <c r="AR740">
        <v>60.294043416000001</v>
      </c>
      <c r="AS740"/>
      <c r="AT740">
        <v>48.270943156999998</v>
      </c>
      <c r="AU740"/>
    </row>
    <row r="741" spans="1:47" x14ac:dyDescent="0.2">
      <c r="A741" s="86">
        <v>29434</v>
      </c>
      <c r="B741">
        <v>38.12502585</v>
      </c>
      <c r="C741">
        <v>53.021177158999997</v>
      </c>
      <c r="D741">
        <v>68.621218869000003</v>
      </c>
      <c r="E741">
        <v>54.156565176000001</v>
      </c>
      <c r="F741"/>
      <c r="G741"/>
      <c r="H741"/>
      <c r="I741">
        <v>38.121849029000003</v>
      </c>
      <c r="J741"/>
      <c r="K741">
        <v>60.298039557000003</v>
      </c>
      <c r="L741">
        <v>60.657966123999998</v>
      </c>
      <c r="M741">
        <v>67.779323562000002</v>
      </c>
      <c r="N741">
        <v>81.815983302000006</v>
      </c>
      <c r="O741"/>
      <c r="P741"/>
      <c r="Q741">
        <v>50.960717125999999</v>
      </c>
      <c r="R741">
        <v>81.222087278999993</v>
      </c>
      <c r="S741">
        <v>59.262252897000003</v>
      </c>
      <c r="T741">
        <v>64.420146979999998</v>
      </c>
      <c r="U741"/>
      <c r="V741">
        <v>111.535383102</v>
      </c>
      <c r="W741"/>
      <c r="X741"/>
      <c r="Y741"/>
      <c r="Z741">
        <v>7.6152285400000004</v>
      </c>
      <c r="AA741"/>
      <c r="AB741"/>
      <c r="AC741">
        <v>97.293466199999997</v>
      </c>
      <c r="AD741">
        <v>69.069883563999994</v>
      </c>
      <c r="AE741"/>
      <c r="AF741">
        <v>46.953553264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51.861626854000001</v>
      </c>
      <c r="AM741"/>
      <c r="AN741">
        <v>67.614933093999994</v>
      </c>
      <c r="AO741"/>
      <c r="AP741"/>
      <c r="AQ741"/>
      <c r="AR741">
        <v>58.507126259000003</v>
      </c>
      <c r="AS741"/>
      <c r="AT741">
        <v>48.422991359999997</v>
      </c>
      <c r="AU741"/>
    </row>
    <row r="742" spans="1:47" x14ac:dyDescent="0.2">
      <c r="A742" s="86">
        <v>29465</v>
      </c>
      <c r="B742">
        <v>36.956670664000001</v>
      </c>
      <c r="C742">
        <v>51.291917376999997</v>
      </c>
      <c r="D742">
        <v>71.164122098000007</v>
      </c>
      <c r="E742">
        <v>55.403234279000003</v>
      </c>
      <c r="F742"/>
      <c r="G742"/>
      <c r="H742"/>
      <c r="I742">
        <v>36.953591197999998</v>
      </c>
      <c r="J742"/>
      <c r="K742">
        <v>58.199643092999999</v>
      </c>
      <c r="L742">
        <v>61.283305980999998</v>
      </c>
      <c r="M742">
        <v>65.694815972000001</v>
      </c>
      <c r="N742">
        <v>82.387206500999994</v>
      </c>
      <c r="O742"/>
      <c r="P742"/>
      <c r="Q742">
        <v>50.808595582000002</v>
      </c>
      <c r="R742">
        <v>79.678867620999995</v>
      </c>
      <c r="S742">
        <v>59.143020188000001</v>
      </c>
      <c r="T742">
        <v>63.344685427000002</v>
      </c>
      <c r="U742"/>
      <c r="V742">
        <v>112.87749124</v>
      </c>
      <c r="W742"/>
      <c r="X742"/>
      <c r="Y742"/>
      <c r="Z742">
        <v>7.4130543309999997</v>
      </c>
      <c r="AA742"/>
      <c r="AB742"/>
      <c r="AC742">
        <v>91.422308758</v>
      </c>
      <c r="AD742">
        <v>70.163560161000007</v>
      </c>
      <c r="AE742"/>
      <c r="AF742">
        <v>47.942409726000001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51.728597010000001</v>
      </c>
      <c r="AM742"/>
      <c r="AN742">
        <v>67.308168862000002</v>
      </c>
      <c r="AO742"/>
      <c r="AP742"/>
      <c r="AQ742"/>
      <c r="AR742">
        <v>57.700131413999998</v>
      </c>
      <c r="AS742"/>
      <c r="AT742">
        <v>49.241315976999999</v>
      </c>
      <c r="AU742"/>
    </row>
    <row r="743" spans="1:47" x14ac:dyDescent="0.2">
      <c r="A743" s="86">
        <v>29495</v>
      </c>
      <c r="B743">
        <v>37.601833093000003</v>
      </c>
      <c r="C743">
        <v>50.957891922999998</v>
      </c>
      <c r="D743">
        <v>69.442584848999999</v>
      </c>
      <c r="E743">
        <v>56.044190424999996</v>
      </c>
      <c r="F743"/>
      <c r="G743"/>
      <c r="H743"/>
      <c r="I743">
        <v>37.598699867999997</v>
      </c>
      <c r="J743"/>
      <c r="K743">
        <v>58.508230808999997</v>
      </c>
      <c r="L743">
        <v>61.283305980999998</v>
      </c>
      <c r="M743">
        <v>65.785089923000001</v>
      </c>
      <c r="N743">
        <v>82.941589738000005</v>
      </c>
      <c r="O743"/>
      <c r="P743"/>
      <c r="Q743">
        <v>51.011424306999999</v>
      </c>
      <c r="R743">
        <v>79.353979275</v>
      </c>
      <c r="S743">
        <v>59.603285851999999</v>
      </c>
      <c r="T743">
        <v>63.022046961999997</v>
      </c>
      <c r="U743"/>
      <c r="V743">
        <v>109.29754932900001</v>
      </c>
      <c r="W743"/>
      <c r="X743"/>
      <c r="Y743"/>
      <c r="Z743">
        <v>7.5253733360000004</v>
      </c>
      <c r="AA743"/>
      <c r="AB743"/>
      <c r="AC743">
        <v>92.354238502000001</v>
      </c>
      <c r="AD743">
        <v>70.584205006000005</v>
      </c>
      <c r="AE743"/>
      <c r="AF743">
        <v>46.838697414000002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52.181957361999999</v>
      </c>
      <c r="AM743"/>
      <c r="AN743">
        <v>71.331329509</v>
      </c>
      <c r="AO743"/>
      <c r="AP743"/>
      <c r="AQ743"/>
      <c r="AR743">
        <v>58.334198792999999</v>
      </c>
      <c r="AS743"/>
      <c r="AT743">
        <v>49.862493348000001</v>
      </c>
      <c r="AU743"/>
    </row>
    <row r="744" spans="1:47" x14ac:dyDescent="0.2">
      <c r="A744" s="86">
        <v>29526</v>
      </c>
      <c r="B744">
        <v>37.975665057000001</v>
      </c>
      <c r="C744">
        <v>51.057105917999998</v>
      </c>
      <c r="D744">
        <v>70.655480193000002</v>
      </c>
      <c r="E744">
        <v>56.153209359000002</v>
      </c>
      <c r="F744"/>
      <c r="G744"/>
      <c r="H744"/>
      <c r="I744">
        <v>37.972500682000003</v>
      </c>
      <c r="J744"/>
      <c r="K744">
        <v>59.495711497000002</v>
      </c>
      <c r="L744">
        <v>60.657966123999998</v>
      </c>
      <c r="M744">
        <v>66.375973963999996</v>
      </c>
      <c r="N744">
        <v>83.041508440000001</v>
      </c>
      <c r="O744"/>
      <c r="P744"/>
      <c r="Q744">
        <v>51.214253032000002</v>
      </c>
      <c r="R744">
        <v>78.866646747000004</v>
      </c>
      <c r="S744">
        <v>60.232059390000003</v>
      </c>
      <c r="T744">
        <v>63.022046961999997</v>
      </c>
      <c r="U744"/>
      <c r="V744">
        <v>110.13211712899999</v>
      </c>
      <c r="W744"/>
      <c r="X744"/>
      <c r="Y744"/>
      <c r="Z744">
        <v>7.5029095349999997</v>
      </c>
      <c r="AA744"/>
      <c r="AB744"/>
      <c r="AC744">
        <v>96.920694294</v>
      </c>
      <c r="AD744">
        <v>69.658786347000003</v>
      </c>
      <c r="AE744"/>
      <c r="AF744">
        <v>48.700464304999997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52.720786531000002</v>
      </c>
      <c r="AM744"/>
      <c r="AN744">
        <v>70.277469371999999</v>
      </c>
      <c r="AO744"/>
      <c r="AP744"/>
      <c r="AQ744"/>
      <c r="AR744">
        <v>58.564768747999999</v>
      </c>
      <c r="AS744"/>
      <c r="AT744">
        <v>50.684188003000003</v>
      </c>
      <c r="AU744"/>
    </row>
    <row r="745" spans="1:47" x14ac:dyDescent="0.2">
      <c r="A745" s="86">
        <v>29556</v>
      </c>
      <c r="B745">
        <v>38.639314487</v>
      </c>
      <c r="C745">
        <v>49.533598476999998</v>
      </c>
      <c r="D745">
        <v>67.878416623999996</v>
      </c>
      <c r="E745">
        <v>56.601502734</v>
      </c>
      <c r="F745"/>
      <c r="G745"/>
      <c r="H745"/>
      <c r="I745">
        <v>38.636094813</v>
      </c>
      <c r="J745"/>
      <c r="K745">
        <v>58.631665894999998</v>
      </c>
      <c r="L745">
        <v>61.283305980999998</v>
      </c>
      <c r="M745">
        <v>66.384180686999997</v>
      </c>
      <c r="N745">
        <v>81.665251179999998</v>
      </c>
      <c r="O745"/>
      <c r="P745"/>
      <c r="Q745">
        <v>52.025567930999998</v>
      </c>
      <c r="R745">
        <v>80.166200140000001</v>
      </c>
      <c r="S745">
        <v>60.427370656000001</v>
      </c>
      <c r="T745">
        <v>62.699408495999997</v>
      </c>
      <c r="U745"/>
      <c r="V745">
        <v>114.96804252299999</v>
      </c>
      <c r="W745"/>
      <c r="X745"/>
      <c r="Y745"/>
      <c r="Z745">
        <v>7.2108801219999998</v>
      </c>
      <c r="AA745"/>
      <c r="AB745"/>
      <c r="AC745">
        <v>95.522799661999997</v>
      </c>
      <c r="AD745">
        <v>70.668333974999996</v>
      </c>
      <c r="AE745"/>
      <c r="AF745">
        <v>47.389277905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52.838889094999999</v>
      </c>
      <c r="AM745"/>
      <c r="AN745">
        <v>71.201753582999999</v>
      </c>
      <c r="AO745"/>
      <c r="AP745"/>
      <c r="AQ745"/>
      <c r="AR745">
        <v>57.238991503000001</v>
      </c>
      <c r="AS745"/>
      <c r="AT745">
        <v>51.033779926999998</v>
      </c>
      <c r="AU745"/>
    </row>
    <row r="746" spans="1:47" x14ac:dyDescent="0.2">
      <c r="A746" s="86">
        <v>29587</v>
      </c>
      <c r="B746">
        <v>36.902053193999997</v>
      </c>
      <c r="C746">
        <v>49.974178672000001</v>
      </c>
      <c r="D746">
        <v>68.093692047000005</v>
      </c>
      <c r="E746">
        <v>55.981222592000002</v>
      </c>
      <c r="F746"/>
      <c r="G746"/>
      <c r="H746"/>
      <c r="I746">
        <v>36.898978278999998</v>
      </c>
      <c r="J746"/>
      <c r="K746">
        <v>58.384795723000003</v>
      </c>
      <c r="L746">
        <v>61.908645837999998</v>
      </c>
      <c r="M746">
        <v>65.235239496000005</v>
      </c>
      <c r="N746">
        <v>81.283236844000001</v>
      </c>
      <c r="O746"/>
      <c r="P746"/>
      <c r="Q746">
        <v>50.808595582000002</v>
      </c>
      <c r="R746">
        <v>79.841311794000006</v>
      </c>
      <c r="S746">
        <v>60.150245183000003</v>
      </c>
      <c r="T746">
        <v>62.484316186000001</v>
      </c>
      <c r="U746"/>
      <c r="V746">
        <v>110.68852147299999</v>
      </c>
      <c r="W746"/>
      <c r="X746"/>
      <c r="Y746"/>
      <c r="Z746">
        <v>7.8174027490000002</v>
      </c>
      <c r="AA746"/>
      <c r="AB746"/>
      <c r="AC746">
        <v>94.785550830000005</v>
      </c>
      <c r="AD746">
        <v>70.752462944000001</v>
      </c>
      <c r="AE746"/>
      <c r="AF746">
        <v>46.665560442999997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52.587295953999998</v>
      </c>
      <c r="AM746"/>
      <c r="AN746">
        <v>69.623092709999995</v>
      </c>
      <c r="AO746"/>
      <c r="AP746"/>
      <c r="AQ746"/>
      <c r="AR746">
        <v>57.930701370000001</v>
      </c>
      <c r="AS746"/>
      <c r="AT746">
        <v>50.715906011000001</v>
      </c>
      <c r="AU746"/>
    </row>
    <row r="747" spans="1:47" x14ac:dyDescent="0.2">
      <c r="A747" s="86">
        <v>29618</v>
      </c>
      <c r="B747">
        <v>37.730513072000001</v>
      </c>
      <c r="C747">
        <v>51.077270157999997</v>
      </c>
      <c r="D747">
        <v>70.902081065000004</v>
      </c>
      <c r="E747">
        <v>56.320027123999999</v>
      </c>
      <c r="F747"/>
      <c r="G747"/>
      <c r="H747"/>
      <c r="I747">
        <v>37.727369125000003</v>
      </c>
      <c r="J747"/>
      <c r="K747">
        <v>59.495711497000002</v>
      </c>
      <c r="L747">
        <v>63.159325551999999</v>
      </c>
      <c r="M747">
        <v>66.302113458999997</v>
      </c>
      <c r="N747">
        <v>82.950987014999995</v>
      </c>
      <c r="O747"/>
      <c r="P747"/>
      <c r="Q747">
        <v>51.772032025000001</v>
      </c>
      <c r="R747">
        <v>80.572310578</v>
      </c>
      <c r="S747">
        <v>60.278619333000002</v>
      </c>
      <c r="T747">
        <v>63.022046961999997</v>
      </c>
      <c r="U747"/>
      <c r="V747">
        <v>111.585351139</v>
      </c>
      <c r="W747"/>
      <c r="X747"/>
      <c r="Y747"/>
      <c r="Z747">
        <v>7.83986655</v>
      </c>
      <c r="AA747"/>
      <c r="AB747"/>
      <c r="AC747">
        <v>95.257707995000004</v>
      </c>
      <c r="AD747">
        <v>70.500076036999999</v>
      </c>
      <c r="AE747"/>
      <c r="AF747">
        <v>47.167998744000002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52.835872014000003</v>
      </c>
      <c r="AM747"/>
      <c r="AN747">
        <v>72.910430818999998</v>
      </c>
      <c r="AO747"/>
      <c r="AP747"/>
      <c r="AQ747"/>
      <c r="AR747">
        <v>58.103628837000002</v>
      </c>
      <c r="AS747"/>
      <c r="AT747">
        <v>50.501908573000001</v>
      </c>
      <c r="AU747"/>
    </row>
    <row r="748" spans="1:47" x14ac:dyDescent="0.2">
      <c r="A748" s="86">
        <v>29646</v>
      </c>
      <c r="B748">
        <v>37.767287482999997</v>
      </c>
      <c r="C748">
        <v>51.253633507000004</v>
      </c>
      <c r="D748">
        <v>64.077159717000001</v>
      </c>
      <c r="E748">
        <v>56.198790551000002</v>
      </c>
      <c r="F748"/>
      <c r="G748"/>
      <c r="H748"/>
      <c r="I748">
        <v>37.764140472000001</v>
      </c>
      <c r="J748"/>
      <c r="K748">
        <v>59.248841325000001</v>
      </c>
      <c r="L748">
        <v>61.908645837999998</v>
      </c>
      <c r="M748">
        <v>65.448614288000002</v>
      </c>
      <c r="N748">
        <v>82.129115999000007</v>
      </c>
      <c r="O748"/>
      <c r="P748"/>
      <c r="Q748">
        <v>51.264960213000002</v>
      </c>
      <c r="R748">
        <v>79.029090920000002</v>
      </c>
      <c r="S748">
        <v>60.330302170000003</v>
      </c>
      <c r="T748">
        <v>63.129593116999999</v>
      </c>
      <c r="U748"/>
      <c r="V748">
        <v>112.092611913</v>
      </c>
      <c r="W748"/>
      <c r="X748"/>
      <c r="Y748"/>
      <c r="Z748">
        <v>7.6376923410000002</v>
      </c>
      <c r="AA748"/>
      <c r="AB748"/>
      <c r="AC748">
        <v>95.139668704000002</v>
      </c>
      <c r="AD748">
        <v>70.752462944000001</v>
      </c>
      <c r="AE748"/>
      <c r="AF748">
        <v>47.473281667000002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52.830181836000001</v>
      </c>
      <c r="AM748"/>
      <c r="AN748">
        <v>71.039518400999995</v>
      </c>
      <c r="AO748"/>
      <c r="AP748"/>
      <c r="AQ748"/>
      <c r="AR748">
        <v>57.700131413999998</v>
      </c>
      <c r="AS748"/>
      <c r="AT748">
        <v>50.755355283999997</v>
      </c>
      <c r="AU748"/>
    </row>
    <row r="749" spans="1:47" x14ac:dyDescent="0.2">
      <c r="A749" s="86">
        <v>29677</v>
      </c>
      <c r="B749">
        <v>37.543070354999998</v>
      </c>
      <c r="C749">
        <v>50.678260551999998</v>
      </c>
      <c r="D749">
        <v>62.957846361999998</v>
      </c>
      <c r="E749">
        <v>57.372153818999998</v>
      </c>
      <c r="F749"/>
      <c r="G749"/>
      <c r="H749"/>
      <c r="I749">
        <v>37.539942025999999</v>
      </c>
      <c r="J749"/>
      <c r="K749">
        <v>58.693383437999998</v>
      </c>
      <c r="L749">
        <v>61.283305980999998</v>
      </c>
      <c r="M749">
        <v>65.506061348000003</v>
      </c>
      <c r="N749">
        <v>82.817486574</v>
      </c>
      <c r="O749"/>
      <c r="P749"/>
      <c r="Q749">
        <v>51.924153568999998</v>
      </c>
      <c r="R749">
        <v>78.947868838000005</v>
      </c>
      <c r="S749">
        <v>60.222773038</v>
      </c>
      <c r="T749">
        <v>63.452231583</v>
      </c>
      <c r="U749"/>
      <c r="V749">
        <v>110.105853489</v>
      </c>
      <c r="W749"/>
      <c r="X749"/>
      <c r="Y749"/>
      <c r="Z749">
        <v>7.9746493559999996</v>
      </c>
      <c r="AA749"/>
      <c r="AB749"/>
      <c r="AC749">
        <v>95.375747286000006</v>
      </c>
      <c r="AD749">
        <v>70.752462944000001</v>
      </c>
      <c r="AE749"/>
      <c r="AF749">
        <v>44.712163596000003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52.761238014</v>
      </c>
      <c r="AM749"/>
      <c r="AN749">
        <v>72.313660814000002</v>
      </c>
      <c r="AO749"/>
      <c r="AP749"/>
      <c r="AQ749"/>
      <c r="AR749">
        <v>57.123706525000003</v>
      </c>
      <c r="AS749"/>
      <c r="AT749">
        <v>50.521930566000002</v>
      </c>
      <c r="AU749"/>
    </row>
    <row r="750" spans="1:47" x14ac:dyDescent="0.2">
      <c r="A750" s="86">
        <v>29707</v>
      </c>
      <c r="B750">
        <v>37.395461734000001</v>
      </c>
      <c r="C750">
        <v>50.863775273999998</v>
      </c>
      <c r="D750">
        <v>62.134944517000001</v>
      </c>
      <c r="E750">
        <v>56.480266161000003</v>
      </c>
      <c r="F750"/>
      <c r="G750"/>
      <c r="H750"/>
      <c r="I750">
        <v>37.392345706</v>
      </c>
      <c r="J750"/>
      <c r="K750">
        <v>59.063688696</v>
      </c>
      <c r="L750">
        <v>61.908645837999998</v>
      </c>
      <c r="M750">
        <v>66.392387409999998</v>
      </c>
      <c r="N750">
        <v>82.763956157999999</v>
      </c>
      <c r="O750"/>
      <c r="P750"/>
      <c r="Q750">
        <v>53.343954642999996</v>
      </c>
      <c r="R750">
        <v>79.922533885000007</v>
      </c>
      <c r="S750">
        <v>60.238571145999998</v>
      </c>
      <c r="T750">
        <v>62.484316186000001</v>
      </c>
      <c r="U750"/>
      <c r="V750">
        <v>111.787969381</v>
      </c>
      <c r="W750"/>
      <c r="X750"/>
      <c r="Y750"/>
      <c r="Z750">
        <v>7.9072579530000002</v>
      </c>
      <c r="AA750"/>
      <c r="AB750"/>
      <c r="AC750">
        <v>96.438100907000006</v>
      </c>
      <c r="AD750">
        <v>69.658786347000003</v>
      </c>
      <c r="AE750"/>
      <c r="AF750">
        <v>48.988028598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52.803365028000002</v>
      </c>
      <c r="AM750"/>
      <c r="AN750">
        <v>72.278348906000005</v>
      </c>
      <c r="AO750"/>
      <c r="AP750"/>
      <c r="AQ750"/>
      <c r="AR750">
        <v>56.259069191000002</v>
      </c>
      <c r="AS750"/>
      <c r="AT750">
        <v>50.812745055999997</v>
      </c>
      <c r="AU750"/>
    </row>
    <row r="751" spans="1:47" x14ac:dyDescent="0.2">
      <c r="A751" s="86">
        <v>29738</v>
      </c>
      <c r="B751">
        <v>36.928737327</v>
      </c>
      <c r="C751">
        <v>51.761169574</v>
      </c>
      <c r="D751">
        <v>61.488454289000003</v>
      </c>
      <c r="E751">
        <v>56.821420238999998</v>
      </c>
      <c r="F751"/>
      <c r="G751"/>
      <c r="H751"/>
      <c r="I751">
        <v>36.925660188999998</v>
      </c>
      <c r="J751"/>
      <c r="K751">
        <v>58.384795723000003</v>
      </c>
      <c r="L751">
        <v>61.283305980999998</v>
      </c>
      <c r="M751">
        <v>65.711229418000002</v>
      </c>
      <c r="N751">
        <v>83.419111666000006</v>
      </c>
      <c r="O751"/>
      <c r="P751"/>
      <c r="Q751">
        <v>50.098695044999999</v>
      </c>
      <c r="R751">
        <v>80.328644323000006</v>
      </c>
      <c r="S751">
        <v>60.674765577000002</v>
      </c>
      <c r="T751">
        <v>63.882416204000002</v>
      </c>
      <c r="U751"/>
      <c r="V751">
        <v>114.151616352</v>
      </c>
      <c r="W751"/>
      <c r="X751"/>
      <c r="Y751"/>
      <c r="Z751">
        <v>7.9971131570000002</v>
      </c>
      <c r="AA751"/>
      <c r="AB751"/>
      <c r="AC751">
        <v>96.320061616000004</v>
      </c>
      <c r="AD751">
        <v>71.425494696000001</v>
      </c>
      <c r="AE751"/>
      <c r="AF751">
        <v>48.923817167000003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53.101043421999996</v>
      </c>
      <c r="AM751"/>
      <c r="AN751">
        <v>69.645975014000001</v>
      </c>
      <c r="AO751"/>
      <c r="AP751"/>
      <c r="AQ751"/>
      <c r="AR751">
        <v>56.259069191000002</v>
      </c>
      <c r="AS751"/>
      <c r="AT751">
        <v>51.070652111999998</v>
      </c>
      <c r="AU751"/>
    </row>
    <row r="752" spans="1:47" x14ac:dyDescent="0.2">
      <c r="A752" s="86">
        <v>29768</v>
      </c>
      <c r="B752">
        <v>36.980655448</v>
      </c>
      <c r="C752">
        <v>50.400752291000003</v>
      </c>
      <c r="D752">
        <v>61.875530382999997</v>
      </c>
      <c r="E752">
        <v>56.877339433000003</v>
      </c>
      <c r="F752"/>
      <c r="G752"/>
      <c r="H752"/>
      <c r="I752">
        <v>36.977573984000003</v>
      </c>
      <c r="J752"/>
      <c r="K752">
        <v>58.878536066999999</v>
      </c>
      <c r="L752">
        <v>66.286024835999996</v>
      </c>
      <c r="M752">
        <v>66.187219339999999</v>
      </c>
      <c r="N752">
        <v>84.358123044999999</v>
      </c>
      <c r="O752"/>
      <c r="P752"/>
      <c r="Q752">
        <v>53.496076187</v>
      </c>
      <c r="R752">
        <v>79.353979275</v>
      </c>
      <c r="S752">
        <v>60.895498551999999</v>
      </c>
      <c r="T752">
        <v>64.097508513999998</v>
      </c>
      <c r="U752"/>
      <c r="V752">
        <v>114.687597865</v>
      </c>
      <c r="W752"/>
      <c r="X752"/>
      <c r="Y752"/>
      <c r="Z752">
        <v>8.1992873660000001</v>
      </c>
      <c r="AA752"/>
      <c r="AB752"/>
      <c r="AC752">
        <v>94.785550830000005</v>
      </c>
      <c r="AD752">
        <v>72.01439748</v>
      </c>
      <c r="AE752"/>
      <c r="AF752">
        <v>47.972942619000001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53.416856144</v>
      </c>
      <c r="AM752"/>
      <c r="AN752">
        <v>70.616418006000004</v>
      </c>
      <c r="AO752"/>
      <c r="AP752"/>
      <c r="AQ752"/>
      <c r="AR752">
        <v>56.835494079999997</v>
      </c>
      <c r="AS752"/>
      <c r="AT752">
        <v>51.415585452999998</v>
      </c>
      <c r="AU752"/>
    </row>
    <row r="753" spans="1:47" x14ac:dyDescent="0.2">
      <c r="A753" s="86">
        <v>29799</v>
      </c>
      <c r="B753">
        <v>37.097262462000003</v>
      </c>
      <c r="C753">
        <v>50.883232315999997</v>
      </c>
      <c r="D753">
        <v>60.107539295999999</v>
      </c>
      <c r="E753">
        <v>54.735963216999998</v>
      </c>
      <c r="F753"/>
      <c r="G753"/>
      <c r="H753"/>
      <c r="I753">
        <v>37.094171281000001</v>
      </c>
      <c r="J753"/>
      <c r="K753">
        <v>58.940253609999999</v>
      </c>
      <c r="L753">
        <v>64.410005264999995</v>
      </c>
      <c r="M753">
        <v>65.054691594000005</v>
      </c>
      <c r="N753">
        <v>78.673092073000007</v>
      </c>
      <c r="O753"/>
      <c r="P753"/>
      <c r="Q753">
        <v>53.343954642999996</v>
      </c>
      <c r="R753">
        <v>79.353979275</v>
      </c>
      <c r="S753">
        <v>60.696755891000002</v>
      </c>
      <c r="T753">
        <v>64.205054669000006</v>
      </c>
      <c r="U753"/>
      <c r="V753">
        <v>119.983226965</v>
      </c>
      <c r="W753"/>
      <c r="X753"/>
      <c r="Y753"/>
      <c r="Z753">
        <v>8.2217511670000007</v>
      </c>
      <c r="AA753"/>
      <c r="AB753"/>
      <c r="AC753">
        <v>93.841236500999997</v>
      </c>
      <c r="AD753">
        <v>71.762010572999998</v>
      </c>
      <c r="AE753"/>
      <c r="AF753">
        <v>48.643181267000003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53.135959309999997</v>
      </c>
      <c r="AM753"/>
      <c r="AN753">
        <v>67.768281676000001</v>
      </c>
      <c r="AO753"/>
      <c r="AP753"/>
      <c r="AQ753"/>
      <c r="AR753">
        <v>57.238991503000001</v>
      </c>
      <c r="AS753"/>
      <c r="AT753">
        <v>51.358988631999999</v>
      </c>
      <c r="AU753"/>
    </row>
    <row r="754" spans="1:47" x14ac:dyDescent="0.2">
      <c r="A754" s="86">
        <v>29830</v>
      </c>
      <c r="B754">
        <v>37.206127387000002</v>
      </c>
      <c r="C754">
        <v>51.531302424000003</v>
      </c>
      <c r="D754">
        <v>58.827014458999997</v>
      </c>
      <c r="E754">
        <v>56.087422070999999</v>
      </c>
      <c r="F754"/>
      <c r="G754"/>
      <c r="H754"/>
      <c r="I754">
        <v>37.203027134999999</v>
      </c>
      <c r="J754"/>
      <c r="K754">
        <v>59.125406239</v>
      </c>
      <c r="L754">
        <v>63.784665408999999</v>
      </c>
      <c r="M754">
        <v>66.105152111999999</v>
      </c>
      <c r="N754">
        <v>80.803920617000003</v>
      </c>
      <c r="O754"/>
      <c r="P754"/>
      <c r="Q754">
        <v>52.887590011999997</v>
      </c>
      <c r="R754">
        <v>80.409866403999999</v>
      </c>
      <c r="S754">
        <v>60.977090562000001</v>
      </c>
      <c r="T754">
        <v>64.312600825000004</v>
      </c>
      <c r="U754"/>
      <c r="V754">
        <v>117.359885596</v>
      </c>
      <c r="W754"/>
      <c r="X754"/>
      <c r="Y754"/>
      <c r="Z754">
        <v>8.2891425699999992</v>
      </c>
      <c r="AA754"/>
      <c r="AB754"/>
      <c r="AC754">
        <v>95.139668704000002</v>
      </c>
      <c r="AD754">
        <v>72.939816139000001</v>
      </c>
      <c r="AE754"/>
      <c r="AF754">
        <v>49.204624946999999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53.443868692000002</v>
      </c>
      <c r="AM754"/>
      <c r="AN754">
        <v>75.068233014</v>
      </c>
      <c r="AO754"/>
      <c r="AP754"/>
      <c r="AQ754"/>
      <c r="AR754">
        <v>56.316711679999997</v>
      </c>
      <c r="AS754"/>
      <c r="AT754">
        <v>51.114759966999998</v>
      </c>
      <c r="AU754"/>
    </row>
    <row r="755" spans="1:47" x14ac:dyDescent="0.2">
      <c r="A755" s="86">
        <v>29860</v>
      </c>
      <c r="B755">
        <v>37.428398966000003</v>
      </c>
      <c r="C755">
        <v>51.609853366000003</v>
      </c>
      <c r="D755">
        <v>58.584042840000002</v>
      </c>
      <c r="E755">
        <v>55.269310157</v>
      </c>
      <c r="F755"/>
      <c r="G755"/>
      <c r="H755"/>
      <c r="I755">
        <v>37.425280192999999</v>
      </c>
      <c r="J755"/>
      <c r="K755">
        <v>59.433993954000002</v>
      </c>
      <c r="L755">
        <v>63.159325551999999</v>
      </c>
      <c r="M755">
        <v>66.408800854999996</v>
      </c>
      <c r="N755">
        <v>82.338382738000007</v>
      </c>
      <c r="O755"/>
      <c r="P755"/>
      <c r="Q755">
        <v>53.445369005000003</v>
      </c>
      <c r="R755">
        <v>79.841311794000006</v>
      </c>
      <c r="S755">
        <v>60.946520184999997</v>
      </c>
      <c r="T755">
        <v>65.818246998000006</v>
      </c>
      <c r="U755"/>
      <c r="V755">
        <v>114.784751165</v>
      </c>
      <c r="W755"/>
      <c r="X755"/>
      <c r="Y755"/>
      <c r="Z755">
        <v>7.9521855549999998</v>
      </c>
      <c r="AA755"/>
      <c r="AB755"/>
      <c r="AC755">
        <v>95.139668704000002</v>
      </c>
      <c r="AD755">
        <v>73.360460983999999</v>
      </c>
      <c r="AE755"/>
      <c r="AF755">
        <v>50.114032332999997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53.399314916000002</v>
      </c>
      <c r="AM755"/>
      <c r="AN755">
        <v>74.214505880000004</v>
      </c>
      <c r="AO755"/>
      <c r="AP755"/>
      <c r="AQ755"/>
      <c r="AR755">
        <v>56.720209103000002</v>
      </c>
      <c r="AS755"/>
      <c r="AT755">
        <v>50.734044746999999</v>
      </c>
      <c r="AU755"/>
    </row>
    <row r="756" spans="1:47" x14ac:dyDescent="0.2">
      <c r="A756" s="86">
        <v>29891</v>
      </c>
      <c r="B756">
        <v>37.323865499999997</v>
      </c>
      <c r="C756">
        <v>51.856188136999997</v>
      </c>
      <c r="D756">
        <v>59.522102355000001</v>
      </c>
      <c r="E756">
        <v>54.234100194</v>
      </c>
      <c r="F756"/>
      <c r="G756"/>
      <c r="H756"/>
      <c r="I756">
        <v>37.320755437000003</v>
      </c>
      <c r="J756"/>
      <c r="K756">
        <v>58.940253609999999</v>
      </c>
      <c r="L756">
        <v>62.533985694999998</v>
      </c>
      <c r="M756">
        <v>65.850743704999999</v>
      </c>
      <c r="N756">
        <v>81.922269710999998</v>
      </c>
      <c r="O756"/>
      <c r="P756"/>
      <c r="Q756">
        <v>51.873446387999998</v>
      </c>
      <c r="R756">
        <v>79.841311794000006</v>
      </c>
      <c r="S756">
        <v>60.517101621000002</v>
      </c>
      <c r="T756">
        <v>64.957877756000002</v>
      </c>
      <c r="U756"/>
      <c r="V756">
        <v>117.493904109</v>
      </c>
      <c r="W756"/>
      <c r="X756"/>
      <c r="Y756"/>
      <c r="Z756">
        <v>8.1543597640000005</v>
      </c>
      <c r="AA756"/>
      <c r="AB756"/>
      <c r="AC756">
        <v>95.847904451000005</v>
      </c>
      <c r="AD756">
        <v>73.360460983999999</v>
      </c>
      <c r="AE756"/>
      <c r="AF756">
        <v>50.539546389000002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53.086389271999998</v>
      </c>
      <c r="AM756"/>
      <c r="AN756">
        <v>73.780280378</v>
      </c>
      <c r="AO756"/>
      <c r="AP756"/>
      <c r="AQ756"/>
      <c r="AR756">
        <v>56.835494079999997</v>
      </c>
      <c r="AS756"/>
      <c r="AT756">
        <v>50.145576573</v>
      </c>
      <c r="AU756"/>
    </row>
    <row r="757" spans="1:47" x14ac:dyDescent="0.2">
      <c r="A757" s="86">
        <v>29921</v>
      </c>
      <c r="B757">
        <v>37.432542431000002</v>
      </c>
      <c r="C757">
        <v>52.176392747000001</v>
      </c>
      <c r="D757">
        <v>57.725031739000002</v>
      </c>
      <c r="E757">
        <v>54.556457903999998</v>
      </c>
      <c r="F757"/>
      <c r="G757"/>
      <c r="H757"/>
      <c r="I757">
        <v>37.429423313000001</v>
      </c>
      <c r="J757"/>
      <c r="K757">
        <v>58.446513265999997</v>
      </c>
      <c r="L757">
        <v>60.032626266999998</v>
      </c>
      <c r="M757">
        <v>65.218826050000004</v>
      </c>
      <c r="N757">
        <v>81.996070394</v>
      </c>
      <c r="O757"/>
      <c r="P757"/>
      <c r="Q757">
        <v>52.583346925000001</v>
      </c>
      <c r="R757">
        <v>81.384531452000004</v>
      </c>
      <c r="S757">
        <v>59.978390560000001</v>
      </c>
      <c r="T757">
        <v>63.989962359000003</v>
      </c>
      <c r="U757"/>
      <c r="V757">
        <v>117.93486357099999</v>
      </c>
      <c r="W757"/>
      <c r="X757"/>
      <c r="Y757"/>
      <c r="Z757">
        <v>7.9971131570000002</v>
      </c>
      <c r="AA757"/>
      <c r="AB757"/>
      <c r="AC757">
        <v>92.424765006000001</v>
      </c>
      <c r="AD757">
        <v>73.108074076999998</v>
      </c>
      <c r="AE757"/>
      <c r="AF757">
        <v>46.221570303999997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52.686372245000001</v>
      </c>
      <c r="AM757"/>
      <c r="AN757">
        <v>69.168583741999996</v>
      </c>
      <c r="AO757"/>
      <c r="AP757"/>
      <c r="AQ757"/>
      <c r="AR757">
        <v>56.720209103000002</v>
      </c>
      <c r="AS757"/>
      <c r="AT757">
        <v>49.611921080999998</v>
      </c>
      <c r="AU757"/>
    </row>
    <row r="758" spans="1:47" x14ac:dyDescent="0.2">
      <c r="A758" s="86">
        <v>29952</v>
      </c>
      <c r="B758">
        <v>38.684551900999999</v>
      </c>
      <c r="C758">
        <v>52.498288713999997</v>
      </c>
      <c r="D758">
        <v>59.423383946000001</v>
      </c>
      <c r="E758">
        <v>53.776878543999999</v>
      </c>
      <c r="F758"/>
      <c r="G758"/>
      <c r="H758"/>
      <c r="I758">
        <v>38.681328456999999</v>
      </c>
      <c r="J758"/>
      <c r="K758">
        <v>58.693383437999998</v>
      </c>
      <c r="L758">
        <v>62.533985694999998</v>
      </c>
      <c r="M758">
        <v>65.817916814</v>
      </c>
      <c r="N758">
        <v>80.511269576000004</v>
      </c>
      <c r="O758"/>
      <c r="P758"/>
      <c r="Q758">
        <v>53.445369005000003</v>
      </c>
      <c r="R758">
        <v>80.003755967000004</v>
      </c>
      <c r="S758">
        <v>59.591500953999997</v>
      </c>
      <c r="T758">
        <v>64.097508513999998</v>
      </c>
      <c r="U758"/>
      <c r="V758">
        <v>116.905853456</v>
      </c>
      <c r="W758"/>
      <c r="X758"/>
      <c r="Y758"/>
      <c r="Z758">
        <v>7.7050837440000004</v>
      </c>
      <c r="AA758"/>
      <c r="AB758"/>
      <c r="AC758">
        <v>96.674179488999997</v>
      </c>
      <c r="AD758">
        <v>72.687429232</v>
      </c>
      <c r="AE758"/>
      <c r="AF758">
        <v>48.786770343999997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52.454451958999996</v>
      </c>
      <c r="AM758"/>
      <c r="AN758">
        <v>76.902947057999995</v>
      </c>
      <c r="AO758"/>
      <c r="AP758"/>
      <c r="AQ758"/>
      <c r="AR758">
        <v>55.740286791000003</v>
      </c>
      <c r="AS758"/>
      <c r="AT758">
        <v>48.603684889</v>
      </c>
      <c r="AU758"/>
    </row>
    <row r="759" spans="1:47" x14ac:dyDescent="0.2">
      <c r="A759" s="86">
        <v>29983</v>
      </c>
      <c r="B759">
        <v>37.882377599999998</v>
      </c>
      <c r="C759">
        <v>51.202191259999999</v>
      </c>
      <c r="D759">
        <v>60.007225081999998</v>
      </c>
      <c r="E759">
        <v>53.849714470000002</v>
      </c>
      <c r="F759"/>
      <c r="G759"/>
      <c r="H759"/>
      <c r="I759">
        <v>37.879220998999998</v>
      </c>
      <c r="J759"/>
      <c r="K759">
        <v>58.261360635999999</v>
      </c>
      <c r="L759">
        <v>63.784665408999999</v>
      </c>
      <c r="M759">
        <v>65.136758822000004</v>
      </c>
      <c r="N759">
        <v>80.683302861000001</v>
      </c>
      <c r="O759"/>
      <c r="P759"/>
      <c r="Q759">
        <v>52.989004373999997</v>
      </c>
      <c r="R759">
        <v>79.353979275</v>
      </c>
      <c r="S759">
        <v>59.844620354</v>
      </c>
      <c r="T759">
        <v>64.420146979999998</v>
      </c>
      <c r="U759"/>
      <c r="V759">
        <v>117.70374619899999</v>
      </c>
      <c r="W759"/>
      <c r="X759"/>
      <c r="Y759"/>
      <c r="Z759">
        <v>7.8847941519999996</v>
      </c>
      <c r="AA759"/>
      <c r="AB759"/>
      <c r="AC759">
        <v>94.195354374000004</v>
      </c>
      <c r="AD759">
        <v>72.182655417999996</v>
      </c>
      <c r="AE759"/>
      <c r="AF759">
        <v>53.277734559000002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52.599970456000001</v>
      </c>
      <c r="AM759"/>
      <c r="AN759">
        <v>74.409540250000006</v>
      </c>
      <c r="AO759"/>
      <c r="AP759"/>
      <c r="AQ759"/>
      <c r="AR759">
        <v>56.086141724000001</v>
      </c>
      <c r="AS759"/>
      <c r="AT759">
        <v>49.590015831999999</v>
      </c>
      <c r="AU759"/>
    </row>
    <row r="760" spans="1:47" x14ac:dyDescent="0.2">
      <c r="A760" s="86">
        <v>30011</v>
      </c>
      <c r="B760">
        <v>37.353443575999997</v>
      </c>
      <c r="C760">
        <v>49.758407022999997</v>
      </c>
      <c r="D760">
        <v>62.708124922000003</v>
      </c>
      <c r="E760">
        <v>53.196540683999999</v>
      </c>
      <c r="F760"/>
      <c r="G760"/>
      <c r="H760"/>
      <c r="I760">
        <v>37.350331048999998</v>
      </c>
      <c r="J760"/>
      <c r="K760">
        <v>58.816818523999999</v>
      </c>
      <c r="L760">
        <v>63.784665408999999</v>
      </c>
      <c r="M760">
        <v>65.030071426000006</v>
      </c>
      <c r="N760">
        <v>84.142645888999994</v>
      </c>
      <c r="O760"/>
      <c r="P760"/>
      <c r="Q760">
        <v>52.989004373999997</v>
      </c>
      <c r="R760">
        <v>80.409866403999999</v>
      </c>
      <c r="S760">
        <v>59.808453481999997</v>
      </c>
      <c r="T760">
        <v>64.635239290000001</v>
      </c>
      <c r="U760"/>
      <c r="V760">
        <v>116.25223851299999</v>
      </c>
      <c r="W760"/>
      <c r="X760"/>
      <c r="Y760"/>
      <c r="Z760">
        <v>7.9521855549999998</v>
      </c>
      <c r="AA760"/>
      <c r="AB760"/>
      <c r="AC760">
        <v>92.542804297999993</v>
      </c>
      <c r="AD760">
        <v>72.939816139000001</v>
      </c>
      <c r="AE760"/>
      <c r="AF760">
        <v>50.064110561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52.620238336</v>
      </c>
      <c r="AM760"/>
      <c r="AN760">
        <v>79.503784017000001</v>
      </c>
      <c r="AO760"/>
      <c r="AP760"/>
      <c r="AQ760"/>
      <c r="AR760">
        <v>56.028499236000002</v>
      </c>
      <c r="AS760"/>
      <c r="AT760">
        <v>49.249741073000003</v>
      </c>
      <c r="AU760"/>
    </row>
    <row r="761" spans="1:47" x14ac:dyDescent="0.2">
      <c r="A761" s="86">
        <v>30042</v>
      </c>
      <c r="B761">
        <v>37.171671977000003</v>
      </c>
      <c r="C761">
        <v>52.054147039999997</v>
      </c>
      <c r="D761">
        <v>63.254980918000001</v>
      </c>
      <c r="E761">
        <v>51.715856801000001</v>
      </c>
      <c r="F761"/>
      <c r="G761"/>
      <c r="H761"/>
      <c r="I761">
        <v>37.168574595000003</v>
      </c>
      <c r="J761"/>
      <c r="K761">
        <v>58.693383437999998</v>
      </c>
      <c r="L761">
        <v>65.660684978999996</v>
      </c>
      <c r="M761">
        <v>65.686609249</v>
      </c>
      <c r="N761">
        <v>81.277570425999997</v>
      </c>
      <c r="O761"/>
      <c r="P761"/>
      <c r="Q761">
        <v>52.228396656000001</v>
      </c>
      <c r="R761">
        <v>80.328644323000006</v>
      </c>
      <c r="S761">
        <v>59.538260995000002</v>
      </c>
      <c r="T761">
        <v>65.388062376999997</v>
      </c>
      <c r="U761"/>
      <c r="V761">
        <v>115.322603362</v>
      </c>
      <c r="W761"/>
      <c r="X761"/>
      <c r="Y761"/>
      <c r="Z761">
        <v>7.929721754</v>
      </c>
      <c r="AA761"/>
      <c r="AB761"/>
      <c r="AC761">
        <v>95.729865160000003</v>
      </c>
      <c r="AD761">
        <v>71.930268510999994</v>
      </c>
      <c r="AE761"/>
      <c r="AF761">
        <v>47.822134132999999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52.385944455000001</v>
      </c>
      <c r="AM761"/>
      <c r="AN761">
        <v>76.688376223000006</v>
      </c>
      <c r="AO761"/>
      <c r="AP761"/>
      <c r="AQ761"/>
      <c r="AR761">
        <v>55.913214257999996</v>
      </c>
      <c r="AS761"/>
      <c r="AT761">
        <v>48.792803513999999</v>
      </c>
      <c r="AU761"/>
    </row>
    <row r="762" spans="1:47" x14ac:dyDescent="0.2">
      <c r="A762" s="86">
        <v>30072</v>
      </c>
      <c r="B762">
        <v>37.716589876999997</v>
      </c>
      <c r="C762">
        <v>52.062030073000003</v>
      </c>
      <c r="D762">
        <v>63.808296075000001</v>
      </c>
      <c r="E762">
        <v>52.119508801999999</v>
      </c>
      <c r="F762"/>
      <c r="G762"/>
      <c r="H762"/>
      <c r="I762">
        <v>37.713447090000003</v>
      </c>
      <c r="J762"/>
      <c r="K762">
        <v>58.693383437999998</v>
      </c>
      <c r="L762">
        <v>63.159325551999999</v>
      </c>
      <c r="M762">
        <v>64.948004198000007</v>
      </c>
      <c r="N762">
        <v>81.680141555999995</v>
      </c>
      <c r="O762"/>
      <c r="P762"/>
      <c r="Q762">
        <v>52.228396656000001</v>
      </c>
      <c r="R762">
        <v>80.084978058000004</v>
      </c>
      <c r="S762">
        <v>59.116866545000001</v>
      </c>
      <c r="T762">
        <v>65.925793153000001</v>
      </c>
      <c r="U762"/>
      <c r="V762">
        <v>117.819528703</v>
      </c>
      <c r="W762"/>
      <c r="X762"/>
      <c r="Y762"/>
      <c r="Z762">
        <v>7.9521855549999998</v>
      </c>
      <c r="AA762"/>
      <c r="AB762"/>
      <c r="AC762">
        <v>91.952607842000006</v>
      </c>
      <c r="AD762">
        <v>71.257236758000005</v>
      </c>
      <c r="AE762"/>
      <c r="AF762">
        <v>49.567695022999999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52.051352186999999</v>
      </c>
      <c r="AM762"/>
      <c r="AN762">
        <v>72.012304614000001</v>
      </c>
      <c r="AO762"/>
      <c r="AP762"/>
      <c r="AQ762"/>
      <c r="AR762">
        <v>56.086141724000001</v>
      </c>
      <c r="AS762"/>
      <c r="AT762">
        <v>48.461548563999997</v>
      </c>
      <c r="AU762"/>
    </row>
    <row r="763" spans="1:47" x14ac:dyDescent="0.2">
      <c r="A763" s="86">
        <v>30103</v>
      </c>
      <c r="B763">
        <v>37.180545287999998</v>
      </c>
      <c r="C763">
        <v>50.784664055999997</v>
      </c>
      <c r="D763">
        <v>63.420391881</v>
      </c>
      <c r="E763">
        <v>51.216813233000003</v>
      </c>
      <c r="F763"/>
      <c r="G763"/>
      <c r="H763"/>
      <c r="I763">
        <v>37.177447166999997</v>
      </c>
      <c r="J763"/>
      <c r="K763">
        <v>57.273879948000001</v>
      </c>
      <c r="L763">
        <v>66.286024835999996</v>
      </c>
      <c r="M763">
        <v>63.74982267</v>
      </c>
      <c r="N763">
        <v>79.812632125999997</v>
      </c>
      <c r="O763"/>
      <c r="P763"/>
      <c r="Q763">
        <v>53.24254028</v>
      </c>
      <c r="R763">
        <v>80.247422231000002</v>
      </c>
      <c r="S763">
        <v>58.774037454999998</v>
      </c>
      <c r="T763">
        <v>65.172970066000005</v>
      </c>
      <c r="U763"/>
      <c r="V763">
        <v>113.486681957</v>
      </c>
      <c r="W763"/>
      <c r="X763"/>
      <c r="Y763"/>
      <c r="Z763">
        <v>7.8623303509999998</v>
      </c>
      <c r="AA763"/>
      <c r="AB763"/>
      <c r="AC763">
        <v>89.119664853000003</v>
      </c>
      <c r="AD763">
        <v>72.182655417999996</v>
      </c>
      <c r="AE763"/>
      <c r="AF763">
        <v>49.972449499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51.741573774999999</v>
      </c>
      <c r="AM763"/>
      <c r="AN763">
        <v>78.550337343999999</v>
      </c>
      <c r="AO763"/>
      <c r="AP763"/>
      <c r="AQ763"/>
      <c r="AR763">
        <v>56.374354169</v>
      </c>
      <c r="AS763"/>
      <c r="AT763">
        <v>48.329125879000003</v>
      </c>
      <c r="AU763"/>
    </row>
    <row r="764" spans="1:47" x14ac:dyDescent="0.2">
      <c r="A764" s="86">
        <v>30133</v>
      </c>
      <c r="B764">
        <v>37.387840992000001</v>
      </c>
      <c r="C764">
        <v>51.514282766000001</v>
      </c>
      <c r="D764">
        <v>63.967355111000003</v>
      </c>
      <c r="E764">
        <v>50.193820907999999</v>
      </c>
      <c r="F764"/>
      <c r="G764"/>
      <c r="H764"/>
      <c r="I764">
        <v>37.384725598000003</v>
      </c>
      <c r="J764"/>
      <c r="K764">
        <v>55.360636112999998</v>
      </c>
      <c r="L764">
        <v>63.159325551999999</v>
      </c>
      <c r="M764">
        <v>64.119125194999995</v>
      </c>
      <c r="N764">
        <v>81.540751286000003</v>
      </c>
      <c r="O764"/>
      <c r="P764"/>
      <c r="Q764">
        <v>51.721324844000002</v>
      </c>
      <c r="R764">
        <v>77.891981698999999</v>
      </c>
      <c r="S764">
        <v>58.414797561999997</v>
      </c>
      <c r="T764">
        <v>65.172970066000005</v>
      </c>
      <c r="U764"/>
      <c r="V764">
        <v>113.758117101</v>
      </c>
      <c r="W764"/>
      <c r="X764"/>
      <c r="Y764"/>
      <c r="Z764">
        <v>8.0645045599999996</v>
      </c>
      <c r="AA764"/>
      <c r="AB764"/>
      <c r="AC764">
        <v>92.424765006000001</v>
      </c>
      <c r="AD764">
        <v>72.01439748</v>
      </c>
      <c r="AE764"/>
      <c r="AF764">
        <v>48.577932103999999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51.491912788</v>
      </c>
      <c r="AM764"/>
      <c r="AN764">
        <v>78.705881516000005</v>
      </c>
      <c r="AO764"/>
      <c r="AP764"/>
      <c r="AQ764"/>
      <c r="AR764">
        <v>56.893136568999999</v>
      </c>
      <c r="AS764"/>
      <c r="AT764">
        <v>48.160524840999997</v>
      </c>
      <c r="AU764"/>
    </row>
    <row r="765" spans="1:47" x14ac:dyDescent="0.2">
      <c r="A765" s="86">
        <v>30164</v>
      </c>
      <c r="B765">
        <v>36.639042172000003</v>
      </c>
      <c r="C765">
        <v>50.092681968999997</v>
      </c>
      <c r="D765">
        <v>63.956630959999998</v>
      </c>
      <c r="E765">
        <v>51.141157851999999</v>
      </c>
      <c r="F765"/>
      <c r="G765"/>
      <c r="H765"/>
      <c r="I765">
        <v>36.635989172999999</v>
      </c>
      <c r="J765"/>
      <c r="K765">
        <v>56.533269431000001</v>
      </c>
      <c r="L765">
        <v>63.159325551999999</v>
      </c>
      <c r="M765">
        <v>63.437967202999999</v>
      </c>
      <c r="N765">
        <v>76.726552345000002</v>
      </c>
      <c r="O765"/>
      <c r="P765"/>
      <c r="Q765">
        <v>52.684761287000001</v>
      </c>
      <c r="R765">
        <v>77.891981698999999</v>
      </c>
      <c r="S765">
        <v>58.344776721999999</v>
      </c>
      <c r="T765">
        <v>65.603154687</v>
      </c>
      <c r="U765"/>
      <c r="V765">
        <v>111.685717463</v>
      </c>
      <c r="W765"/>
      <c r="X765"/>
      <c r="Y765"/>
      <c r="Z765">
        <v>7.8847941519999996</v>
      </c>
      <c r="AA765"/>
      <c r="AB765"/>
      <c r="AC765">
        <v>90.654175637999998</v>
      </c>
      <c r="AD765">
        <v>72.098526449000005</v>
      </c>
      <c r="AE765"/>
      <c r="AF765">
        <v>49.450382423999997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51.261797254999998</v>
      </c>
      <c r="AM765"/>
      <c r="AN765">
        <v>75.450846573999996</v>
      </c>
      <c r="AO765"/>
      <c r="AP765"/>
      <c r="AQ765"/>
      <c r="AR765">
        <v>55.625001812999997</v>
      </c>
      <c r="AS765"/>
      <c r="AT765">
        <v>47.733818509000002</v>
      </c>
      <c r="AU765"/>
    </row>
    <row r="766" spans="1:47" x14ac:dyDescent="0.2">
      <c r="A766" s="86">
        <v>30195</v>
      </c>
      <c r="B766">
        <v>36.614726902000001</v>
      </c>
      <c r="C766">
        <v>51.427639425999999</v>
      </c>
      <c r="D766">
        <v>63.211325057000003</v>
      </c>
      <c r="E766">
        <v>50.536384714</v>
      </c>
      <c r="F766"/>
      <c r="G766"/>
      <c r="H766"/>
      <c r="I766">
        <v>36.611675929</v>
      </c>
      <c r="J766"/>
      <c r="K766">
        <v>56.286399259</v>
      </c>
      <c r="L766">
        <v>63.159325551999999</v>
      </c>
      <c r="M766">
        <v>63.946784016999999</v>
      </c>
      <c r="N766">
        <v>83.861636250999993</v>
      </c>
      <c r="O766"/>
      <c r="P766"/>
      <c r="Q766">
        <v>52.786175649</v>
      </c>
      <c r="R766">
        <v>78.460536309000005</v>
      </c>
      <c r="S766">
        <v>58.306177065</v>
      </c>
      <c r="T766">
        <v>65.603154687</v>
      </c>
      <c r="U766"/>
      <c r="V766">
        <v>120.164413111</v>
      </c>
      <c r="W766"/>
      <c r="X766"/>
      <c r="Y766"/>
      <c r="Z766">
        <v>7.9521855549999998</v>
      </c>
      <c r="AA766"/>
      <c r="AB766"/>
      <c r="AC766">
        <v>91.008293511999995</v>
      </c>
      <c r="AD766">
        <v>72.435042324999998</v>
      </c>
      <c r="AE766"/>
      <c r="AF766">
        <v>49.886545818999998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51.420163793</v>
      </c>
      <c r="AM766"/>
      <c r="AN766">
        <v>76.988718223000006</v>
      </c>
      <c r="AO766"/>
      <c r="AP766"/>
      <c r="AQ766"/>
      <c r="AR766">
        <v>56.086141724000001</v>
      </c>
      <c r="AS766"/>
      <c r="AT766">
        <v>47.593268084000002</v>
      </c>
      <c r="AU766"/>
    </row>
    <row r="767" spans="1:47" x14ac:dyDescent="0.2">
      <c r="A767" s="86">
        <v>30225</v>
      </c>
      <c r="B767">
        <v>36.625791417000002</v>
      </c>
      <c r="C767">
        <v>51.799119642000001</v>
      </c>
      <c r="D767">
        <v>61.20690209</v>
      </c>
      <c r="E767">
        <v>49.589517678999997</v>
      </c>
      <c r="F767"/>
      <c r="G767"/>
      <c r="H767"/>
      <c r="I767">
        <v>36.622739522000003</v>
      </c>
      <c r="J767"/>
      <c r="K767">
        <v>55.669223829000003</v>
      </c>
      <c r="L767">
        <v>63.784665408999999</v>
      </c>
      <c r="M767">
        <v>63.331279807000001</v>
      </c>
      <c r="N767">
        <v>80.609511194000007</v>
      </c>
      <c r="O767"/>
      <c r="P767"/>
      <c r="Q767">
        <v>51.974860749999998</v>
      </c>
      <c r="R767">
        <v>79.029090920000002</v>
      </c>
      <c r="S767">
        <v>57.585527784999996</v>
      </c>
      <c r="T767">
        <v>65.280516222000003</v>
      </c>
      <c r="U767"/>
      <c r="V767">
        <v>115.54914641400001</v>
      </c>
      <c r="W767"/>
      <c r="X767"/>
      <c r="Y767"/>
      <c r="Z767">
        <v>8.2217511670000007</v>
      </c>
      <c r="AA767"/>
      <c r="AB767"/>
      <c r="AC767">
        <v>90.063979181999997</v>
      </c>
      <c r="AD767">
        <v>70.331818099000003</v>
      </c>
      <c r="AE767"/>
      <c r="AF767">
        <v>49.393639364999999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50.742377320000003</v>
      </c>
      <c r="AM767"/>
      <c r="AN767">
        <v>78.354103295000002</v>
      </c>
      <c r="AO767"/>
      <c r="AP767"/>
      <c r="AQ767"/>
      <c r="AR767">
        <v>55.855571769000001</v>
      </c>
      <c r="AS767"/>
      <c r="AT767">
        <v>47.151793054999999</v>
      </c>
      <c r="AU767"/>
    </row>
    <row r="768" spans="1:47" x14ac:dyDescent="0.2">
      <c r="A768" s="86">
        <v>30256</v>
      </c>
      <c r="B768">
        <v>36.404977064999997</v>
      </c>
      <c r="C768">
        <v>50.850319040000002</v>
      </c>
      <c r="D768">
        <v>59.776149736000001</v>
      </c>
      <c r="E768">
        <v>50.409979139000001</v>
      </c>
      <c r="F768"/>
      <c r="G768"/>
      <c r="H768"/>
      <c r="I768">
        <v>36.401943568999997</v>
      </c>
      <c r="J768"/>
      <c r="K768">
        <v>54.990330855000003</v>
      </c>
      <c r="L768">
        <v>65.035345121999995</v>
      </c>
      <c r="M768">
        <v>62.732189042999998</v>
      </c>
      <c r="N768">
        <v>82.161715934</v>
      </c>
      <c r="O768"/>
      <c r="P768"/>
      <c r="Q768">
        <v>52.380518199999997</v>
      </c>
      <c r="R768">
        <v>78.541758400999996</v>
      </c>
      <c r="S768">
        <v>57.546114672000002</v>
      </c>
      <c r="T768">
        <v>64.097508513999998</v>
      </c>
      <c r="U768"/>
      <c r="V768">
        <v>114.487963624</v>
      </c>
      <c r="W768"/>
      <c r="X768"/>
      <c r="Y768"/>
      <c r="Z768">
        <v>8.0645045599999996</v>
      </c>
      <c r="AA768"/>
      <c r="AB768"/>
      <c r="AC768">
        <v>88.529468397000002</v>
      </c>
      <c r="AD768">
        <v>72.098526449000005</v>
      </c>
      <c r="AE768"/>
      <c r="AF768">
        <v>47.701488251000001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50.762180940999997</v>
      </c>
      <c r="AM768"/>
      <c r="AN768">
        <v>78.110048860999996</v>
      </c>
      <c r="AO768"/>
      <c r="AP768"/>
      <c r="AQ768"/>
      <c r="AR768">
        <v>55.394431857000001</v>
      </c>
      <c r="AS768"/>
      <c r="AT768">
        <v>47.00559286</v>
      </c>
      <c r="AU768"/>
    </row>
    <row r="769" spans="1:47" x14ac:dyDescent="0.2">
      <c r="A769" s="86">
        <v>30286</v>
      </c>
      <c r="B769">
        <v>35.636728200999997</v>
      </c>
      <c r="C769">
        <v>49.953184383</v>
      </c>
      <c r="D769">
        <v>59.156825533000003</v>
      </c>
      <c r="E769">
        <v>50.052848148999999</v>
      </c>
      <c r="F769"/>
      <c r="G769"/>
      <c r="H769"/>
      <c r="I769">
        <v>35.633758721</v>
      </c>
      <c r="J769"/>
      <c r="K769">
        <v>55.237201026999998</v>
      </c>
      <c r="L769">
        <v>64.410005264999995</v>
      </c>
      <c r="M769">
        <v>62.305439458000002</v>
      </c>
      <c r="N769">
        <v>80.258746310000006</v>
      </c>
      <c r="O769"/>
      <c r="P769"/>
      <c r="Q769">
        <v>52.989004373999997</v>
      </c>
      <c r="R769">
        <v>78.866646747000004</v>
      </c>
      <c r="S769">
        <v>57.391708491000003</v>
      </c>
      <c r="T769">
        <v>65.065423910999996</v>
      </c>
      <c r="U769"/>
      <c r="V769">
        <v>111.91389022</v>
      </c>
      <c r="W769"/>
      <c r="X769"/>
      <c r="Y769"/>
      <c r="Z769">
        <v>7.750011346</v>
      </c>
      <c r="AA769"/>
      <c r="AB769"/>
      <c r="AC769">
        <v>89.473782725999996</v>
      </c>
      <c r="AD769">
        <v>71.341365726999996</v>
      </c>
      <c r="AE769"/>
      <c r="AF769">
        <v>45.160085743000003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50.604123622000003</v>
      </c>
      <c r="AM769"/>
      <c r="AN769">
        <v>80.051274493999998</v>
      </c>
      <c r="AO769"/>
      <c r="AP769"/>
      <c r="AQ769"/>
      <c r="AR769">
        <v>56.489639146999998</v>
      </c>
      <c r="AS769"/>
      <c r="AT769">
        <v>46.656397411</v>
      </c>
      <c r="AU769"/>
    </row>
    <row r="770" spans="1:47" x14ac:dyDescent="0.2">
      <c r="A770" s="86">
        <v>30317</v>
      </c>
      <c r="B770">
        <v>36.095241891000001</v>
      </c>
      <c r="C770">
        <v>51.422216218000003</v>
      </c>
      <c r="D770">
        <v>58.067256381999997</v>
      </c>
      <c r="E770">
        <v>50.977159540999999</v>
      </c>
      <c r="F770"/>
      <c r="G770"/>
      <c r="H770"/>
      <c r="I770">
        <v>36.092234204999997</v>
      </c>
      <c r="J770"/>
      <c r="K770">
        <v>56.101246629999999</v>
      </c>
      <c r="L770">
        <v>65.035345121999995</v>
      </c>
      <c r="M770">
        <v>63.158938628000001</v>
      </c>
      <c r="N770">
        <v>83.766806905999999</v>
      </c>
      <c r="O770"/>
      <c r="P770"/>
      <c r="Q770">
        <v>52.431225380999997</v>
      </c>
      <c r="R770">
        <v>79.029090920000002</v>
      </c>
      <c r="S770">
        <v>58.172854665000003</v>
      </c>
      <c r="T770">
        <v>65.925793153000001</v>
      </c>
      <c r="U770"/>
      <c r="V770">
        <v>114.01949248699999</v>
      </c>
      <c r="W770"/>
      <c r="X770"/>
      <c r="Y770"/>
      <c r="Z770">
        <v>8.8732013960000007</v>
      </c>
      <c r="AA770"/>
      <c r="AB770"/>
      <c r="AC770">
        <v>89.709861309000004</v>
      </c>
      <c r="AD770">
        <v>71.930268510999994</v>
      </c>
      <c r="AE770"/>
      <c r="AF770">
        <v>47.497918419999998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51.231201753999997</v>
      </c>
      <c r="AM770"/>
      <c r="AN770">
        <v>79.310647828</v>
      </c>
      <c r="AO770"/>
      <c r="AP770"/>
      <c r="AQ770"/>
      <c r="AR770">
        <v>56.489639146999998</v>
      </c>
      <c r="AS770"/>
      <c r="AT770">
        <v>47.529237354999999</v>
      </c>
      <c r="AU770"/>
    </row>
    <row r="771" spans="1:47" x14ac:dyDescent="0.2">
      <c r="A771" s="86">
        <v>30348</v>
      </c>
      <c r="B771">
        <v>36.639175469000001</v>
      </c>
      <c r="C771">
        <v>51.549605966999998</v>
      </c>
      <c r="D771">
        <v>56.842006544</v>
      </c>
      <c r="E771">
        <v>51.021800915</v>
      </c>
      <c r="F771"/>
      <c r="G771"/>
      <c r="H771"/>
      <c r="I771">
        <v>36.636122458999999</v>
      </c>
      <c r="J771"/>
      <c r="K771">
        <v>55.607506284999999</v>
      </c>
      <c r="L771">
        <v>64.410005264999995</v>
      </c>
      <c r="M771">
        <v>63.429760481000002</v>
      </c>
      <c r="N771">
        <v>83.003252105000001</v>
      </c>
      <c r="O771"/>
      <c r="P771"/>
      <c r="Q771">
        <v>53.24254028</v>
      </c>
      <c r="R771">
        <v>78.704202574000007</v>
      </c>
      <c r="S771">
        <v>57.951009491000001</v>
      </c>
      <c r="T771">
        <v>66.893708549999999</v>
      </c>
      <c r="U771"/>
      <c r="V771">
        <v>114.9591904</v>
      </c>
      <c r="W771"/>
      <c r="X771"/>
      <c r="Y771"/>
      <c r="Z771">
        <v>8.4688529779999993</v>
      </c>
      <c r="AA771"/>
      <c r="AB771"/>
      <c r="AC771">
        <v>89.355743434999994</v>
      </c>
      <c r="AD771">
        <v>71.677881604000007</v>
      </c>
      <c r="AE771"/>
      <c r="AF771">
        <v>50.073635287000002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51.081634452000003</v>
      </c>
      <c r="AM771"/>
      <c r="AN771">
        <v>81.044598444000002</v>
      </c>
      <c r="AO771"/>
      <c r="AP771"/>
      <c r="AQ771"/>
      <c r="AR771">
        <v>56.835494079999997</v>
      </c>
      <c r="AS771"/>
      <c r="AT771">
        <v>47.244766466999998</v>
      </c>
      <c r="AU771"/>
    </row>
    <row r="772" spans="1:47" x14ac:dyDescent="0.2">
      <c r="A772" s="86">
        <v>30376</v>
      </c>
      <c r="B772">
        <v>36.199364365999998</v>
      </c>
      <c r="C772">
        <v>51.641311303000002</v>
      </c>
      <c r="D772">
        <v>58.949207315000002</v>
      </c>
      <c r="E772">
        <v>51.368123994000001</v>
      </c>
      <c r="F772"/>
      <c r="G772"/>
      <c r="H772"/>
      <c r="I772">
        <v>36.196348004000001</v>
      </c>
      <c r="J772"/>
      <c r="K772">
        <v>56.594986974000001</v>
      </c>
      <c r="L772">
        <v>63.159325551999999</v>
      </c>
      <c r="M772">
        <v>64.020644521999998</v>
      </c>
      <c r="N772">
        <v>84.721322791000006</v>
      </c>
      <c r="O772"/>
      <c r="P772"/>
      <c r="Q772">
        <v>53.191833099</v>
      </c>
      <c r="R772">
        <v>79.516423447999998</v>
      </c>
      <c r="S772">
        <v>58.416400627999998</v>
      </c>
      <c r="T772">
        <v>66.033339307999995</v>
      </c>
      <c r="U772"/>
      <c r="V772">
        <v>113.70077037999999</v>
      </c>
      <c r="W772"/>
      <c r="X772"/>
      <c r="Y772"/>
      <c r="Z772">
        <v>8.2442149679999996</v>
      </c>
      <c r="AA772"/>
      <c r="AB772"/>
      <c r="AC772">
        <v>88.883586270999999</v>
      </c>
      <c r="AD772">
        <v>72.687429232</v>
      </c>
      <c r="AE772"/>
      <c r="AF772">
        <v>48.376430702999997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51.387606879000003</v>
      </c>
      <c r="AM772"/>
      <c r="AN772">
        <v>81.079609642999998</v>
      </c>
      <c r="AO772"/>
      <c r="AP772"/>
      <c r="AQ772"/>
      <c r="AR772">
        <v>56.489639146999998</v>
      </c>
      <c r="AS772"/>
      <c r="AT772">
        <v>47.630536743999997</v>
      </c>
      <c r="AU772"/>
    </row>
    <row r="773" spans="1:47" x14ac:dyDescent="0.2">
      <c r="A773" s="86">
        <v>30407</v>
      </c>
      <c r="B773">
        <v>37.580052909000003</v>
      </c>
      <c r="C773">
        <v>51.647001981999999</v>
      </c>
      <c r="D773">
        <v>58.395807875000003</v>
      </c>
      <c r="E773">
        <v>52.208791550000001</v>
      </c>
      <c r="F773"/>
      <c r="G773"/>
      <c r="H773"/>
      <c r="I773">
        <v>37.576921499000001</v>
      </c>
      <c r="J773"/>
      <c r="K773">
        <v>57.150444862000001</v>
      </c>
      <c r="L773">
        <v>65.660684978999996</v>
      </c>
      <c r="M773">
        <v>63.790856284</v>
      </c>
      <c r="N773">
        <v>82.791877490999994</v>
      </c>
      <c r="O773"/>
      <c r="P773"/>
      <c r="Q773">
        <v>54.155269541999999</v>
      </c>
      <c r="R773">
        <v>79.029090920000002</v>
      </c>
      <c r="S773">
        <v>58.83350952</v>
      </c>
      <c r="T773">
        <v>66.786162395000005</v>
      </c>
      <c r="U773"/>
      <c r="V773">
        <v>117.907857404</v>
      </c>
      <c r="W773"/>
      <c r="X773"/>
      <c r="Y773"/>
      <c r="Z773">
        <v>8.0869683610000003</v>
      </c>
      <c r="AA773"/>
      <c r="AB773"/>
      <c r="AC773">
        <v>88.411429106</v>
      </c>
      <c r="AD773">
        <v>72.687429232</v>
      </c>
      <c r="AE773"/>
      <c r="AF773">
        <v>51.367256339999997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51.748144406999998</v>
      </c>
      <c r="AM773"/>
      <c r="AN773">
        <v>79.875262841999998</v>
      </c>
      <c r="AO773"/>
      <c r="AP773"/>
      <c r="AQ773"/>
      <c r="AR773">
        <v>57.988343858999997</v>
      </c>
      <c r="AS773"/>
      <c r="AT773">
        <v>48.224852925999997</v>
      </c>
      <c r="AU773"/>
    </row>
    <row r="774" spans="1:47" x14ac:dyDescent="0.2">
      <c r="A774" s="86">
        <v>30437</v>
      </c>
      <c r="B774">
        <v>37.427900266999998</v>
      </c>
      <c r="C774">
        <v>51.326434579999997</v>
      </c>
      <c r="D774">
        <v>60.055330640000001</v>
      </c>
      <c r="E774">
        <v>52.539137715999999</v>
      </c>
      <c r="F774"/>
      <c r="G774"/>
      <c r="H774"/>
      <c r="I774">
        <v>37.424781535000001</v>
      </c>
      <c r="J774"/>
      <c r="K774">
        <v>56.780139603000002</v>
      </c>
      <c r="L774">
        <v>66.286024835999996</v>
      </c>
      <c r="M774">
        <v>63.922163847999997</v>
      </c>
      <c r="N774">
        <v>83.425981296000003</v>
      </c>
      <c r="O774"/>
      <c r="P774"/>
      <c r="Q774">
        <v>54.814462898000002</v>
      </c>
      <c r="R774">
        <v>79.678867620999995</v>
      </c>
      <c r="S774">
        <v>59.017120214999998</v>
      </c>
      <c r="T774">
        <v>67.538985480999997</v>
      </c>
      <c r="U774"/>
      <c r="V774">
        <v>107.981016823</v>
      </c>
      <c r="W774"/>
      <c r="X774"/>
      <c r="Y774"/>
      <c r="Z774">
        <v>8.1992873660000001</v>
      </c>
      <c r="AA774"/>
      <c r="AB774"/>
      <c r="AC774">
        <v>87.112996902999996</v>
      </c>
      <c r="AD774">
        <v>73.023945108000007</v>
      </c>
      <c r="AE774"/>
      <c r="AF774">
        <v>51.697368588000003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51.849660100999998</v>
      </c>
      <c r="AM774"/>
      <c r="AN774">
        <v>79.188897918999999</v>
      </c>
      <c r="AO774"/>
      <c r="AP774"/>
      <c r="AQ774"/>
      <c r="AR774">
        <v>57.642488925000002</v>
      </c>
      <c r="AS774"/>
      <c r="AT774">
        <v>48.535292933999997</v>
      </c>
      <c r="AU774"/>
    </row>
    <row r="775" spans="1:47" x14ac:dyDescent="0.2">
      <c r="A775" s="86">
        <v>30468</v>
      </c>
      <c r="B775">
        <v>37.427900266999998</v>
      </c>
      <c r="C775">
        <v>51.947368636999997</v>
      </c>
      <c r="D775">
        <v>58.000844860999997</v>
      </c>
      <c r="E775">
        <v>54.154685538999999</v>
      </c>
      <c r="F775"/>
      <c r="G775"/>
      <c r="H775"/>
      <c r="I775">
        <v>37.424781535000001</v>
      </c>
      <c r="J775"/>
      <c r="K775">
        <v>58.693383437999998</v>
      </c>
      <c r="L775">
        <v>66.911364692999996</v>
      </c>
      <c r="M775">
        <v>64.406360492999994</v>
      </c>
      <c r="N775">
        <v>83.162800435999998</v>
      </c>
      <c r="O775"/>
      <c r="P775"/>
      <c r="Q775">
        <v>55.575070617000002</v>
      </c>
      <c r="R775">
        <v>79.678867620999995</v>
      </c>
      <c r="S775">
        <v>59.573240933000001</v>
      </c>
      <c r="T775">
        <v>66.571070083999999</v>
      </c>
      <c r="U775"/>
      <c r="V775">
        <v>115.613458306</v>
      </c>
      <c r="W775"/>
      <c r="X775"/>
      <c r="Y775"/>
      <c r="Z775">
        <v>8.4239253759999997</v>
      </c>
      <c r="AA775"/>
      <c r="AB775"/>
      <c r="AC775">
        <v>87.467114776000003</v>
      </c>
      <c r="AD775">
        <v>73.781105828999998</v>
      </c>
      <c r="AE775"/>
      <c r="AF775">
        <v>50.330990925999998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52.276906404999998</v>
      </c>
      <c r="AM775"/>
      <c r="AN775">
        <v>81.228304449000007</v>
      </c>
      <c r="AO775"/>
      <c r="AP775"/>
      <c r="AQ775"/>
      <c r="AR775">
        <v>57.988343858999997</v>
      </c>
      <c r="AS775"/>
      <c r="AT775">
        <v>48.816988496</v>
      </c>
      <c r="AU775"/>
    </row>
    <row r="776" spans="1:47" x14ac:dyDescent="0.2">
      <c r="A776" s="86">
        <v>30498</v>
      </c>
      <c r="B776">
        <v>39.117364739000003</v>
      </c>
      <c r="C776">
        <v>52.332463154999999</v>
      </c>
      <c r="D776">
        <v>57.855398624999999</v>
      </c>
      <c r="E776">
        <v>54.152805901999997</v>
      </c>
      <c r="F776"/>
      <c r="G776"/>
      <c r="H776"/>
      <c r="I776">
        <v>39.114105231000003</v>
      </c>
      <c r="J776"/>
      <c r="K776">
        <v>56.039529086999998</v>
      </c>
      <c r="L776">
        <v>65.660684978999996</v>
      </c>
      <c r="M776">
        <v>64.053471412999997</v>
      </c>
      <c r="N776">
        <v>81.959741602999998</v>
      </c>
      <c r="O776"/>
      <c r="P776"/>
      <c r="Q776">
        <v>53.090418737</v>
      </c>
      <c r="R776">
        <v>78.460536309000005</v>
      </c>
      <c r="S776">
        <v>59.667869979999999</v>
      </c>
      <c r="T776">
        <v>67.646531636000006</v>
      </c>
      <c r="U776"/>
      <c r="V776">
        <v>116.433536498</v>
      </c>
      <c r="W776"/>
      <c r="X776"/>
      <c r="Y776"/>
      <c r="Z776">
        <v>8.9630565999999998</v>
      </c>
      <c r="AA776"/>
      <c r="AB776"/>
      <c r="AC776">
        <v>89.827900600000007</v>
      </c>
      <c r="AD776">
        <v>73.528718921999996</v>
      </c>
      <c r="AE776"/>
      <c r="AF776">
        <v>51.869897078999998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52.377303535999999</v>
      </c>
      <c r="AM776"/>
      <c r="AN776">
        <v>78.874677078000005</v>
      </c>
      <c r="AO776"/>
      <c r="AP776"/>
      <c r="AQ776"/>
      <c r="AR776">
        <v>59.429406082</v>
      </c>
      <c r="AS776"/>
      <c r="AT776">
        <v>49.545610619999998</v>
      </c>
      <c r="AU776"/>
    </row>
    <row r="777" spans="1:47" x14ac:dyDescent="0.2">
      <c r="A777" s="86">
        <v>30529</v>
      </c>
      <c r="B777">
        <v>37.473241762000001</v>
      </c>
      <c r="C777">
        <v>53.221420692999999</v>
      </c>
      <c r="D777">
        <v>59.190702709999997</v>
      </c>
      <c r="E777">
        <v>55.524470852</v>
      </c>
      <c r="F777"/>
      <c r="G777"/>
      <c r="H777"/>
      <c r="I777">
        <v>37.470119252000003</v>
      </c>
      <c r="J777"/>
      <c r="K777">
        <v>56.594986974000001</v>
      </c>
      <c r="L777">
        <v>66.286024835999996</v>
      </c>
      <c r="M777">
        <v>64.389947047999996</v>
      </c>
      <c r="N777">
        <v>82.280032460000001</v>
      </c>
      <c r="O777"/>
      <c r="P777"/>
      <c r="Q777">
        <v>55.422949072999998</v>
      </c>
      <c r="R777">
        <v>78.460536309000005</v>
      </c>
      <c r="S777">
        <v>60.454293827999997</v>
      </c>
      <c r="T777">
        <v>67.754077792000004</v>
      </c>
      <c r="U777"/>
      <c r="V777">
        <v>118.845243235</v>
      </c>
      <c r="W777"/>
      <c r="X777"/>
      <c r="Y777"/>
      <c r="Z777">
        <v>8.6036357839999997</v>
      </c>
      <c r="AA777"/>
      <c r="AB777"/>
      <c r="AC777">
        <v>91.244372093999999</v>
      </c>
      <c r="AD777">
        <v>75.211298302000003</v>
      </c>
      <c r="AE777"/>
      <c r="AF777">
        <v>51.942993307999998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52.929093793</v>
      </c>
      <c r="AM777"/>
      <c r="AN777">
        <v>77.645840571999997</v>
      </c>
      <c r="AO777"/>
      <c r="AP777"/>
      <c r="AQ777"/>
      <c r="AR777">
        <v>58.045986348</v>
      </c>
      <c r="AS777"/>
      <c r="AT777">
        <v>50.140422395999998</v>
      </c>
      <c r="AU777"/>
    </row>
    <row r="778" spans="1:47" x14ac:dyDescent="0.2">
      <c r="A778" s="86">
        <v>30560</v>
      </c>
      <c r="B778">
        <v>37.798152870000003</v>
      </c>
      <c r="C778">
        <v>51.489231363999998</v>
      </c>
      <c r="D778">
        <v>58.937185391</v>
      </c>
      <c r="E778">
        <v>56.648963563000002</v>
      </c>
      <c r="F778"/>
      <c r="G778"/>
      <c r="H778"/>
      <c r="I778">
        <v>37.795003285999996</v>
      </c>
      <c r="J778"/>
      <c r="K778">
        <v>58.076208006999998</v>
      </c>
      <c r="L778">
        <v>68.162044406999996</v>
      </c>
      <c r="M778">
        <v>65.054691594000005</v>
      </c>
      <c r="N778">
        <v>83.725802518999998</v>
      </c>
      <c r="O778"/>
      <c r="P778"/>
      <c r="Q778">
        <v>55.473656253999998</v>
      </c>
      <c r="R778">
        <v>79.272757184</v>
      </c>
      <c r="S778">
        <v>61.199621508</v>
      </c>
      <c r="T778">
        <v>68.076716257000001</v>
      </c>
      <c r="U778"/>
      <c r="V778">
        <v>114.584395239</v>
      </c>
      <c r="W778"/>
      <c r="X778"/>
      <c r="Y778"/>
      <c r="Z778">
        <v>8.5137805800000006</v>
      </c>
      <c r="AA778"/>
      <c r="AB778"/>
      <c r="AC778">
        <v>89.355743434999994</v>
      </c>
      <c r="AD778">
        <v>76.220845929999996</v>
      </c>
      <c r="AE778"/>
      <c r="AF778">
        <v>53.193848371000001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53.513152761000001</v>
      </c>
      <c r="AM778"/>
      <c r="AN778">
        <v>80.456688467000006</v>
      </c>
      <c r="AO778"/>
      <c r="AP778"/>
      <c r="AQ778"/>
      <c r="AR778">
        <v>58.795338704000002</v>
      </c>
      <c r="AS778"/>
      <c r="AT778">
        <v>50.870432182999998</v>
      </c>
      <c r="AU778"/>
    </row>
    <row r="779" spans="1:47" x14ac:dyDescent="0.2">
      <c r="A779" s="86">
        <v>30590</v>
      </c>
      <c r="B779">
        <v>38.378874582999998</v>
      </c>
      <c r="C779">
        <v>52.710385160999998</v>
      </c>
      <c r="D779">
        <v>59.497930185000001</v>
      </c>
      <c r="E779">
        <v>56.144281083999999</v>
      </c>
      <c r="F779"/>
      <c r="G779"/>
      <c r="H779"/>
      <c r="I779">
        <v>38.375676609999999</v>
      </c>
      <c r="J779"/>
      <c r="K779">
        <v>57.891055377999997</v>
      </c>
      <c r="L779">
        <v>66.911364692999996</v>
      </c>
      <c r="M779">
        <v>64.865936970000007</v>
      </c>
      <c r="N779">
        <v>82.762965335999993</v>
      </c>
      <c r="O779"/>
      <c r="P779"/>
      <c r="Q779">
        <v>54.966584441999998</v>
      </c>
      <c r="R779">
        <v>78.541758400999996</v>
      </c>
      <c r="S779">
        <v>61.328441155999997</v>
      </c>
      <c r="T779">
        <v>68.721993189000003</v>
      </c>
      <c r="U779"/>
      <c r="V779">
        <v>114.646221467</v>
      </c>
      <c r="W779"/>
      <c r="X779"/>
      <c r="Y779"/>
      <c r="Z779">
        <v>8.6934909880000006</v>
      </c>
      <c r="AA779"/>
      <c r="AB779"/>
      <c r="AC779">
        <v>89.827900600000007</v>
      </c>
      <c r="AD779">
        <v>75.884330054000003</v>
      </c>
      <c r="AE779"/>
      <c r="AF779">
        <v>54.219646685000001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53.649951668999996</v>
      </c>
      <c r="AM779"/>
      <c r="AN779">
        <v>80.169208114</v>
      </c>
      <c r="AO779"/>
      <c r="AP779"/>
      <c r="AQ779"/>
      <c r="AR779">
        <v>59.890545994</v>
      </c>
      <c r="AS779"/>
      <c r="AT779">
        <v>51.258283955000003</v>
      </c>
      <c r="AU779"/>
    </row>
    <row r="780" spans="1:47" x14ac:dyDescent="0.2">
      <c r="A780" s="86">
        <v>30621</v>
      </c>
      <c r="B780">
        <v>37.994774872999997</v>
      </c>
      <c r="C780">
        <v>53.996764583000001</v>
      </c>
      <c r="D780">
        <v>59.838049009999999</v>
      </c>
      <c r="E780">
        <v>56.901304801999999</v>
      </c>
      <c r="F780"/>
      <c r="G780"/>
      <c r="H780"/>
      <c r="I780">
        <v>37.991608906000003</v>
      </c>
      <c r="J780"/>
      <c r="K780">
        <v>58.631665894999998</v>
      </c>
      <c r="L780">
        <v>67.536704549999996</v>
      </c>
      <c r="M780">
        <v>65.497854625000002</v>
      </c>
      <c r="N780">
        <v>83.069122207999996</v>
      </c>
      <c r="O780"/>
      <c r="P780"/>
      <c r="Q780">
        <v>55.879313703999998</v>
      </c>
      <c r="R780">
        <v>80.491088496000003</v>
      </c>
      <c r="S780">
        <v>61.868588823000003</v>
      </c>
      <c r="T780">
        <v>68.614447033999994</v>
      </c>
      <c r="U780"/>
      <c r="V780">
        <v>116.232442539</v>
      </c>
      <c r="W780"/>
      <c r="X780"/>
      <c r="Y780"/>
      <c r="Z780">
        <v>8.5587081820000002</v>
      </c>
      <c r="AA780"/>
      <c r="AB780"/>
      <c r="AC780">
        <v>91.480450676999993</v>
      </c>
      <c r="AD780">
        <v>76.641490775999998</v>
      </c>
      <c r="AE780"/>
      <c r="AF780">
        <v>55.673115211999999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54.081192406</v>
      </c>
      <c r="AM780"/>
      <c r="AN780">
        <v>78.838627701999997</v>
      </c>
      <c r="AO780"/>
      <c r="AP780"/>
      <c r="AQ780"/>
      <c r="AR780">
        <v>59.948188481999999</v>
      </c>
      <c r="AS780"/>
      <c r="AT780">
        <v>51.484770359000002</v>
      </c>
      <c r="AU780"/>
    </row>
    <row r="781" spans="1:47" x14ac:dyDescent="0.2">
      <c r="A781" s="86">
        <v>30651</v>
      </c>
      <c r="B781">
        <v>36.810326486999998</v>
      </c>
      <c r="C781">
        <v>52.293833321000001</v>
      </c>
      <c r="D781">
        <v>60.597272480000001</v>
      </c>
      <c r="E781">
        <v>58.626341469000003</v>
      </c>
      <c r="F781"/>
      <c r="G781"/>
      <c r="H781"/>
      <c r="I781">
        <v>36.807259215000002</v>
      </c>
      <c r="J781"/>
      <c r="K781">
        <v>59.804299213</v>
      </c>
      <c r="L781">
        <v>70.038063977999997</v>
      </c>
      <c r="M781">
        <v>66.220046230999998</v>
      </c>
      <c r="N781">
        <v>85.039257316000004</v>
      </c>
      <c r="O781"/>
      <c r="P781"/>
      <c r="Q781">
        <v>53.851026455000003</v>
      </c>
      <c r="R781">
        <v>80.897198932999999</v>
      </c>
      <c r="S781">
        <v>62.449694252</v>
      </c>
      <c r="T781">
        <v>68.937085499000005</v>
      </c>
      <c r="U781"/>
      <c r="V781">
        <v>116.98142102200001</v>
      </c>
      <c r="W781"/>
      <c r="X781"/>
      <c r="Y781"/>
      <c r="Z781">
        <v>9.2101584110000001</v>
      </c>
      <c r="AA781"/>
      <c r="AB781"/>
      <c r="AC781">
        <v>91.83456855</v>
      </c>
      <c r="AD781">
        <v>77.651038404000005</v>
      </c>
      <c r="AE781"/>
      <c r="AF781">
        <v>55.807363492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54.591711807000003</v>
      </c>
      <c r="AM781"/>
      <c r="AN781">
        <v>80.265504101999994</v>
      </c>
      <c r="AO781"/>
      <c r="AP781"/>
      <c r="AQ781"/>
      <c r="AR781">
        <v>59.659976038000003</v>
      </c>
      <c r="AS781"/>
      <c r="AT781">
        <v>51.729791974000001</v>
      </c>
      <c r="AU781"/>
    </row>
    <row r="782" spans="1:47" x14ac:dyDescent="0.2">
      <c r="A782" s="86">
        <v>30682</v>
      </c>
      <c r="B782">
        <v>38.724157349000002</v>
      </c>
      <c r="C782">
        <v>53.205924709999998</v>
      </c>
      <c r="D782">
        <v>59.385673419</v>
      </c>
      <c r="E782">
        <v>58.254173383999998</v>
      </c>
      <c r="F782"/>
      <c r="G782"/>
      <c r="H782"/>
      <c r="I782">
        <v>38.720930605</v>
      </c>
      <c r="J782"/>
      <c r="K782">
        <v>59.063688696</v>
      </c>
      <c r="L782">
        <v>70.663403834999997</v>
      </c>
      <c r="M782">
        <v>65.793296646000002</v>
      </c>
      <c r="N782">
        <v>84.959138015999997</v>
      </c>
      <c r="O782"/>
      <c r="P782"/>
      <c r="Q782">
        <v>55.828606522999998</v>
      </c>
      <c r="R782">
        <v>81.222087278999993</v>
      </c>
      <c r="S782">
        <v>63.051892698000003</v>
      </c>
      <c r="T782">
        <v>69.905000896000004</v>
      </c>
      <c r="U782"/>
      <c r="V782">
        <v>117.90296456999999</v>
      </c>
      <c r="W782"/>
      <c r="X782"/>
      <c r="Y782"/>
      <c r="Z782">
        <v>8.8058099930000004</v>
      </c>
      <c r="AA782"/>
      <c r="AB782"/>
      <c r="AC782">
        <v>92.306725714999999</v>
      </c>
      <c r="AD782">
        <v>78.239941186999999</v>
      </c>
      <c r="AE782"/>
      <c r="AF782">
        <v>55.065387530000002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55.139174111999999</v>
      </c>
      <c r="AM782"/>
      <c r="AN782">
        <v>80.582451512999995</v>
      </c>
      <c r="AO782"/>
      <c r="AP782"/>
      <c r="AQ782"/>
      <c r="AR782">
        <v>60.985753283000001</v>
      </c>
      <c r="AS782"/>
      <c r="AT782">
        <v>52.767962036</v>
      </c>
      <c r="AU782"/>
    </row>
    <row r="783" spans="1:47" x14ac:dyDescent="0.2">
      <c r="A783" s="86">
        <v>30713</v>
      </c>
      <c r="B783">
        <v>38.415165195999997</v>
      </c>
      <c r="C783">
        <v>52.988358949000002</v>
      </c>
      <c r="D783">
        <v>61.712161207999998</v>
      </c>
      <c r="E783">
        <v>58.057281430000003</v>
      </c>
      <c r="F783"/>
      <c r="G783"/>
      <c r="H783"/>
      <c r="I783">
        <v>38.411964199000003</v>
      </c>
      <c r="J783"/>
      <c r="K783">
        <v>59.619146583999999</v>
      </c>
      <c r="L783">
        <v>70.038063977999997</v>
      </c>
      <c r="M783">
        <v>65.604542021</v>
      </c>
      <c r="N783">
        <v>84.183514024999994</v>
      </c>
      <c r="O783"/>
      <c r="P783"/>
      <c r="Q783">
        <v>55.169413167000002</v>
      </c>
      <c r="R783">
        <v>80.978421014999995</v>
      </c>
      <c r="S783">
        <v>63.314793295000001</v>
      </c>
      <c r="T783">
        <v>69.259723965000006</v>
      </c>
      <c r="U783"/>
      <c r="V783">
        <v>112.29620705400001</v>
      </c>
      <c r="W783"/>
      <c r="X783"/>
      <c r="Y783"/>
      <c r="Z783">
        <v>8.9181289980000003</v>
      </c>
      <c r="AA783"/>
      <c r="AB783"/>
      <c r="AC783">
        <v>88.883586270999999</v>
      </c>
      <c r="AD783">
        <v>80.174907473999994</v>
      </c>
      <c r="AE783"/>
      <c r="AF783">
        <v>55.954522777999998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55.256374508999997</v>
      </c>
      <c r="AM783"/>
      <c r="AN783">
        <v>82.497023486000003</v>
      </c>
      <c r="AO783"/>
      <c r="AP783"/>
      <c r="AQ783"/>
      <c r="AR783">
        <v>60.812825816</v>
      </c>
      <c r="AS783"/>
      <c r="AT783">
        <v>53.002873536000003</v>
      </c>
      <c r="AU783"/>
    </row>
    <row r="784" spans="1:47" x14ac:dyDescent="0.2">
      <c r="A784" s="86">
        <v>30742</v>
      </c>
      <c r="B784">
        <v>38.436010250999999</v>
      </c>
      <c r="C784">
        <v>53.113422485999997</v>
      </c>
      <c r="D784">
        <v>58.885130205000003</v>
      </c>
      <c r="E784">
        <v>58.888550801000001</v>
      </c>
      <c r="F784"/>
      <c r="G784"/>
      <c r="H784"/>
      <c r="I784">
        <v>38.432807517000001</v>
      </c>
      <c r="J784"/>
      <c r="K784">
        <v>58.693383437999998</v>
      </c>
      <c r="L784">
        <v>71.914083548999997</v>
      </c>
      <c r="M784">
        <v>65.432200843000004</v>
      </c>
      <c r="N784">
        <v>82.761971509000006</v>
      </c>
      <c r="O784"/>
      <c r="P784"/>
      <c r="Q784">
        <v>55.676484979000001</v>
      </c>
      <c r="R784">
        <v>80.815976841999998</v>
      </c>
      <c r="S784">
        <v>63.254310623999999</v>
      </c>
      <c r="T784">
        <v>68.399354723000002</v>
      </c>
      <c r="U784"/>
      <c r="V784">
        <v>118.42158022</v>
      </c>
      <c r="W784"/>
      <c r="X784"/>
      <c r="Y784"/>
      <c r="Z784">
        <v>9.1203032069999992</v>
      </c>
      <c r="AA784"/>
      <c r="AB784"/>
      <c r="AC784">
        <v>90.536136346999996</v>
      </c>
      <c r="AD784">
        <v>79.501875721999994</v>
      </c>
      <c r="AE784"/>
      <c r="AF784">
        <v>55.927676499999997</v>
      </c>
      <c r="AG784"/>
      <c r="AH784">
        <v>54.800622593</v>
      </c>
      <c r="AI784">
        <v>68.310286586999993</v>
      </c>
      <c r="AJ784">
        <v>62.787578222</v>
      </c>
      <c r="AK784"/>
      <c r="AL784">
        <v>55.254391292999998</v>
      </c>
      <c r="AM784"/>
      <c r="AN784">
        <v>78.851698803000005</v>
      </c>
      <c r="AO784"/>
      <c r="AP784"/>
      <c r="AQ784"/>
      <c r="AR784">
        <v>60.524613371999997</v>
      </c>
      <c r="AS784"/>
      <c r="AT784">
        <v>53.257807028000002</v>
      </c>
      <c r="AU784"/>
    </row>
    <row r="785" spans="1:47" x14ac:dyDescent="0.2">
      <c r="A785" s="86">
        <v>30773</v>
      </c>
      <c r="B785">
        <v>38.612332426000002</v>
      </c>
      <c r="C785">
        <v>52.777779449000001</v>
      </c>
      <c r="D785">
        <v>61.347662939000003</v>
      </c>
      <c r="E785">
        <v>60.653059839999997</v>
      </c>
      <c r="F785"/>
      <c r="G785"/>
      <c r="H785"/>
      <c r="I785">
        <v>38.609115000000003</v>
      </c>
      <c r="J785"/>
      <c r="K785">
        <v>58.261360635999999</v>
      </c>
      <c r="L785">
        <v>70.038063977999997</v>
      </c>
      <c r="M785">
        <v>65.366547060000002</v>
      </c>
      <c r="N785">
        <v>83.618216722</v>
      </c>
      <c r="O785"/>
      <c r="P785"/>
      <c r="Q785">
        <v>56.082142429000001</v>
      </c>
      <c r="R785">
        <v>79.516423447999998</v>
      </c>
      <c r="S785">
        <v>63.173038454</v>
      </c>
      <c r="T785">
        <v>67.108800860000002</v>
      </c>
      <c r="U785"/>
      <c r="V785">
        <v>116.168394894</v>
      </c>
      <c r="W785"/>
      <c r="X785"/>
      <c r="Y785"/>
      <c r="Z785">
        <v>9.2775498140000003</v>
      </c>
      <c r="AA785"/>
      <c r="AB785"/>
      <c r="AC785">
        <v>89.473782725999996</v>
      </c>
      <c r="AD785">
        <v>79.249488815000007</v>
      </c>
      <c r="AE785"/>
      <c r="AF785">
        <v>56.610655231999999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55.245111907000002</v>
      </c>
      <c r="AM785"/>
      <c r="AN785">
        <v>78.843807995000006</v>
      </c>
      <c r="AO785"/>
      <c r="AP785"/>
      <c r="AQ785"/>
      <c r="AR785">
        <v>61.158680750000002</v>
      </c>
      <c r="AS785"/>
      <c r="AT785">
        <v>53.569139104999998</v>
      </c>
      <c r="AU785"/>
    </row>
    <row r="786" spans="1:47" x14ac:dyDescent="0.2">
      <c r="A786" s="86">
        <v>30803</v>
      </c>
      <c r="B786">
        <v>38.936573316999997</v>
      </c>
      <c r="C786">
        <v>53.820563622999998</v>
      </c>
      <c r="D786">
        <v>63.278211691000003</v>
      </c>
      <c r="E786">
        <v>61.398335828999997</v>
      </c>
      <c r="F786"/>
      <c r="G786"/>
      <c r="H786"/>
      <c r="I786">
        <v>38.933328873000001</v>
      </c>
      <c r="J786"/>
      <c r="K786">
        <v>58.693383437999998</v>
      </c>
      <c r="L786">
        <v>73.790103119999998</v>
      </c>
      <c r="M786">
        <v>66.392387409999998</v>
      </c>
      <c r="N786">
        <v>83.332965285</v>
      </c>
      <c r="O786"/>
      <c r="P786"/>
      <c r="Q786">
        <v>56.487799879000001</v>
      </c>
      <c r="R786">
        <v>81.628197716000003</v>
      </c>
      <c r="S786">
        <v>63.901842477000002</v>
      </c>
      <c r="T786">
        <v>66.571070083999999</v>
      </c>
      <c r="U786"/>
      <c r="V786">
        <v>117.320157206</v>
      </c>
      <c r="W786"/>
      <c r="X786"/>
      <c r="Y786"/>
      <c r="Z786">
        <v>9.3000136149999992</v>
      </c>
      <c r="AA786"/>
      <c r="AB786"/>
      <c r="AC786">
        <v>93.251040044999996</v>
      </c>
      <c r="AD786">
        <v>80.679681287999998</v>
      </c>
      <c r="AE786"/>
      <c r="AF786">
        <v>57.026490031000002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55.814706432999998</v>
      </c>
      <c r="AM786"/>
      <c r="AN786">
        <v>81.394919975999997</v>
      </c>
      <c r="AO786"/>
      <c r="AP786"/>
      <c r="AQ786"/>
      <c r="AR786">
        <v>62.945597907</v>
      </c>
      <c r="AS786"/>
      <c r="AT786">
        <v>53.847563747000002</v>
      </c>
      <c r="AU786"/>
    </row>
    <row r="787" spans="1:47" x14ac:dyDescent="0.2">
      <c r="A787" s="86">
        <v>30834</v>
      </c>
      <c r="B787">
        <v>38.937796284999997</v>
      </c>
      <c r="C787">
        <v>53.508549389999999</v>
      </c>
      <c r="D787">
        <v>64.298533755999998</v>
      </c>
      <c r="E787">
        <v>61.408203921999998</v>
      </c>
      <c r="F787"/>
      <c r="G787"/>
      <c r="H787"/>
      <c r="I787">
        <v>38.934551739</v>
      </c>
      <c r="J787"/>
      <c r="K787">
        <v>53.138804563999997</v>
      </c>
      <c r="L787">
        <v>70.663403834999997</v>
      </c>
      <c r="M787">
        <v>63.052251232000003</v>
      </c>
      <c r="N787">
        <v>83.400723859999999</v>
      </c>
      <c r="O787"/>
      <c r="P787"/>
      <c r="Q787">
        <v>56.690628603</v>
      </c>
      <c r="R787">
        <v>79.678867620999995</v>
      </c>
      <c r="S787">
        <v>63.238583505999998</v>
      </c>
      <c r="T787">
        <v>67.108800860000002</v>
      </c>
      <c r="U787"/>
      <c r="V787">
        <v>116.827946166</v>
      </c>
      <c r="W787"/>
      <c r="X787"/>
      <c r="Y787"/>
      <c r="Z787">
        <v>9.9514638439999992</v>
      </c>
      <c r="AA787"/>
      <c r="AB787"/>
      <c r="AC787">
        <v>93.723197209999995</v>
      </c>
      <c r="AD787">
        <v>81.184455103000005</v>
      </c>
      <c r="AE787"/>
      <c r="AF787">
        <v>59.110132061000002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55.419305970000003</v>
      </c>
      <c r="AM787"/>
      <c r="AN787">
        <v>80.834002071</v>
      </c>
      <c r="AO787"/>
      <c r="AP787"/>
      <c r="AQ787"/>
      <c r="AR787">
        <v>61.677463150000001</v>
      </c>
      <c r="AS787"/>
      <c r="AT787">
        <v>54.029149345</v>
      </c>
      <c r="AU787"/>
    </row>
    <row r="788" spans="1:47" x14ac:dyDescent="0.2">
      <c r="A788" s="86">
        <v>30864</v>
      </c>
      <c r="B788">
        <v>38.998863180000001</v>
      </c>
      <c r="C788">
        <v>53.100480193000003</v>
      </c>
      <c r="D788">
        <v>63.907333459999997</v>
      </c>
      <c r="E788">
        <v>62.308549945000003</v>
      </c>
      <c r="F788"/>
      <c r="G788"/>
      <c r="H788"/>
      <c r="I788">
        <v>38.995613546000001</v>
      </c>
      <c r="J788"/>
      <c r="K788">
        <v>59.680864127</v>
      </c>
      <c r="L788">
        <v>74.415442976999998</v>
      </c>
      <c r="M788">
        <v>66.671415984999996</v>
      </c>
      <c r="N788">
        <v>83.851680947999995</v>
      </c>
      <c r="O788"/>
      <c r="P788"/>
      <c r="Q788">
        <v>57.299114778000003</v>
      </c>
      <c r="R788">
        <v>81.059643105999996</v>
      </c>
      <c r="S788">
        <v>64.141741147000005</v>
      </c>
      <c r="T788">
        <v>66.140885463000004</v>
      </c>
      <c r="U788"/>
      <c r="V788">
        <v>111.959553927</v>
      </c>
      <c r="W788"/>
      <c r="X788"/>
      <c r="Y788"/>
      <c r="Z788">
        <v>9.5920430280000009</v>
      </c>
      <c r="AA788"/>
      <c r="AB788"/>
      <c r="AC788">
        <v>90.772214930000004</v>
      </c>
      <c r="AD788">
        <v>81.184455103000005</v>
      </c>
      <c r="AE788"/>
      <c r="AF788">
        <v>57.217166755000001</v>
      </c>
      <c r="AG788"/>
      <c r="AH788">
        <v>56.897216333000003</v>
      </c>
      <c r="AI788">
        <v>66.970869203000007</v>
      </c>
      <c r="AJ788">
        <v>62.787578222</v>
      </c>
      <c r="AK788"/>
      <c r="AL788">
        <v>56.077012390999997</v>
      </c>
      <c r="AM788"/>
      <c r="AN788">
        <v>84.888798058000006</v>
      </c>
      <c r="AO788"/>
      <c r="AP788"/>
      <c r="AQ788"/>
      <c r="AR788">
        <v>60.870468305000003</v>
      </c>
      <c r="AS788"/>
      <c r="AT788">
        <v>54.184071993000003</v>
      </c>
      <c r="AU788"/>
    </row>
    <row r="789" spans="1:47" x14ac:dyDescent="0.2">
      <c r="A789" s="86">
        <v>30895</v>
      </c>
      <c r="B789">
        <v>39.400905928999997</v>
      </c>
      <c r="C789">
        <v>53.572458875000002</v>
      </c>
      <c r="D789">
        <v>63.527935354999997</v>
      </c>
      <c r="E789">
        <v>62.371517777999998</v>
      </c>
      <c r="F789"/>
      <c r="G789"/>
      <c r="H789"/>
      <c r="I789">
        <v>39.397622792999996</v>
      </c>
      <c r="J789"/>
      <c r="K789">
        <v>59.063688696</v>
      </c>
      <c r="L789">
        <v>75.040782833999998</v>
      </c>
      <c r="M789">
        <v>68.140419365</v>
      </c>
      <c r="N789">
        <v>87.573949365999994</v>
      </c>
      <c r="O789"/>
      <c r="P789"/>
      <c r="Q789">
        <v>56.741335784999997</v>
      </c>
      <c r="R789">
        <v>81.059643105999996</v>
      </c>
      <c r="S789">
        <v>64.550017087000001</v>
      </c>
      <c r="T789">
        <v>65.818246998000006</v>
      </c>
      <c r="U789"/>
      <c r="V789">
        <v>126.52941906300001</v>
      </c>
      <c r="W789"/>
      <c r="X789"/>
      <c r="Y789"/>
      <c r="Z789">
        <v>8.850737595</v>
      </c>
      <c r="AA789"/>
      <c r="AB789"/>
      <c r="AC789">
        <v>96.320061616000004</v>
      </c>
      <c r="AD789">
        <v>82.362260668999994</v>
      </c>
      <c r="AE789"/>
      <c r="AF789">
        <v>59.341101543999997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56.560522657</v>
      </c>
      <c r="AM789"/>
      <c r="AN789">
        <v>83.309105575000004</v>
      </c>
      <c r="AO789"/>
      <c r="AP789"/>
      <c r="AQ789"/>
      <c r="AR789">
        <v>62.542100484000002</v>
      </c>
      <c r="AS789"/>
      <c r="AT789">
        <v>54.248400078000003</v>
      </c>
      <c r="AU789"/>
    </row>
    <row r="790" spans="1:47" x14ac:dyDescent="0.2">
      <c r="A790" s="86">
        <v>30926</v>
      </c>
      <c r="B790">
        <v>41.349222171000001</v>
      </c>
      <c r="C790">
        <v>54.238340022000003</v>
      </c>
      <c r="D790">
        <v>63.155355149999998</v>
      </c>
      <c r="E790">
        <v>61.323620265999999</v>
      </c>
      <c r="F790"/>
      <c r="G790"/>
      <c r="H790"/>
      <c r="I790">
        <v>41.345776690000001</v>
      </c>
      <c r="J790"/>
      <c r="K790">
        <v>60.298039557000003</v>
      </c>
      <c r="L790">
        <v>75.040782833999998</v>
      </c>
      <c r="M790">
        <v>67.836770620999999</v>
      </c>
      <c r="N790">
        <v>84.313957846999998</v>
      </c>
      <c r="O790"/>
      <c r="P790"/>
      <c r="Q790">
        <v>56.893457327999997</v>
      </c>
      <c r="R790">
        <v>80.897198932999999</v>
      </c>
      <c r="S790">
        <v>64.389834785999994</v>
      </c>
      <c r="T790">
        <v>67.001254704999994</v>
      </c>
      <c r="U790"/>
      <c r="V790">
        <v>120.78466673299999</v>
      </c>
      <c r="W790"/>
      <c r="X790"/>
      <c r="Y790"/>
      <c r="Z790">
        <v>9.7268258339999996</v>
      </c>
      <c r="AA790"/>
      <c r="AB790"/>
      <c r="AC790">
        <v>94.431432956999998</v>
      </c>
      <c r="AD790">
        <v>81.184455103000005</v>
      </c>
      <c r="AE790"/>
      <c r="AF790">
        <v>60.813209104000002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56.481981392999998</v>
      </c>
      <c r="AM790"/>
      <c r="AN790">
        <v>84.075623726000003</v>
      </c>
      <c r="AO790"/>
      <c r="AP790"/>
      <c r="AQ790"/>
      <c r="AR790">
        <v>63.522022796000002</v>
      </c>
      <c r="AS790"/>
      <c r="AT790">
        <v>54.097343062999997</v>
      </c>
      <c r="AU790"/>
    </row>
    <row r="791" spans="1:47" x14ac:dyDescent="0.2">
      <c r="A791" s="86">
        <v>30956</v>
      </c>
      <c r="B791">
        <v>40.024040536999998</v>
      </c>
      <c r="C791">
        <v>53.651978657999997</v>
      </c>
      <c r="D791">
        <v>64.054017091999995</v>
      </c>
      <c r="E791">
        <v>62.575928279000003</v>
      </c>
      <c r="F791"/>
      <c r="G791"/>
      <c r="H791"/>
      <c r="I791">
        <v>40.020705479</v>
      </c>
      <c r="J791"/>
      <c r="K791">
        <v>60.051169385000001</v>
      </c>
      <c r="L791">
        <v>75.666122690999998</v>
      </c>
      <c r="M791">
        <v>67.237679857000003</v>
      </c>
      <c r="N791">
        <v>84.522741698000004</v>
      </c>
      <c r="O791"/>
      <c r="P791"/>
      <c r="Q791">
        <v>57.856893771000003</v>
      </c>
      <c r="R791">
        <v>81.222087278999993</v>
      </c>
      <c r="S791">
        <v>64.769875253999999</v>
      </c>
      <c r="T791">
        <v>67.001254704999994</v>
      </c>
      <c r="U791"/>
      <c r="V791">
        <v>120.16062545699999</v>
      </c>
      <c r="W791"/>
      <c r="X791"/>
      <c r="Y791"/>
      <c r="Z791">
        <v>9.5246516250000006</v>
      </c>
      <c r="AA791"/>
      <c r="AB791"/>
      <c r="AC791">
        <v>93.959275792</v>
      </c>
      <c r="AD791">
        <v>83.540066234999998</v>
      </c>
      <c r="AE791"/>
      <c r="AF791">
        <v>56.149682558000002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56.615721995000001</v>
      </c>
      <c r="AM791"/>
      <c r="AN791">
        <v>81.810011204999995</v>
      </c>
      <c r="AO791"/>
      <c r="AP791"/>
      <c r="AQ791"/>
      <c r="AR791">
        <v>63.983162706999998</v>
      </c>
      <c r="AS791"/>
      <c r="AT791">
        <v>54.074149269999999</v>
      </c>
      <c r="AU791"/>
    </row>
    <row r="792" spans="1:47" x14ac:dyDescent="0.2">
      <c r="A792" s="86">
        <v>30987</v>
      </c>
      <c r="B792">
        <v>38.734775585999998</v>
      </c>
      <c r="C792">
        <v>52.439776577000003</v>
      </c>
      <c r="D792">
        <v>64.674037433999999</v>
      </c>
      <c r="E792">
        <v>62.377156687999999</v>
      </c>
      <c r="F792"/>
      <c r="G792"/>
      <c r="H792"/>
      <c r="I792">
        <v>38.731547956999997</v>
      </c>
      <c r="J792"/>
      <c r="K792">
        <v>60.544909728999997</v>
      </c>
      <c r="L792">
        <v>76.291462546999995</v>
      </c>
      <c r="M792">
        <v>66.975064728000007</v>
      </c>
      <c r="N792">
        <v>83.432158653000002</v>
      </c>
      <c r="O792"/>
      <c r="P792"/>
      <c r="Q792">
        <v>58.668208671000002</v>
      </c>
      <c r="R792">
        <v>80.003755967000004</v>
      </c>
      <c r="S792">
        <v>64.728364353000003</v>
      </c>
      <c r="T792">
        <v>66.678616238999993</v>
      </c>
      <c r="U792"/>
      <c r="V792">
        <v>116.876360037</v>
      </c>
      <c r="W792"/>
      <c r="X792"/>
      <c r="Y792"/>
      <c r="Z792">
        <v>9.7717534359999991</v>
      </c>
      <c r="AA792"/>
      <c r="AB792"/>
      <c r="AC792">
        <v>91.83456855</v>
      </c>
      <c r="AD792">
        <v>83.540066234999998</v>
      </c>
      <c r="AE792"/>
      <c r="AF792">
        <v>60.415511834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56.662215089999997</v>
      </c>
      <c r="AM792"/>
      <c r="AN792">
        <v>85.038007467</v>
      </c>
      <c r="AO792"/>
      <c r="AP792"/>
      <c r="AQ792"/>
      <c r="AR792">
        <v>64.156090173999999</v>
      </c>
      <c r="AS792"/>
      <c r="AT792">
        <v>54.257618125</v>
      </c>
      <c r="AU792"/>
    </row>
    <row r="793" spans="1:47" x14ac:dyDescent="0.2">
      <c r="A793" s="86">
        <v>31017</v>
      </c>
      <c r="B793">
        <v>41.471435384000003</v>
      </c>
      <c r="C793">
        <v>55.474374130000001</v>
      </c>
      <c r="D793">
        <v>66.168907203000003</v>
      </c>
      <c r="E793">
        <v>62.455161615000002</v>
      </c>
      <c r="F793"/>
      <c r="G793"/>
      <c r="H793"/>
      <c r="I793">
        <v>41.467979718999999</v>
      </c>
      <c r="J793"/>
      <c r="K793">
        <v>60.915214988000002</v>
      </c>
      <c r="L793">
        <v>76.916802403999995</v>
      </c>
      <c r="M793">
        <v>67.828563899000002</v>
      </c>
      <c r="N793">
        <v>84.199281013000004</v>
      </c>
      <c r="O793"/>
      <c r="P793"/>
      <c r="Q793">
        <v>60.088009745000001</v>
      </c>
      <c r="R793">
        <v>80.003755967000004</v>
      </c>
      <c r="S793">
        <v>64.904791154999998</v>
      </c>
      <c r="T793">
        <v>67.754077792000004</v>
      </c>
      <c r="U793"/>
      <c r="V793">
        <v>113.128167961</v>
      </c>
      <c r="W793"/>
      <c r="X793"/>
      <c r="Y793"/>
      <c r="Z793">
        <v>9.9963914460000005</v>
      </c>
      <c r="AA793"/>
      <c r="AB793"/>
      <c r="AC793">
        <v>93.959275792</v>
      </c>
      <c r="AD793">
        <v>83.035292420999994</v>
      </c>
      <c r="AE793"/>
      <c r="AF793">
        <v>62.025192787999998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56.924785829999998</v>
      </c>
      <c r="AM793"/>
      <c r="AN793">
        <v>81.396166307000001</v>
      </c>
      <c r="AO793"/>
      <c r="AP793"/>
      <c r="AQ793"/>
      <c r="AR793">
        <v>66.000649820000007</v>
      </c>
      <c r="AS793"/>
      <c r="AT793">
        <v>54.290624676999997</v>
      </c>
      <c r="AU793"/>
    </row>
    <row r="794" spans="1:47" x14ac:dyDescent="0.2">
      <c r="A794" s="86">
        <v>31048</v>
      </c>
      <c r="B794">
        <v>41.073895944999997</v>
      </c>
      <c r="C794">
        <v>52.974536583000003</v>
      </c>
      <c r="D794">
        <v>66.549496113000004</v>
      </c>
      <c r="E794">
        <v>62.978640462000001</v>
      </c>
      <c r="F794"/>
      <c r="G794"/>
      <c r="H794"/>
      <c r="I794">
        <v>41.070473405000001</v>
      </c>
      <c r="J794"/>
      <c r="K794">
        <v>60.915214988000002</v>
      </c>
      <c r="L794">
        <v>75.220828507999997</v>
      </c>
      <c r="M794">
        <v>68.394020925000007</v>
      </c>
      <c r="N794">
        <v>84.446280122999994</v>
      </c>
      <c r="O794"/>
      <c r="P794"/>
      <c r="Q794">
        <v>58.265441441999997</v>
      </c>
      <c r="R794">
        <v>80.627866488999999</v>
      </c>
      <c r="S794">
        <v>64.980667479999994</v>
      </c>
      <c r="T794">
        <v>69.044631654</v>
      </c>
      <c r="U794"/>
      <c r="V794">
        <v>118.052635568</v>
      </c>
      <c r="W794">
        <v>44.217740777000003</v>
      </c>
      <c r="X794"/>
      <c r="Y794"/>
      <c r="Z794">
        <v>9.8166810380000005</v>
      </c>
      <c r="AA794"/>
      <c r="AB794"/>
      <c r="AC794">
        <v>90.654175637999998</v>
      </c>
      <c r="AD794">
        <v>83.876582111000005</v>
      </c>
      <c r="AE794"/>
      <c r="AF794">
        <v>63.307572526000001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57.200087172000003</v>
      </c>
      <c r="AM794">
        <v>35.0012428</v>
      </c>
      <c r="AN794">
        <v>82.645121144000001</v>
      </c>
      <c r="AO794"/>
      <c r="AP794"/>
      <c r="AQ794"/>
      <c r="AR794">
        <v>63.694950263000003</v>
      </c>
      <c r="AS794">
        <v>23.564258366000001</v>
      </c>
      <c r="AT794">
        <v>54.238091726</v>
      </c>
      <c r="AU794"/>
    </row>
    <row r="795" spans="1:47" x14ac:dyDescent="0.2">
      <c r="A795" s="86">
        <v>31079</v>
      </c>
      <c r="B795">
        <v>40.499678826</v>
      </c>
      <c r="C795">
        <v>53.917087918</v>
      </c>
      <c r="D795">
        <v>65.290289571000002</v>
      </c>
      <c r="E795">
        <v>63.761979095000001</v>
      </c>
      <c r="F795"/>
      <c r="G795"/>
      <c r="H795"/>
      <c r="I795">
        <v>40.496304133999999</v>
      </c>
      <c r="J795"/>
      <c r="K795">
        <v>60.976932531000003</v>
      </c>
      <c r="L795">
        <v>75.873976077999998</v>
      </c>
      <c r="M795">
        <v>68.136793099000002</v>
      </c>
      <c r="N795">
        <v>84.099611770999999</v>
      </c>
      <c r="O795"/>
      <c r="P795"/>
      <c r="Q795">
        <v>58.737704391999998</v>
      </c>
      <c r="R795">
        <v>82.003768647000001</v>
      </c>
      <c r="S795">
        <v>65.368603261999993</v>
      </c>
      <c r="T795">
        <v>69.044631654</v>
      </c>
      <c r="U795"/>
      <c r="V795">
        <v>118.338605719</v>
      </c>
      <c r="W795">
        <v>44.083476382000001</v>
      </c>
      <c r="X795"/>
      <c r="Y795"/>
      <c r="Z795">
        <v>9.681898232</v>
      </c>
      <c r="AA795"/>
      <c r="AB795"/>
      <c r="AC795">
        <v>94.785550830000005</v>
      </c>
      <c r="AD795">
        <v>83.624195204000003</v>
      </c>
      <c r="AE795"/>
      <c r="AF795">
        <v>56.765694187000001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57.408676096000001</v>
      </c>
      <c r="AM795">
        <v>34.761396998999999</v>
      </c>
      <c r="AN795">
        <v>80.361530832</v>
      </c>
      <c r="AO795"/>
      <c r="AP795"/>
      <c r="AQ795"/>
      <c r="AR795">
        <v>63.118525372999997</v>
      </c>
      <c r="AS795">
        <v>21.978710486000001</v>
      </c>
      <c r="AT795">
        <v>54.426120044000001</v>
      </c>
      <c r="AU795"/>
    </row>
    <row r="796" spans="1:47" x14ac:dyDescent="0.2">
      <c r="A796" s="86">
        <v>31107</v>
      </c>
      <c r="B796">
        <v>40.958230035</v>
      </c>
      <c r="C796">
        <v>54.493317830999999</v>
      </c>
      <c r="D796">
        <v>67.109263658000003</v>
      </c>
      <c r="E796">
        <v>64.082457168000005</v>
      </c>
      <c r="F796"/>
      <c r="G796"/>
      <c r="H796"/>
      <c r="I796">
        <v>40.954817132999999</v>
      </c>
      <c r="J796"/>
      <c r="K796">
        <v>61.532390417999999</v>
      </c>
      <c r="L796">
        <v>70.104505873999997</v>
      </c>
      <c r="M796">
        <v>68.670302664999994</v>
      </c>
      <c r="N796">
        <v>84.529060314999995</v>
      </c>
      <c r="O796"/>
      <c r="P796"/>
      <c r="Q796">
        <v>60.685789059999998</v>
      </c>
      <c r="R796">
        <v>82.370675890000001</v>
      </c>
      <c r="S796">
        <v>65.460847780999998</v>
      </c>
      <c r="T796">
        <v>70.872916293000003</v>
      </c>
      <c r="U796"/>
      <c r="V796">
        <v>118.522562601</v>
      </c>
      <c r="W796">
        <v>45.068081946</v>
      </c>
      <c r="X796"/>
      <c r="Y796"/>
      <c r="Z796">
        <v>10.310884659999999</v>
      </c>
      <c r="AA796"/>
      <c r="AB796"/>
      <c r="AC796">
        <v>93.487118627000001</v>
      </c>
      <c r="AD796">
        <v>82.951163452000003</v>
      </c>
      <c r="AE796"/>
      <c r="AF796">
        <v>63.684783326000002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57.54261735</v>
      </c>
      <c r="AM796">
        <v>35.813615128999999</v>
      </c>
      <c r="AN796">
        <v>83.829460499000007</v>
      </c>
      <c r="AO796"/>
      <c r="AP796"/>
      <c r="AQ796"/>
      <c r="AR796">
        <v>64.847800040999999</v>
      </c>
      <c r="AS796">
        <v>22.614785273999999</v>
      </c>
      <c r="AT796">
        <v>54.499567057</v>
      </c>
      <c r="AU796"/>
    </row>
    <row r="797" spans="1:47" x14ac:dyDescent="0.2">
      <c r="A797" s="86">
        <v>31138</v>
      </c>
      <c r="B797">
        <v>40.285860511999999</v>
      </c>
      <c r="C797">
        <v>54.694071407999999</v>
      </c>
      <c r="D797">
        <v>61.865079672</v>
      </c>
      <c r="E797">
        <v>63.593281693000002</v>
      </c>
      <c r="F797"/>
      <c r="G797"/>
      <c r="H797"/>
      <c r="I797">
        <v>40.282503636000001</v>
      </c>
      <c r="J797"/>
      <c r="K797">
        <v>60.853497443999998</v>
      </c>
      <c r="L797">
        <v>68.689352804999999</v>
      </c>
      <c r="M797">
        <v>67.946253967999994</v>
      </c>
      <c r="N797">
        <v>84.983669117000005</v>
      </c>
      <c r="O797"/>
      <c r="P797"/>
      <c r="Q797">
        <v>59.682230292</v>
      </c>
      <c r="R797">
        <v>81.453407784000007</v>
      </c>
      <c r="S797">
        <v>65.448842677000002</v>
      </c>
      <c r="T797">
        <v>71.410647069000007</v>
      </c>
      <c r="U797"/>
      <c r="V797">
        <v>114.863297831</v>
      </c>
      <c r="W797">
        <v>43.725437995</v>
      </c>
      <c r="X797"/>
      <c r="Y797"/>
      <c r="Z797">
        <v>9.7268258339999996</v>
      </c>
      <c r="AA797"/>
      <c r="AB797"/>
      <c r="AC797">
        <v>92.542804297999993</v>
      </c>
      <c r="AD797">
        <v>84.297226956000003</v>
      </c>
      <c r="AE797"/>
      <c r="AF797">
        <v>62.022822677000001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57.446558062000001</v>
      </c>
      <c r="AM797">
        <v>35.199025112999998</v>
      </c>
      <c r="AN797">
        <v>82.236802980999997</v>
      </c>
      <c r="AO797"/>
      <c r="AP797"/>
      <c r="AQ797"/>
      <c r="AR797">
        <v>64.847800040999999</v>
      </c>
      <c r="AS797">
        <v>22.820745871</v>
      </c>
      <c r="AT797">
        <v>54.401637706999999</v>
      </c>
      <c r="AU797"/>
    </row>
    <row r="798" spans="1:47" x14ac:dyDescent="0.2">
      <c r="A798" s="86">
        <v>31168</v>
      </c>
      <c r="B798">
        <v>40.295723834</v>
      </c>
      <c r="C798">
        <v>54.817974309</v>
      </c>
      <c r="D798">
        <v>65.842061842999996</v>
      </c>
      <c r="E798">
        <v>64.045334342000004</v>
      </c>
      <c r="F798"/>
      <c r="G798"/>
      <c r="H798"/>
      <c r="I798">
        <v>40.292366137000002</v>
      </c>
      <c r="J798"/>
      <c r="K798">
        <v>61.594107960999999</v>
      </c>
      <c r="L798">
        <v>72.717096154999993</v>
      </c>
      <c r="M798">
        <v>68.851314838999997</v>
      </c>
      <c r="N798">
        <v>84.561303593999995</v>
      </c>
      <c r="O798"/>
      <c r="P798"/>
      <c r="Q798">
        <v>60.803854798000003</v>
      </c>
      <c r="R798">
        <v>82.278949079</v>
      </c>
      <c r="S798">
        <v>65.891391983000005</v>
      </c>
      <c r="T798">
        <v>72.055924000999994</v>
      </c>
      <c r="U798"/>
      <c r="V798">
        <v>121.09646554299999</v>
      </c>
      <c r="W798">
        <v>44.844307954000001</v>
      </c>
      <c r="X798"/>
      <c r="Y798"/>
      <c r="Z798">
        <v>9.7492896350000002</v>
      </c>
      <c r="AA798"/>
      <c r="AB798"/>
      <c r="AC798">
        <v>93.841236500999997</v>
      </c>
      <c r="AD798">
        <v>85.138516645999999</v>
      </c>
      <c r="AE798"/>
      <c r="AF798">
        <v>60.708305848000002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57.875193750999998</v>
      </c>
      <c r="AM798">
        <v>35.159465091999998</v>
      </c>
      <c r="AN798">
        <v>82.742746550000007</v>
      </c>
      <c r="AO798"/>
      <c r="AP798"/>
      <c r="AQ798"/>
      <c r="AR798">
        <v>64.617230085000003</v>
      </c>
      <c r="AS798">
        <v>24.948233785999999</v>
      </c>
      <c r="AT798">
        <v>54.467749929999997</v>
      </c>
      <c r="AU798"/>
    </row>
    <row r="799" spans="1:47" x14ac:dyDescent="0.2">
      <c r="A799" s="86">
        <v>31199</v>
      </c>
      <c r="B799">
        <v>42.271935272999997</v>
      </c>
      <c r="C799">
        <v>54.780886250000002</v>
      </c>
      <c r="D799">
        <v>66.929640812000002</v>
      </c>
      <c r="E799">
        <v>63.972028506999997</v>
      </c>
      <c r="F799"/>
      <c r="G799"/>
      <c r="H799"/>
      <c r="I799">
        <v>42.268412904999998</v>
      </c>
      <c r="J799"/>
      <c r="K799">
        <v>62.334718477999999</v>
      </c>
      <c r="L799">
        <v>76.418265719999994</v>
      </c>
      <c r="M799">
        <v>68.260643533999996</v>
      </c>
      <c r="N799">
        <v>83.128754842999996</v>
      </c>
      <c r="O799"/>
      <c r="P799"/>
      <c r="Q799">
        <v>60.036427504000002</v>
      </c>
      <c r="R799">
        <v>81.086500541999996</v>
      </c>
      <c r="S799">
        <v>65.863232889000003</v>
      </c>
      <c r="T799">
        <v>73.669116329000005</v>
      </c>
      <c r="U799"/>
      <c r="V799">
        <v>123.056368811</v>
      </c>
      <c r="W799">
        <v>44.710043558999999</v>
      </c>
      <c r="X799"/>
      <c r="Y799"/>
      <c r="Z799">
        <v>9.5246516250000006</v>
      </c>
      <c r="AA799"/>
      <c r="AB799"/>
      <c r="AC799">
        <v>94.667511539000003</v>
      </c>
      <c r="AD799">
        <v>83.792453141999999</v>
      </c>
      <c r="AE799"/>
      <c r="AF799">
        <v>59.734512183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57.731026303999997</v>
      </c>
      <c r="AM799">
        <v>35.663731249000001</v>
      </c>
      <c r="AN799">
        <v>82.640403194000001</v>
      </c>
      <c r="AO799"/>
      <c r="AP799"/>
      <c r="AQ799"/>
      <c r="AR799">
        <v>65.827722352999999</v>
      </c>
      <c r="AS799">
        <v>19.873238719</v>
      </c>
      <c r="AT799">
        <v>54.442871117000003</v>
      </c>
      <c r="AU799"/>
    </row>
    <row r="800" spans="1:47" x14ac:dyDescent="0.2">
      <c r="A800" s="86">
        <v>31229</v>
      </c>
      <c r="B800">
        <v>41.130172324999997</v>
      </c>
      <c r="C800">
        <v>53.878606499999997</v>
      </c>
      <c r="D800">
        <v>68.787911266999998</v>
      </c>
      <c r="E800">
        <v>64.154353275999995</v>
      </c>
      <c r="F800"/>
      <c r="G800"/>
      <c r="H800"/>
      <c r="I800">
        <v>41.126745096000001</v>
      </c>
      <c r="J800"/>
      <c r="K800">
        <v>62.951893908000002</v>
      </c>
      <c r="L800">
        <v>75.220828507999997</v>
      </c>
      <c r="M800">
        <v>68.870368752000005</v>
      </c>
      <c r="N800">
        <v>85.907262149000005</v>
      </c>
      <c r="O800"/>
      <c r="P800"/>
      <c r="Q800">
        <v>57.734145624</v>
      </c>
      <c r="R800">
        <v>81.269954162999994</v>
      </c>
      <c r="S800">
        <v>65.751416659</v>
      </c>
      <c r="T800">
        <v>70.765370137999994</v>
      </c>
      <c r="U800"/>
      <c r="V800">
        <v>122.07217076000001</v>
      </c>
      <c r="W800">
        <v>46.992538275000001</v>
      </c>
      <c r="X800"/>
      <c r="Y800"/>
      <c r="Z800">
        <v>9.6369706300000004</v>
      </c>
      <c r="AA800"/>
      <c r="AB800"/>
      <c r="AC800">
        <v>93.251040044999996</v>
      </c>
      <c r="AD800">
        <v>85.054387676999994</v>
      </c>
      <c r="AE800"/>
      <c r="AF800">
        <v>64.519753338000001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57.748747246000001</v>
      </c>
      <c r="AM800">
        <v>36.121499526000001</v>
      </c>
      <c r="AN800">
        <v>80.935118978000006</v>
      </c>
      <c r="AO800"/>
      <c r="AP800"/>
      <c r="AQ800"/>
      <c r="AR800">
        <v>62.311530527999999</v>
      </c>
      <c r="AS800">
        <v>22.799898044999999</v>
      </c>
      <c r="AT800">
        <v>54.160481724</v>
      </c>
      <c r="AU800"/>
    </row>
    <row r="801" spans="1:47" x14ac:dyDescent="0.2">
      <c r="A801" s="86">
        <v>31260</v>
      </c>
      <c r="B801">
        <v>41.848918886</v>
      </c>
      <c r="C801">
        <v>54.492019116999998</v>
      </c>
      <c r="D801">
        <v>69.392322128000004</v>
      </c>
      <c r="E801">
        <v>64.347016046999997</v>
      </c>
      <c r="F801"/>
      <c r="G801"/>
      <c r="H801"/>
      <c r="I801">
        <v>41.845431765999997</v>
      </c>
      <c r="J801"/>
      <c r="K801">
        <v>61.347237788999998</v>
      </c>
      <c r="L801">
        <v>74.894254723000003</v>
      </c>
      <c r="M801">
        <v>68.975165273000002</v>
      </c>
      <c r="N801">
        <v>87.028584709</v>
      </c>
      <c r="O801"/>
      <c r="P801"/>
      <c r="Q801">
        <v>59.032868735999998</v>
      </c>
      <c r="R801">
        <v>81.269954162999994</v>
      </c>
      <c r="S801">
        <v>65.705790010000001</v>
      </c>
      <c r="T801">
        <v>71.410647069000007</v>
      </c>
      <c r="U801"/>
      <c r="V801">
        <v>124.42270235300001</v>
      </c>
      <c r="W801">
        <v>44.710043558999999</v>
      </c>
      <c r="X801"/>
      <c r="Y801"/>
      <c r="Z801">
        <v>9.2550860129999997</v>
      </c>
      <c r="AA801"/>
      <c r="AB801"/>
      <c r="AC801">
        <v>96.083983032999996</v>
      </c>
      <c r="AD801">
        <v>84.297226956000003</v>
      </c>
      <c r="AE801"/>
      <c r="AF801">
        <v>62.218441267999999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57.800404034000003</v>
      </c>
      <c r="AM801">
        <v>36.538277483000002</v>
      </c>
      <c r="AN801">
        <v>82.545850338999998</v>
      </c>
      <c r="AO801"/>
      <c r="AP801"/>
      <c r="AQ801"/>
      <c r="AR801">
        <v>66.115934796999994</v>
      </c>
      <c r="AS801">
        <v>22.995923986000001</v>
      </c>
      <c r="AT801">
        <v>54.343752340999998</v>
      </c>
      <c r="AU801"/>
    </row>
    <row r="802" spans="1:47" x14ac:dyDescent="0.2">
      <c r="A802" s="86">
        <v>31291</v>
      </c>
      <c r="B802">
        <v>42.199810438999997</v>
      </c>
      <c r="C802">
        <v>55.871029655999997</v>
      </c>
      <c r="D802">
        <v>70.206223765999994</v>
      </c>
      <c r="E802">
        <v>64.587139647000001</v>
      </c>
      <c r="F802"/>
      <c r="G802"/>
      <c r="H802"/>
      <c r="I802">
        <v>42.196294080999998</v>
      </c>
      <c r="J802"/>
      <c r="K802">
        <v>62.087848305000001</v>
      </c>
      <c r="L802">
        <v>76.962555362000003</v>
      </c>
      <c r="M802">
        <v>68.879895708000006</v>
      </c>
      <c r="N802">
        <v>86.634551275999996</v>
      </c>
      <c r="O802"/>
      <c r="P802"/>
      <c r="Q802">
        <v>59.032868735999998</v>
      </c>
      <c r="R802">
        <v>81.453407784000007</v>
      </c>
      <c r="S802">
        <v>65.782008148000003</v>
      </c>
      <c r="T802">
        <v>72.701200932000006</v>
      </c>
      <c r="U802"/>
      <c r="V802">
        <v>124.253032686</v>
      </c>
      <c r="W802">
        <v>45.336610735999997</v>
      </c>
      <c r="X802"/>
      <c r="Y802"/>
      <c r="Z802">
        <v>9.681898232</v>
      </c>
      <c r="AA802"/>
      <c r="AB802"/>
      <c r="AC802">
        <v>93.605157918000003</v>
      </c>
      <c r="AD802">
        <v>83.624195204000003</v>
      </c>
      <c r="AE802"/>
      <c r="AF802">
        <v>59.550253753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57.867975782000002</v>
      </c>
      <c r="AM802">
        <v>36.756398289000003</v>
      </c>
      <c r="AN802">
        <v>80.289554589999995</v>
      </c>
      <c r="AO802"/>
      <c r="AP802"/>
      <c r="AQ802"/>
      <c r="AR802">
        <v>66.173577285999997</v>
      </c>
      <c r="AS802">
        <v>23.191724948000001</v>
      </c>
      <c r="AT802">
        <v>54.559633036000001</v>
      </c>
      <c r="AU802"/>
    </row>
    <row r="803" spans="1:47" x14ac:dyDescent="0.2">
      <c r="A803" s="86">
        <v>31321</v>
      </c>
      <c r="B803">
        <v>40.720541406999999</v>
      </c>
      <c r="C803">
        <v>55.369122689000001</v>
      </c>
      <c r="D803">
        <v>71.629293981999993</v>
      </c>
      <c r="E803">
        <v>65.174056235999998</v>
      </c>
      <c r="F803"/>
      <c r="G803"/>
      <c r="H803"/>
      <c r="I803">
        <v>40.717148311999999</v>
      </c>
      <c r="J803"/>
      <c r="K803">
        <v>62.828458822000002</v>
      </c>
      <c r="L803">
        <v>82.732025566000004</v>
      </c>
      <c r="M803">
        <v>69.499147883000006</v>
      </c>
      <c r="N803">
        <v>87.566317334999994</v>
      </c>
      <c r="O803"/>
      <c r="P803"/>
      <c r="Q803">
        <v>58.737704391999998</v>
      </c>
      <c r="R803">
        <v>82.278949079</v>
      </c>
      <c r="S803">
        <v>65.849452917999997</v>
      </c>
      <c r="T803">
        <v>71.195554759000004</v>
      </c>
      <c r="U803"/>
      <c r="V803">
        <v>124.717874464</v>
      </c>
      <c r="W803">
        <v>45.068081946</v>
      </c>
      <c r="X803"/>
      <c r="Y803"/>
      <c r="Z803">
        <v>9.5920430280000009</v>
      </c>
      <c r="AA803"/>
      <c r="AB803"/>
      <c r="AC803">
        <v>93.014961462000002</v>
      </c>
      <c r="AD803">
        <v>84.465484893999999</v>
      </c>
      <c r="AE803"/>
      <c r="AF803">
        <v>65.121877728000001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57.949959684</v>
      </c>
      <c r="AM803">
        <v>36.865672791000001</v>
      </c>
      <c r="AN803">
        <v>85.601969419</v>
      </c>
      <c r="AO803"/>
      <c r="AP803"/>
      <c r="AQ803"/>
      <c r="AR803">
        <v>64.156090173999999</v>
      </c>
      <c r="AS803">
        <v>23.829488517000001</v>
      </c>
      <c r="AT803">
        <v>54.358521039000003</v>
      </c>
      <c r="AU803"/>
    </row>
    <row r="804" spans="1:47" x14ac:dyDescent="0.2">
      <c r="A804" s="86">
        <v>31352</v>
      </c>
      <c r="B804">
        <v>42.050987556000003</v>
      </c>
      <c r="C804">
        <v>56.928402792999997</v>
      </c>
      <c r="D804">
        <v>71.852740779000001</v>
      </c>
      <c r="E804">
        <v>65.255350527000004</v>
      </c>
      <c r="F804"/>
      <c r="G804"/>
      <c r="H804"/>
      <c r="I804">
        <v>42.047483599000003</v>
      </c>
      <c r="J804"/>
      <c r="K804">
        <v>64.001092139999997</v>
      </c>
      <c r="L804">
        <v>86.106621345999997</v>
      </c>
      <c r="M804">
        <v>70.137453969999996</v>
      </c>
      <c r="N804">
        <v>87.551041249999997</v>
      </c>
      <c r="O804"/>
      <c r="P804"/>
      <c r="Q804">
        <v>59.150934473</v>
      </c>
      <c r="R804">
        <v>83.196217184999995</v>
      </c>
      <c r="S804">
        <v>66.304785381000002</v>
      </c>
      <c r="T804">
        <v>72.055924000999994</v>
      </c>
      <c r="U804"/>
      <c r="V804">
        <v>123.08798231999999</v>
      </c>
      <c r="W804">
        <v>44.799553156000002</v>
      </c>
      <c r="X804"/>
      <c r="Y804"/>
      <c r="Z804">
        <v>9.9290000430000003</v>
      </c>
      <c r="AA804"/>
      <c r="AB804"/>
      <c r="AC804">
        <v>95.139668704000002</v>
      </c>
      <c r="AD804">
        <v>84.297226956000003</v>
      </c>
      <c r="AE804"/>
      <c r="AF804">
        <v>63.112368885999999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58.457997732000003</v>
      </c>
      <c r="AM804">
        <v>36.660061337000002</v>
      </c>
      <c r="AN804">
        <v>82.400161381999993</v>
      </c>
      <c r="AO804"/>
      <c r="AP804"/>
      <c r="AQ804"/>
      <c r="AR804">
        <v>63.983162706999998</v>
      </c>
      <c r="AS804">
        <v>25.435991213000001</v>
      </c>
      <c r="AT804">
        <v>54.553091197000001</v>
      </c>
      <c r="AU804"/>
    </row>
    <row r="805" spans="1:47" x14ac:dyDescent="0.2">
      <c r="A805" s="86">
        <v>31382</v>
      </c>
      <c r="B805">
        <v>41.149105044000002</v>
      </c>
      <c r="C805">
        <v>55.530148218999997</v>
      </c>
      <c r="D805">
        <v>73.099389818999995</v>
      </c>
      <c r="E805">
        <v>65.332885544999996</v>
      </c>
      <c r="F805"/>
      <c r="G805"/>
      <c r="H805"/>
      <c r="I805">
        <v>41.145676238</v>
      </c>
      <c r="J805"/>
      <c r="K805">
        <v>61.594107960999999</v>
      </c>
      <c r="L805">
        <v>83.058599350999998</v>
      </c>
      <c r="M805">
        <v>69.565836578000003</v>
      </c>
      <c r="N805">
        <v>86.912758761999996</v>
      </c>
      <c r="O805"/>
      <c r="P805"/>
      <c r="Q805">
        <v>59.623197423000001</v>
      </c>
      <c r="R805">
        <v>82.370675890000001</v>
      </c>
      <c r="S805">
        <v>66.026463637000006</v>
      </c>
      <c r="T805">
        <v>70.120093206999996</v>
      </c>
      <c r="U805"/>
      <c r="V805">
        <v>126.219460919</v>
      </c>
      <c r="W805">
        <v>43.725437995</v>
      </c>
      <c r="X805"/>
      <c r="Y805"/>
      <c r="Z805">
        <v>9.7492896350000002</v>
      </c>
      <c r="AA805"/>
      <c r="AB805"/>
      <c r="AC805">
        <v>94.195354374000004</v>
      </c>
      <c r="AD805">
        <v>84.297226956000003</v>
      </c>
      <c r="AE805"/>
      <c r="AF805">
        <v>62.107419427000004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58.038845256999998</v>
      </c>
      <c r="AM805">
        <v>37.507681290000001</v>
      </c>
      <c r="AN805">
        <v>83.167041046999998</v>
      </c>
      <c r="AO805"/>
      <c r="AP805"/>
      <c r="AQ805"/>
      <c r="AR805">
        <v>62.080960572999999</v>
      </c>
      <c r="AS805">
        <v>24.600740455</v>
      </c>
      <c r="AT805">
        <v>55.105876612000003</v>
      </c>
      <c r="AU805"/>
    </row>
    <row r="806" spans="1:47" x14ac:dyDescent="0.2">
      <c r="A806" s="86">
        <v>31413</v>
      </c>
      <c r="B806">
        <v>41.283278592000002</v>
      </c>
      <c r="C806">
        <v>55.265240280999997</v>
      </c>
      <c r="D806">
        <v>74.359647406999997</v>
      </c>
      <c r="E806">
        <v>65.689546625999995</v>
      </c>
      <c r="F806"/>
      <c r="G806"/>
      <c r="H806"/>
      <c r="I806">
        <v>41.279838605000002</v>
      </c>
      <c r="J806"/>
      <c r="K806">
        <v>62.828458822000002</v>
      </c>
      <c r="L806">
        <v>80.228293213000001</v>
      </c>
      <c r="M806">
        <v>69.994549621999994</v>
      </c>
      <c r="N806">
        <v>86.853071025999995</v>
      </c>
      <c r="O806"/>
      <c r="P806"/>
      <c r="Q806">
        <v>60.390624717000001</v>
      </c>
      <c r="R806">
        <v>82.737583131999997</v>
      </c>
      <c r="S806">
        <v>66.507051412999999</v>
      </c>
      <c r="T806">
        <v>71.088008603999995</v>
      </c>
      <c r="U806"/>
      <c r="V806">
        <v>120.49797763399999</v>
      </c>
      <c r="W806">
        <v>44.486269567000001</v>
      </c>
      <c r="X806"/>
      <c r="Y806"/>
      <c r="Z806">
        <v>9.6594344309999993</v>
      </c>
      <c r="AA806"/>
      <c r="AB806"/>
      <c r="AC806">
        <v>95.965943741999993</v>
      </c>
      <c r="AD806">
        <v>84.128969018000006</v>
      </c>
      <c r="AE806"/>
      <c r="AF806">
        <v>65.114470994000001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58.342074578000002</v>
      </c>
      <c r="AM806">
        <v>37.161159001999998</v>
      </c>
      <c r="AN806">
        <v>83.336428803999993</v>
      </c>
      <c r="AO806"/>
      <c r="AP806"/>
      <c r="AQ806"/>
      <c r="AR806">
        <v>65.078369996999996</v>
      </c>
      <c r="AS806">
        <v>23.498041829999998</v>
      </c>
      <c r="AT806">
        <v>55.386878342999999</v>
      </c>
      <c r="AU806"/>
    </row>
    <row r="807" spans="1:47" x14ac:dyDescent="0.2">
      <c r="A807" s="86">
        <v>31444</v>
      </c>
      <c r="B807">
        <v>41.940808904999997</v>
      </c>
      <c r="C807">
        <v>55.516337067999999</v>
      </c>
      <c r="D807">
        <v>74.270400072000001</v>
      </c>
      <c r="E807">
        <v>65.295762718000006</v>
      </c>
      <c r="F807"/>
      <c r="G807"/>
      <c r="H807"/>
      <c r="I807">
        <v>41.937314129000001</v>
      </c>
      <c r="J807"/>
      <c r="K807">
        <v>63.075328994000003</v>
      </c>
      <c r="L807">
        <v>80.119435284999994</v>
      </c>
      <c r="M807">
        <v>70.223196579000003</v>
      </c>
      <c r="N807">
        <v>87.600252725000004</v>
      </c>
      <c r="O807"/>
      <c r="P807"/>
      <c r="Q807">
        <v>59.859328898000001</v>
      </c>
      <c r="R807">
        <v>81.912041837000004</v>
      </c>
      <c r="S807">
        <v>66.354427901999998</v>
      </c>
      <c r="T807">
        <v>71.518193225000005</v>
      </c>
      <c r="U807"/>
      <c r="V807">
        <v>121.490135362</v>
      </c>
      <c r="W807">
        <v>44.262495575000003</v>
      </c>
      <c r="X807"/>
      <c r="Y807"/>
      <c r="Z807">
        <v>9.9065362419999996</v>
      </c>
      <c r="AA807"/>
      <c r="AB807"/>
      <c r="AC807">
        <v>96.438100907000006</v>
      </c>
      <c r="AD807">
        <v>84.128969018000006</v>
      </c>
      <c r="AE807"/>
      <c r="AF807">
        <v>63.858979875999999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58.337417047000002</v>
      </c>
      <c r="AM807">
        <v>37.293963237</v>
      </c>
      <c r="AN807">
        <v>84.948033030000005</v>
      </c>
      <c r="AO807"/>
      <c r="AP807"/>
      <c r="AQ807"/>
      <c r="AR807">
        <v>64.732515062999994</v>
      </c>
      <c r="AS807">
        <v>22.398133488999999</v>
      </c>
      <c r="AT807">
        <v>55.007253429000002</v>
      </c>
      <c r="AU807"/>
    </row>
    <row r="808" spans="1:47" x14ac:dyDescent="0.2">
      <c r="A808" s="86">
        <v>31472</v>
      </c>
      <c r="B808">
        <v>42.347294865000002</v>
      </c>
      <c r="C808">
        <v>56.513011370000001</v>
      </c>
      <c r="D808">
        <v>70.087333516000001</v>
      </c>
      <c r="E808">
        <v>64.151063910999994</v>
      </c>
      <c r="F808"/>
      <c r="G808"/>
      <c r="H808"/>
      <c r="I808">
        <v>42.343766217999999</v>
      </c>
      <c r="J808"/>
      <c r="K808">
        <v>63.198764079999997</v>
      </c>
      <c r="L808">
        <v>80.881440784000006</v>
      </c>
      <c r="M808">
        <v>69.489620926000001</v>
      </c>
      <c r="N808">
        <v>89.298360709999997</v>
      </c>
      <c r="O808"/>
      <c r="P808"/>
      <c r="Q808">
        <v>57.852211361000002</v>
      </c>
      <c r="R808">
        <v>81.636861405000005</v>
      </c>
      <c r="S808">
        <v>66.202480444000003</v>
      </c>
      <c r="T808">
        <v>72.271016310999997</v>
      </c>
      <c r="U808"/>
      <c r="V808">
        <v>117.652379172</v>
      </c>
      <c r="W808">
        <v>44.307250373999999</v>
      </c>
      <c r="X808"/>
      <c r="Y808"/>
      <c r="Z808">
        <v>10.176101854000001</v>
      </c>
      <c r="AA808"/>
      <c r="AB808"/>
      <c r="AC808">
        <v>97.382415237000004</v>
      </c>
      <c r="AD808">
        <v>84.044840049000001</v>
      </c>
      <c r="AE808"/>
      <c r="AF808">
        <v>62.398886797999999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58.163329296999997</v>
      </c>
      <c r="AM808">
        <v>37.233894835999997</v>
      </c>
      <c r="AN808">
        <v>86.678577579000006</v>
      </c>
      <c r="AO808"/>
      <c r="AP808"/>
      <c r="AQ808"/>
      <c r="AR808">
        <v>66.115934796999994</v>
      </c>
      <c r="AS808">
        <v>23.498041829999998</v>
      </c>
      <c r="AT808">
        <v>54.611472155999998</v>
      </c>
      <c r="AU808"/>
    </row>
    <row r="809" spans="1:47" x14ac:dyDescent="0.2">
      <c r="A809" s="86">
        <v>31503</v>
      </c>
      <c r="B809">
        <v>41.688121860999999</v>
      </c>
      <c r="C809">
        <v>54.582355448999998</v>
      </c>
      <c r="D809">
        <v>74.086561521999997</v>
      </c>
      <c r="E809">
        <v>64.680181668000003</v>
      </c>
      <c r="F809"/>
      <c r="G809"/>
      <c r="H809"/>
      <c r="I809">
        <v>41.684648140999997</v>
      </c>
      <c r="J809"/>
      <c r="K809">
        <v>63.507351794999998</v>
      </c>
      <c r="L809">
        <v>82.623167637999998</v>
      </c>
      <c r="M809">
        <v>71.204473101000005</v>
      </c>
      <c r="N809">
        <v>88.816614014999999</v>
      </c>
      <c r="O809"/>
      <c r="P809"/>
      <c r="Q809">
        <v>59.859328898000001</v>
      </c>
      <c r="R809">
        <v>83.746578048000003</v>
      </c>
      <c r="S809">
        <v>66.483796009000002</v>
      </c>
      <c r="T809">
        <v>73.131385553000001</v>
      </c>
      <c r="U809"/>
      <c r="V809">
        <v>127.98421472699999</v>
      </c>
      <c r="W809">
        <v>47.440086258999997</v>
      </c>
      <c r="X809"/>
      <c r="Y809"/>
      <c r="Z809">
        <v>10.041319048</v>
      </c>
      <c r="AA809"/>
      <c r="AB809"/>
      <c r="AC809">
        <v>97.854572400999999</v>
      </c>
      <c r="AD809">
        <v>84.044840049000001</v>
      </c>
      <c r="AE809"/>
      <c r="AF809">
        <v>64.235832092999999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58.328278089999998</v>
      </c>
      <c r="AM809">
        <v>37.728725945999997</v>
      </c>
      <c r="AN809">
        <v>88.909808747</v>
      </c>
      <c r="AO809"/>
      <c r="AP809"/>
      <c r="AQ809"/>
      <c r="AR809">
        <v>63.291452839999998</v>
      </c>
      <c r="AS809">
        <v>23.198066828000002</v>
      </c>
      <c r="AT809">
        <v>54.673916984999998</v>
      </c>
      <c r="AU809"/>
    </row>
    <row r="810" spans="1:47" x14ac:dyDescent="0.2">
      <c r="A810" s="86">
        <v>31533</v>
      </c>
      <c r="B810">
        <v>41.849370516999997</v>
      </c>
      <c r="C810">
        <v>54.289805825000002</v>
      </c>
      <c r="D810">
        <v>73.753718910000003</v>
      </c>
      <c r="E810">
        <v>63.324023723000003</v>
      </c>
      <c r="F810"/>
      <c r="G810"/>
      <c r="H810"/>
      <c r="I810">
        <v>41.845883360000002</v>
      </c>
      <c r="J810"/>
      <c r="K810">
        <v>62.890176365000002</v>
      </c>
      <c r="L810">
        <v>81.425730424999998</v>
      </c>
      <c r="M810">
        <v>69.260973969000005</v>
      </c>
      <c r="N810">
        <v>85.739550811000001</v>
      </c>
      <c r="O810"/>
      <c r="P810"/>
      <c r="Q810">
        <v>58.324474311000003</v>
      </c>
      <c r="R810">
        <v>81.178227351999993</v>
      </c>
      <c r="S810">
        <v>66.049790956999999</v>
      </c>
      <c r="T810">
        <v>71.948377844999996</v>
      </c>
      <c r="U810"/>
      <c r="V810">
        <v>119.95667789700001</v>
      </c>
      <c r="W810">
        <v>45.291855937999998</v>
      </c>
      <c r="X810"/>
      <c r="Y810"/>
      <c r="Z810">
        <v>9.3898688190000001</v>
      </c>
      <c r="AA810"/>
      <c r="AB810"/>
      <c r="AC810">
        <v>95.375747286000006</v>
      </c>
      <c r="AD810">
        <v>84.044840049000001</v>
      </c>
      <c r="AE810"/>
      <c r="AF810">
        <v>61.658887772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57.842100361</v>
      </c>
      <c r="AM810">
        <v>37.554407255999998</v>
      </c>
      <c r="AN810">
        <v>86.232770755000004</v>
      </c>
      <c r="AO810"/>
      <c r="AP810"/>
      <c r="AQ810"/>
      <c r="AR810">
        <v>63.406737818000003</v>
      </c>
      <c r="AS810">
        <v>23.09807516</v>
      </c>
      <c r="AT810">
        <v>54.768674535000002</v>
      </c>
      <c r="AU810"/>
    </row>
    <row r="811" spans="1:47" x14ac:dyDescent="0.2">
      <c r="A811" s="86">
        <v>31564</v>
      </c>
      <c r="B811">
        <v>42.167199113999999</v>
      </c>
      <c r="C811">
        <v>55.169665606000002</v>
      </c>
      <c r="D811">
        <v>75.546054807999994</v>
      </c>
      <c r="E811">
        <v>63.081080667000002</v>
      </c>
      <c r="F811"/>
      <c r="G811"/>
      <c r="H811"/>
      <c r="I811">
        <v>42.163685473000001</v>
      </c>
      <c r="J811"/>
      <c r="K811">
        <v>63.198764079999997</v>
      </c>
      <c r="L811">
        <v>81.208014568999999</v>
      </c>
      <c r="M811">
        <v>70.404208753000006</v>
      </c>
      <c r="N811">
        <v>91.001296569999994</v>
      </c>
      <c r="O811"/>
      <c r="P811"/>
      <c r="Q811">
        <v>59.564164554000001</v>
      </c>
      <c r="R811">
        <v>81.820315026000003</v>
      </c>
      <c r="S811">
        <v>66.218408847999996</v>
      </c>
      <c r="T811">
        <v>72.916293242999998</v>
      </c>
      <c r="U811"/>
      <c r="V811">
        <v>122.591138438</v>
      </c>
      <c r="W811">
        <v>45.381365533999997</v>
      </c>
      <c r="X811"/>
      <c r="Y811"/>
      <c r="Z811">
        <v>9.9514638439999992</v>
      </c>
      <c r="AA811"/>
      <c r="AB811"/>
      <c r="AC811">
        <v>97.264375944999998</v>
      </c>
      <c r="AD811">
        <v>84.297226956000003</v>
      </c>
      <c r="AE811"/>
      <c r="AF811">
        <v>62.685373986999998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58.184299246000002</v>
      </c>
      <c r="AM811">
        <v>36.931609405000003</v>
      </c>
      <c r="AN811">
        <v>87.543501234999994</v>
      </c>
      <c r="AO811"/>
      <c r="AP811"/>
      <c r="AQ811"/>
      <c r="AR811">
        <v>63.810235239999997</v>
      </c>
      <c r="AS811">
        <v>24.697941837999998</v>
      </c>
      <c r="AT811">
        <v>54.559831273</v>
      </c>
      <c r="AU811"/>
    </row>
    <row r="812" spans="1:47" x14ac:dyDescent="0.2">
      <c r="A812" s="86">
        <v>31594</v>
      </c>
      <c r="B812">
        <v>41.005373026000001</v>
      </c>
      <c r="C812">
        <v>56.628033742</v>
      </c>
      <c r="D812">
        <v>75.611947826999995</v>
      </c>
      <c r="E812">
        <v>63.538772225999999</v>
      </c>
      <c r="F812"/>
      <c r="G812"/>
      <c r="H812"/>
      <c r="I812">
        <v>41.001956196000002</v>
      </c>
      <c r="J812"/>
      <c r="K812">
        <v>64.124527225999998</v>
      </c>
      <c r="L812">
        <v>81.861162139000001</v>
      </c>
      <c r="M812">
        <v>70.547113100999994</v>
      </c>
      <c r="N812">
        <v>87.693052338000001</v>
      </c>
      <c r="O812"/>
      <c r="P812"/>
      <c r="Q812">
        <v>61.394183484999999</v>
      </c>
      <c r="R812">
        <v>81.912041837000004</v>
      </c>
      <c r="S812">
        <v>66.557626028000001</v>
      </c>
      <c r="T812">
        <v>72.271016310999997</v>
      </c>
      <c r="U812"/>
      <c r="V812">
        <v>128.05098308000001</v>
      </c>
      <c r="W812">
        <v>46.679254686999997</v>
      </c>
      <c r="X812"/>
      <c r="Y812"/>
      <c r="Z812">
        <v>9.681898232</v>
      </c>
      <c r="AA812"/>
      <c r="AB812"/>
      <c r="AC812">
        <v>98.562808149000006</v>
      </c>
      <c r="AD812">
        <v>84.297226956000003</v>
      </c>
      <c r="AE812"/>
      <c r="AF812">
        <v>65.057376934999994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58.392194879000002</v>
      </c>
      <c r="AM812">
        <v>37.599742843000001</v>
      </c>
      <c r="AN812">
        <v>88.653284619000004</v>
      </c>
      <c r="AO812"/>
      <c r="AP812"/>
      <c r="AQ812"/>
      <c r="AR812">
        <v>64.444302618999998</v>
      </c>
      <c r="AS812">
        <v>24.497958503</v>
      </c>
      <c r="AT812">
        <v>54.884544384000002</v>
      </c>
      <c r="AU812"/>
    </row>
    <row r="813" spans="1:47" x14ac:dyDescent="0.2">
      <c r="A813" s="86">
        <v>31625</v>
      </c>
      <c r="B813">
        <v>42.062141863999997</v>
      </c>
      <c r="C813">
        <v>56.014584051999996</v>
      </c>
      <c r="D813">
        <v>76.270449776000007</v>
      </c>
      <c r="E813">
        <v>62.967832549999997</v>
      </c>
      <c r="F813"/>
      <c r="G813"/>
      <c r="H813"/>
      <c r="I813">
        <v>42.058636978000003</v>
      </c>
      <c r="J813"/>
      <c r="K813">
        <v>63.013611451000003</v>
      </c>
      <c r="L813">
        <v>84.147178635000003</v>
      </c>
      <c r="M813">
        <v>70.108873099999997</v>
      </c>
      <c r="N813">
        <v>86.625206094999996</v>
      </c>
      <c r="O813"/>
      <c r="P813"/>
      <c r="Q813">
        <v>60.508690454000003</v>
      </c>
      <c r="R813">
        <v>81.912041837000004</v>
      </c>
      <c r="S813">
        <v>66.009648812999998</v>
      </c>
      <c r="T813">
        <v>72.271016310999997</v>
      </c>
      <c r="U813"/>
      <c r="V813">
        <v>118.328385371</v>
      </c>
      <c r="W813">
        <v>45.784158720000001</v>
      </c>
      <c r="X813"/>
      <c r="Y813"/>
      <c r="Z813">
        <v>9.9514638439999992</v>
      </c>
      <c r="AA813"/>
      <c r="AB813"/>
      <c r="AC813">
        <v>98.798886730999996</v>
      </c>
      <c r="AD813">
        <v>82.278131700000003</v>
      </c>
      <c r="AE813"/>
      <c r="AF813">
        <v>60.263378109999998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58.024150493999997</v>
      </c>
      <c r="AM813">
        <v>36.895107338999999</v>
      </c>
      <c r="AN813">
        <v>90.799689443000005</v>
      </c>
      <c r="AO813"/>
      <c r="AP813"/>
      <c r="AQ813"/>
      <c r="AR813">
        <v>64.847800040999999</v>
      </c>
      <c r="AS813">
        <v>26.097825181000001</v>
      </c>
      <c r="AT813">
        <v>54.797319860999998</v>
      </c>
      <c r="AU813"/>
    </row>
    <row r="814" spans="1:47" x14ac:dyDescent="0.2">
      <c r="A814" s="86">
        <v>31656</v>
      </c>
      <c r="B814">
        <v>41.480585896000001</v>
      </c>
      <c r="C814">
        <v>55.137239673000003</v>
      </c>
      <c r="D814">
        <v>78.880142137999997</v>
      </c>
      <c r="E814">
        <v>63.251657706000003</v>
      </c>
      <c r="F814"/>
      <c r="G814"/>
      <c r="H814"/>
      <c r="I814">
        <v>41.477129468999998</v>
      </c>
      <c r="J814"/>
      <c r="K814">
        <v>62.643306193000001</v>
      </c>
      <c r="L814">
        <v>83.494031065000001</v>
      </c>
      <c r="M814">
        <v>70.642382666000003</v>
      </c>
      <c r="N814">
        <v>88.201753589000006</v>
      </c>
      <c r="O814"/>
      <c r="P814"/>
      <c r="Q814">
        <v>60.803854798000003</v>
      </c>
      <c r="R814">
        <v>82.645856320999997</v>
      </c>
      <c r="S814">
        <v>66.615647699999997</v>
      </c>
      <c r="T814">
        <v>74.09930095</v>
      </c>
      <c r="U814"/>
      <c r="V814">
        <v>118.344945532</v>
      </c>
      <c r="W814">
        <v>46.052687509999998</v>
      </c>
      <c r="X814"/>
      <c r="Y814"/>
      <c r="Z814">
        <v>10.131174251999999</v>
      </c>
      <c r="AA814"/>
      <c r="AB814"/>
      <c r="AC814">
        <v>97.854572400999999</v>
      </c>
      <c r="AD814">
        <v>85.054387676999994</v>
      </c>
      <c r="AE814"/>
      <c r="AF814">
        <v>64.060534232999998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58.375537817999998</v>
      </c>
      <c r="AM814">
        <v>38.020937568999997</v>
      </c>
      <c r="AN814">
        <v>91.546173803000002</v>
      </c>
      <c r="AO814"/>
      <c r="AP814"/>
      <c r="AQ814"/>
      <c r="AR814">
        <v>64.501945108000001</v>
      </c>
      <c r="AS814">
        <v>24.297975169000001</v>
      </c>
      <c r="AT814">
        <v>54.957297566000001</v>
      </c>
      <c r="AU814"/>
    </row>
    <row r="815" spans="1:47" x14ac:dyDescent="0.2">
      <c r="A815" s="86">
        <v>31686</v>
      </c>
      <c r="B815">
        <v>41.360499539999999</v>
      </c>
      <c r="C815">
        <v>54.947638185000002</v>
      </c>
      <c r="D815">
        <v>79.767456893000002</v>
      </c>
      <c r="E815">
        <v>63.177412052999998</v>
      </c>
      <c r="F815"/>
      <c r="G815"/>
      <c r="H815"/>
      <c r="I815">
        <v>41.357053119</v>
      </c>
      <c r="J815"/>
      <c r="K815">
        <v>62.828458822000002</v>
      </c>
      <c r="L815">
        <v>80.881440784000006</v>
      </c>
      <c r="M815">
        <v>70.528059188</v>
      </c>
      <c r="N815">
        <v>89.318555838999998</v>
      </c>
      <c r="O815"/>
      <c r="P815"/>
      <c r="Q815">
        <v>61.63031496</v>
      </c>
      <c r="R815">
        <v>83.379670805999993</v>
      </c>
      <c r="S815">
        <v>66.619523615000006</v>
      </c>
      <c r="T815">
        <v>74.421939416000001</v>
      </c>
      <c r="U815"/>
      <c r="V815">
        <v>119.729569704</v>
      </c>
      <c r="W815">
        <v>45.605139526000002</v>
      </c>
      <c r="X815"/>
      <c r="Y815"/>
      <c r="Z815">
        <v>10.243493257000001</v>
      </c>
      <c r="AA815"/>
      <c r="AB815"/>
      <c r="AC815">
        <v>97.736533109999996</v>
      </c>
      <c r="AD815">
        <v>83.960711079999996</v>
      </c>
      <c r="AE815"/>
      <c r="AF815">
        <v>64.268069896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58.418617937</v>
      </c>
      <c r="AM815">
        <v>37.662944156000002</v>
      </c>
      <c r="AN815">
        <v>90.676889949</v>
      </c>
      <c r="AO815"/>
      <c r="AP815"/>
      <c r="AQ815"/>
      <c r="AR815">
        <v>64.501945108000001</v>
      </c>
      <c r="AS815">
        <v>25.497875177000001</v>
      </c>
      <c r="AT815">
        <v>55.185964583000001</v>
      </c>
      <c r="AU815"/>
    </row>
    <row r="816" spans="1:47" x14ac:dyDescent="0.2">
      <c r="A816" s="86">
        <v>31717</v>
      </c>
      <c r="B816">
        <v>40.862400815000001</v>
      </c>
      <c r="C816">
        <v>54.910824441000003</v>
      </c>
      <c r="D816">
        <v>78.910456351999997</v>
      </c>
      <c r="E816">
        <v>63.041608294</v>
      </c>
      <c r="F816"/>
      <c r="G816"/>
      <c r="H816"/>
      <c r="I816">
        <v>40.858995899</v>
      </c>
      <c r="J816"/>
      <c r="K816">
        <v>63.507351794999998</v>
      </c>
      <c r="L816">
        <v>79.030856001000004</v>
      </c>
      <c r="M816">
        <v>69.851645274000006</v>
      </c>
      <c r="N816">
        <v>88.783117430999994</v>
      </c>
      <c r="O816"/>
      <c r="P816"/>
      <c r="Q816">
        <v>61.807413566000001</v>
      </c>
      <c r="R816">
        <v>82.187222269000003</v>
      </c>
      <c r="S816">
        <v>66.523385630000007</v>
      </c>
      <c r="T816">
        <v>74.09930095</v>
      </c>
      <c r="U816"/>
      <c r="V816">
        <v>122.308595697</v>
      </c>
      <c r="W816">
        <v>44.799553156000002</v>
      </c>
      <c r="X816"/>
      <c r="Y816"/>
      <c r="Z816">
        <v>10.08624665</v>
      </c>
      <c r="AA816"/>
      <c r="AB816"/>
      <c r="AC816">
        <v>97.500454528000006</v>
      </c>
      <c r="AD816">
        <v>82.782905514000007</v>
      </c>
      <c r="AE816"/>
      <c r="AF816">
        <v>61.961268447999998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58.331758131999997</v>
      </c>
      <c r="AM816">
        <v>38.249359794</v>
      </c>
      <c r="AN816">
        <v>91.396268470999999</v>
      </c>
      <c r="AO816"/>
      <c r="AP816"/>
      <c r="AQ816"/>
      <c r="AR816">
        <v>65.654794886000005</v>
      </c>
      <c r="AS816">
        <v>25.597866843999999</v>
      </c>
      <c r="AT816">
        <v>55.390347499999997</v>
      </c>
      <c r="AU816"/>
    </row>
    <row r="817" spans="1:47" x14ac:dyDescent="0.2">
      <c r="A817" s="86">
        <v>31747</v>
      </c>
      <c r="B817">
        <v>41.647884001000001</v>
      </c>
      <c r="C817">
        <v>55.489767589000003</v>
      </c>
      <c r="D817">
        <v>77.175847231999995</v>
      </c>
      <c r="E817">
        <v>64.157172731000003</v>
      </c>
      <c r="F817"/>
      <c r="G817"/>
      <c r="H817"/>
      <c r="I817">
        <v>41.644413634000003</v>
      </c>
      <c r="J817"/>
      <c r="K817">
        <v>62.705023736000001</v>
      </c>
      <c r="L817">
        <v>80.119435284999994</v>
      </c>
      <c r="M817">
        <v>70.604274840000002</v>
      </c>
      <c r="N817">
        <v>90.113089595000005</v>
      </c>
      <c r="O817"/>
      <c r="P817"/>
      <c r="Q817">
        <v>61.335150616</v>
      </c>
      <c r="R817">
        <v>82.737583131999997</v>
      </c>
      <c r="S817">
        <v>67.231454323999998</v>
      </c>
      <c r="T817">
        <v>74.421939416000001</v>
      </c>
      <c r="U817"/>
      <c r="V817">
        <v>119.572918621</v>
      </c>
      <c r="W817">
        <v>46.365971098000003</v>
      </c>
      <c r="X817"/>
      <c r="Y817"/>
      <c r="Z817">
        <v>10.018855246999999</v>
      </c>
      <c r="AA817"/>
      <c r="AB817"/>
      <c r="AC817">
        <v>100.215358225</v>
      </c>
      <c r="AD817">
        <v>84.717871801000001</v>
      </c>
      <c r="AE817"/>
      <c r="AF817">
        <v>60.105968056000002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58.890247348999999</v>
      </c>
      <c r="AM817">
        <v>37.759665273000003</v>
      </c>
      <c r="AN817">
        <v>91.372856534999997</v>
      </c>
      <c r="AO817"/>
      <c r="AP817"/>
      <c r="AQ817"/>
      <c r="AR817">
        <v>64.905442530000002</v>
      </c>
      <c r="AS817">
        <v>25.39788351</v>
      </c>
      <c r="AT817">
        <v>55.929652761</v>
      </c>
      <c r="AU817"/>
    </row>
    <row r="818" spans="1:47" x14ac:dyDescent="0.2">
      <c r="A818" s="86">
        <v>31778</v>
      </c>
      <c r="B818">
        <v>40.562071695999997</v>
      </c>
      <c r="C818">
        <v>54.556168018999998</v>
      </c>
      <c r="D818">
        <v>79.605398295000001</v>
      </c>
      <c r="E818">
        <v>64.820684518999997</v>
      </c>
      <c r="F818"/>
      <c r="G818"/>
      <c r="H818"/>
      <c r="I818">
        <v>40.558691805000002</v>
      </c>
      <c r="J818"/>
      <c r="K818">
        <v>61.717543046999999</v>
      </c>
      <c r="L818">
        <v>74.894254723000003</v>
      </c>
      <c r="M818">
        <v>69.975495709</v>
      </c>
      <c r="N818">
        <v>86.863236716000003</v>
      </c>
      <c r="O818"/>
      <c r="P818"/>
      <c r="Q818">
        <v>60.685789059999998</v>
      </c>
      <c r="R818">
        <v>80.536139677999998</v>
      </c>
      <c r="S818">
        <v>66.539191868000003</v>
      </c>
      <c r="T818">
        <v>73.023839398000007</v>
      </c>
      <c r="U818"/>
      <c r="V818">
        <v>116.719639976</v>
      </c>
      <c r="W818">
        <v>43.32264481</v>
      </c>
      <c r="X818"/>
      <c r="Y818"/>
      <c r="Z818">
        <v>9.5246516250000006</v>
      </c>
      <c r="AA818"/>
      <c r="AB818"/>
      <c r="AC818">
        <v>95.729865160000003</v>
      </c>
      <c r="AD818">
        <v>84.465484893999999</v>
      </c>
      <c r="AE818"/>
      <c r="AF818">
        <v>62.077394255999998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58.322470952000003</v>
      </c>
      <c r="AM818">
        <v>35.518997945999999</v>
      </c>
      <c r="AN818">
        <v>88.370353621999996</v>
      </c>
      <c r="AO818"/>
      <c r="AP818"/>
      <c r="AQ818"/>
      <c r="AR818">
        <v>62.542100484000002</v>
      </c>
      <c r="AS818">
        <v>25.497875177000001</v>
      </c>
      <c r="AT818">
        <v>55.716943866999998</v>
      </c>
      <c r="AU818"/>
    </row>
    <row r="819" spans="1:47" x14ac:dyDescent="0.2">
      <c r="A819" s="86">
        <v>31809</v>
      </c>
      <c r="B819">
        <v>41.519815254999997</v>
      </c>
      <c r="C819">
        <v>56.268201406999999</v>
      </c>
      <c r="D819">
        <v>83.981261540000006</v>
      </c>
      <c r="E819">
        <v>64.961187369000001</v>
      </c>
      <c r="F819"/>
      <c r="G819"/>
      <c r="H819"/>
      <c r="I819">
        <v>41.516355558999997</v>
      </c>
      <c r="J819"/>
      <c r="K819">
        <v>62.951893908000002</v>
      </c>
      <c r="L819">
        <v>78.377708431000002</v>
      </c>
      <c r="M819">
        <v>70.909137448999999</v>
      </c>
      <c r="N819">
        <v>91.671910499000006</v>
      </c>
      <c r="O819"/>
      <c r="P819"/>
      <c r="Q819">
        <v>61.571282091</v>
      </c>
      <c r="R819">
        <v>82.462402699999998</v>
      </c>
      <c r="S819">
        <v>67.421796168</v>
      </c>
      <c r="T819">
        <v>75.389854812999999</v>
      </c>
      <c r="U819"/>
      <c r="V819">
        <v>126.403199681</v>
      </c>
      <c r="W819">
        <v>46.544990292000001</v>
      </c>
      <c r="X819"/>
      <c r="Y819"/>
      <c r="Z819">
        <v>10.310884659999999</v>
      </c>
      <c r="AA819"/>
      <c r="AB819"/>
      <c r="AC819">
        <v>98.680847439999994</v>
      </c>
      <c r="AD819">
        <v>84.044840049000001</v>
      </c>
      <c r="AE819"/>
      <c r="AF819">
        <v>60.505969442000001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59.209455722000001</v>
      </c>
      <c r="AM819">
        <v>39.896326971000001</v>
      </c>
      <c r="AN819">
        <v>92.108348599999999</v>
      </c>
      <c r="AO819"/>
      <c r="AP819"/>
      <c r="AQ819"/>
      <c r="AR819">
        <v>65.136012485999998</v>
      </c>
      <c r="AS819">
        <v>26.097825181000001</v>
      </c>
      <c r="AT819">
        <v>56.456964651</v>
      </c>
      <c r="AU819"/>
    </row>
    <row r="820" spans="1:47" x14ac:dyDescent="0.2">
      <c r="A820" s="86">
        <v>31837</v>
      </c>
      <c r="B820">
        <v>41.932907872000001</v>
      </c>
      <c r="C820">
        <v>55.373255911999998</v>
      </c>
      <c r="D820">
        <v>79.585876952999996</v>
      </c>
      <c r="E820">
        <v>65.388334830000005</v>
      </c>
      <c r="F820"/>
      <c r="G820"/>
      <c r="H820"/>
      <c r="I820">
        <v>41.929413754000002</v>
      </c>
      <c r="J820"/>
      <c r="K820">
        <v>62.58158865</v>
      </c>
      <c r="L820">
        <v>79.901719428000007</v>
      </c>
      <c r="M820">
        <v>70.690017448999996</v>
      </c>
      <c r="N820">
        <v>91.045663137999995</v>
      </c>
      <c r="O820"/>
      <c r="P820"/>
      <c r="Q820">
        <v>63.991629709999998</v>
      </c>
      <c r="R820">
        <v>83.379670805999993</v>
      </c>
      <c r="S820">
        <v>67.725052247999997</v>
      </c>
      <c r="T820">
        <v>75.067216346999999</v>
      </c>
      <c r="U820"/>
      <c r="V820">
        <v>118.715612482</v>
      </c>
      <c r="W820">
        <v>46.947783477000002</v>
      </c>
      <c r="X820"/>
      <c r="Y820"/>
      <c r="Z820">
        <v>10.221029456</v>
      </c>
      <c r="AA820"/>
      <c r="AB820"/>
      <c r="AC820">
        <v>99.979279642999998</v>
      </c>
      <c r="AD820">
        <v>85.306774583999996</v>
      </c>
      <c r="AE820"/>
      <c r="AF820">
        <v>63.579246441000002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59.405377946000002</v>
      </c>
      <c r="AM820">
        <v>38.893394976000003</v>
      </c>
      <c r="AN820">
        <v>89.560461312000001</v>
      </c>
      <c r="AO820"/>
      <c r="AP820"/>
      <c r="AQ820"/>
      <c r="AR820">
        <v>64.905442530000002</v>
      </c>
      <c r="AS820">
        <v>25.197900175000001</v>
      </c>
      <c r="AT820">
        <v>56.533880820999997</v>
      </c>
      <c r="AU820"/>
    </row>
    <row r="821" spans="1:47" x14ac:dyDescent="0.2">
      <c r="A821" s="86">
        <v>31868</v>
      </c>
      <c r="B821">
        <v>41.812941819000002</v>
      </c>
      <c r="C821">
        <v>56.698059636000004</v>
      </c>
      <c r="D821">
        <v>80.678717926999994</v>
      </c>
      <c r="E821">
        <v>65.078194758999999</v>
      </c>
      <c r="F821"/>
      <c r="G821"/>
      <c r="H821"/>
      <c r="I821">
        <v>41.809457698000003</v>
      </c>
      <c r="J821"/>
      <c r="K821">
        <v>63.445634251999998</v>
      </c>
      <c r="L821">
        <v>79.901719428000007</v>
      </c>
      <c r="M821">
        <v>70.804340926999998</v>
      </c>
      <c r="N821">
        <v>91.298852628999995</v>
      </c>
      <c r="O821"/>
      <c r="P821"/>
      <c r="Q821">
        <v>62.279676516000002</v>
      </c>
      <c r="R821">
        <v>82.554129510999999</v>
      </c>
      <c r="S821">
        <v>67.917646266999995</v>
      </c>
      <c r="T821">
        <v>74.421939416000001</v>
      </c>
      <c r="U821"/>
      <c r="V821">
        <v>119.925850642</v>
      </c>
      <c r="W821">
        <v>47.798124645999998</v>
      </c>
      <c r="X821"/>
      <c r="Y821"/>
      <c r="Z821">
        <v>10.782624480999999</v>
      </c>
      <c r="AA821"/>
      <c r="AB821"/>
      <c r="AC821">
        <v>101.867908302</v>
      </c>
      <c r="AD821">
        <v>84.633742831999996</v>
      </c>
      <c r="AE821"/>
      <c r="AF821">
        <v>61.149135039999997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59.645101185999998</v>
      </c>
      <c r="AM821">
        <v>38.781421326</v>
      </c>
      <c r="AN821">
        <v>92.245598290000004</v>
      </c>
      <c r="AO821"/>
      <c r="AP821"/>
      <c r="AQ821"/>
      <c r="AR821">
        <v>65.251297464000004</v>
      </c>
      <c r="AS821">
        <v>26.197816848999999</v>
      </c>
      <c r="AT821">
        <v>56.893681979</v>
      </c>
      <c r="AU821"/>
    </row>
    <row r="822" spans="1:47" x14ac:dyDescent="0.2">
      <c r="A822" s="86">
        <v>31898</v>
      </c>
      <c r="B822">
        <v>42.926177719000002</v>
      </c>
      <c r="C822">
        <v>57.052189830000003</v>
      </c>
      <c r="D822">
        <v>79.619607590000001</v>
      </c>
      <c r="E822">
        <v>65.120956496000005</v>
      </c>
      <c r="F822"/>
      <c r="G822"/>
      <c r="H822"/>
      <c r="I822">
        <v>42.922600834999997</v>
      </c>
      <c r="J822"/>
      <c r="K822">
        <v>64.371397397999999</v>
      </c>
      <c r="L822">
        <v>80.554866997999994</v>
      </c>
      <c r="M822">
        <v>71.709401796999998</v>
      </c>
      <c r="N822">
        <v>93.095777288999997</v>
      </c>
      <c r="O822"/>
      <c r="P822"/>
      <c r="Q822">
        <v>63.755498234999997</v>
      </c>
      <c r="R822">
        <v>83.287943995000006</v>
      </c>
      <c r="S822">
        <v>68.159776034000004</v>
      </c>
      <c r="T822">
        <v>75.820039433999995</v>
      </c>
      <c r="U822"/>
      <c r="V822">
        <v>118.69986243699999</v>
      </c>
      <c r="W822">
        <v>46.142197105999998</v>
      </c>
      <c r="X822"/>
      <c r="Y822"/>
      <c r="Z822">
        <v>11.119581496</v>
      </c>
      <c r="AA822"/>
      <c r="AB822"/>
      <c r="AC822">
        <v>102.340065467</v>
      </c>
      <c r="AD822">
        <v>83.287679327999996</v>
      </c>
      <c r="AE822"/>
      <c r="AF822">
        <v>62.675110834000002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59.985302855999997</v>
      </c>
      <c r="AM822">
        <v>39.052355220999999</v>
      </c>
      <c r="AN822">
        <v>92.879010824000005</v>
      </c>
      <c r="AO822"/>
      <c r="AP822"/>
      <c r="AQ822"/>
      <c r="AR822">
        <v>66.115934796999994</v>
      </c>
      <c r="AS822">
        <v>26.797766852999999</v>
      </c>
      <c r="AT822">
        <v>57.256258463000002</v>
      </c>
      <c r="AU822"/>
    </row>
    <row r="823" spans="1:47" x14ac:dyDescent="0.2">
      <c r="A823" s="86">
        <v>31929</v>
      </c>
      <c r="B823">
        <v>41.888390645999998</v>
      </c>
      <c r="C823">
        <v>57.016961831000003</v>
      </c>
      <c r="D823">
        <v>74.878039164</v>
      </c>
      <c r="E823">
        <v>65.884558943000002</v>
      </c>
      <c r="F823"/>
      <c r="G823"/>
      <c r="H823"/>
      <c r="I823">
        <v>41.884900238</v>
      </c>
      <c r="J823"/>
      <c r="K823">
        <v>63.198764079999997</v>
      </c>
      <c r="L823">
        <v>79.030856001000004</v>
      </c>
      <c r="M823">
        <v>70.956772232000006</v>
      </c>
      <c r="N823">
        <v>92.915083081000006</v>
      </c>
      <c r="O823"/>
      <c r="P823"/>
      <c r="Q823">
        <v>62.574840860000002</v>
      </c>
      <c r="R823">
        <v>83.746578048000003</v>
      </c>
      <c r="S823">
        <v>68.600134836999999</v>
      </c>
      <c r="T823">
        <v>75.497400967999994</v>
      </c>
      <c r="U823"/>
      <c r="V823">
        <v>116.45562449400001</v>
      </c>
      <c r="W823">
        <v>46.410725896999999</v>
      </c>
      <c r="X823"/>
      <c r="Y823"/>
      <c r="Z823">
        <v>10.782624480999999</v>
      </c>
      <c r="AA823"/>
      <c r="AB823"/>
      <c r="AC823">
        <v>100.805554681</v>
      </c>
      <c r="AD823">
        <v>86.400451181999998</v>
      </c>
      <c r="AE823"/>
      <c r="AF823">
        <v>62.831336688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60.255114839000001</v>
      </c>
      <c r="AM823">
        <v>39.070292854999998</v>
      </c>
      <c r="AN823">
        <v>92.889254880999999</v>
      </c>
      <c r="AO823"/>
      <c r="AP823"/>
      <c r="AQ823"/>
      <c r="AR823">
        <v>65.712437374999993</v>
      </c>
      <c r="AS823">
        <v>27.497708524</v>
      </c>
      <c r="AT823">
        <v>57.560850461999998</v>
      </c>
      <c r="AU823"/>
    </row>
    <row r="824" spans="1:47" x14ac:dyDescent="0.2">
      <c r="A824" s="86">
        <v>31959</v>
      </c>
      <c r="B824">
        <v>41.778014245999998</v>
      </c>
      <c r="C824">
        <v>56.374053349</v>
      </c>
      <c r="D824">
        <v>70.932274512000006</v>
      </c>
      <c r="E824">
        <v>66.600700560999996</v>
      </c>
      <c r="F824"/>
      <c r="G824"/>
      <c r="H824"/>
      <c r="I824">
        <v>41.774533034999997</v>
      </c>
      <c r="J824"/>
      <c r="K824">
        <v>62.458153564</v>
      </c>
      <c r="L824">
        <v>82.187735923999995</v>
      </c>
      <c r="M824">
        <v>71.242580927000006</v>
      </c>
      <c r="N824">
        <v>96.322486617999999</v>
      </c>
      <c r="O824"/>
      <c r="P824"/>
      <c r="Q824">
        <v>63.814531103</v>
      </c>
      <c r="R824">
        <v>82.737583131999997</v>
      </c>
      <c r="S824">
        <v>68.833651297000003</v>
      </c>
      <c r="T824">
        <v>76.895500986000002</v>
      </c>
      <c r="U824"/>
      <c r="V824">
        <v>117.98348215199999</v>
      </c>
      <c r="W824">
        <v>47.126802669999996</v>
      </c>
      <c r="X824"/>
      <c r="Y824"/>
      <c r="Z824">
        <v>11.119581496</v>
      </c>
      <c r="AA824"/>
      <c r="AB824"/>
      <c r="AC824">
        <v>99.979279642999998</v>
      </c>
      <c r="AD824">
        <v>87.157611903000003</v>
      </c>
      <c r="AE824"/>
      <c r="AF824">
        <v>64.597411980999993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60.435360629000002</v>
      </c>
      <c r="AM824">
        <v>39.143383749000002</v>
      </c>
      <c r="AN824">
        <v>95.419598711000006</v>
      </c>
      <c r="AO824"/>
      <c r="AP824"/>
      <c r="AQ824"/>
      <c r="AR824">
        <v>65.424224929999994</v>
      </c>
      <c r="AS824">
        <v>25.297891841999999</v>
      </c>
      <c r="AT824">
        <v>57.961885031000001</v>
      </c>
      <c r="AU824"/>
    </row>
    <row r="825" spans="1:47" x14ac:dyDescent="0.2">
      <c r="A825" s="86">
        <v>31990</v>
      </c>
      <c r="B825">
        <v>42.445396004000003</v>
      </c>
      <c r="C825">
        <v>56.394106618000002</v>
      </c>
      <c r="D825">
        <v>71.974475376000001</v>
      </c>
      <c r="E825">
        <v>67.353025187</v>
      </c>
      <c r="F825"/>
      <c r="G825"/>
      <c r="H825"/>
      <c r="I825">
        <v>42.441859182000002</v>
      </c>
      <c r="J825"/>
      <c r="K825">
        <v>63.815939511000003</v>
      </c>
      <c r="L825">
        <v>82.623167637999998</v>
      </c>
      <c r="M825">
        <v>71.280688753999996</v>
      </c>
      <c r="N825">
        <v>90.458361379999999</v>
      </c>
      <c r="O825"/>
      <c r="P825"/>
      <c r="Q825">
        <v>64.050662578000001</v>
      </c>
      <c r="R825">
        <v>82.737583131999997</v>
      </c>
      <c r="S825">
        <v>69.245329085999998</v>
      </c>
      <c r="T825">
        <v>76.680408674999995</v>
      </c>
      <c r="U825"/>
      <c r="V825">
        <v>117.410018128</v>
      </c>
      <c r="W825">
        <v>44.710043558999999</v>
      </c>
      <c r="X825"/>
      <c r="Y825"/>
      <c r="Z825">
        <v>11.546393715000001</v>
      </c>
      <c r="AA825"/>
      <c r="AB825"/>
      <c r="AC825">
        <v>99.743201060999994</v>
      </c>
      <c r="AD825">
        <v>87.157611903000003</v>
      </c>
      <c r="AE825"/>
      <c r="AF825">
        <v>57.737132187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60.746603440000001</v>
      </c>
      <c r="AM825">
        <v>39.099360181000002</v>
      </c>
      <c r="AN825">
        <v>90.298249514000005</v>
      </c>
      <c r="AO825"/>
      <c r="AP825"/>
      <c r="AQ825"/>
      <c r="AR825">
        <v>67.960494443000002</v>
      </c>
      <c r="AS825">
        <v>27.997666860999999</v>
      </c>
      <c r="AT825">
        <v>58.388492243999998</v>
      </c>
      <c r="AU825"/>
    </row>
    <row r="826" spans="1:47" x14ac:dyDescent="0.2">
      <c r="A826" s="86">
        <v>32021</v>
      </c>
      <c r="B826">
        <v>41.606883043000003</v>
      </c>
      <c r="C826">
        <v>56.856285988000003</v>
      </c>
      <c r="D826">
        <v>73.924222838000006</v>
      </c>
      <c r="E826">
        <v>67.723313634999997</v>
      </c>
      <c r="F826"/>
      <c r="G826"/>
      <c r="H826"/>
      <c r="I826">
        <v>41.603416092000003</v>
      </c>
      <c r="J826"/>
      <c r="K826">
        <v>63.013611451000003</v>
      </c>
      <c r="L826">
        <v>80.337151141999996</v>
      </c>
      <c r="M826">
        <v>71.347377449000007</v>
      </c>
      <c r="N826">
        <v>93.891213704999998</v>
      </c>
      <c r="O826"/>
      <c r="P826"/>
      <c r="Q826">
        <v>63.283235285000004</v>
      </c>
      <c r="R826">
        <v>83.930031669000002</v>
      </c>
      <c r="S826">
        <v>69.528099182999995</v>
      </c>
      <c r="T826">
        <v>76.142677899000006</v>
      </c>
      <c r="U826"/>
      <c r="V826">
        <v>121.444177608</v>
      </c>
      <c r="W826">
        <v>47.261067064999999</v>
      </c>
      <c r="X826"/>
      <c r="Y826"/>
      <c r="Z826">
        <v>11.186972899000001</v>
      </c>
      <c r="AA826"/>
      <c r="AB826"/>
      <c r="AC826">
        <v>100.451436808</v>
      </c>
      <c r="AD826">
        <v>88.503675407000003</v>
      </c>
      <c r="AE826"/>
      <c r="AF826">
        <v>63.468931171999998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61.036461320000001</v>
      </c>
      <c r="AM826">
        <v>38.180385344000001</v>
      </c>
      <c r="AN826">
        <v>92.949914675000002</v>
      </c>
      <c r="AO826"/>
      <c r="AP826"/>
      <c r="AQ826"/>
      <c r="AR826">
        <v>67.326427065000004</v>
      </c>
      <c r="AS826">
        <v>26.997750187000001</v>
      </c>
      <c r="AT826">
        <v>58.602687918999997</v>
      </c>
      <c r="AU826"/>
    </row>
    <row r="827" spans="1:47" x14ac:dyDescent="0.2">
      <c r="A827" s="86">
        <v>32051</v>
      </c>
      <c r="B827">
        <v>42.502296205999997</v>
      </c>
      <c r="C827">
        <v>57.641723917999997</v>
      </c>
      <c r="D827">
        <v>74.427107303</v>
      </c>
      <c r="E827">
        <v>68.414550066000004</v>
      </c>
      <c r="F827"/>
      <c r="G827"/>
      <c r="H827"/>
      <c r="I827">
        <v>42.498754642999998</v>
      </c>
      <c r="J827"/>
      <c r="K827">
        <v>64.001092139999997</v>
      </c>
      <c r="L827">
        <v>68.036205234999997</v>
      </c>
      <c r="M827">
        <v>71.871360057999993</v>
      </c>
      <c r="N827">
        <v>93.447443829999997</v>
      </c>
      <c r="O827"/>
      <c r="P827"/>
      <c r="Q827">
        <v>62.870005204000002</v>
      </c>
      <c r="R827">
        <v>84.480392533</v>
      </c>
      <c r="S827">
        <v>70.552764354000004</v>
      </c>
      <c r="T827">
        <v>77.003047140999996</v>
      </c>
      <c r="U827"/>
      <c r="V827">
        <v>120.143902653</v>
      </c>
      <c r="W827">
        <v>47.753369847000002</v>
      </c>
      <c r="X827"/>
      <c r="Y827"/>
      <c r="Z827">
        <v>11.186972899000001</v>
      </c>
      <c r="AA827"/>
      <c r="AB827"/>
      <c r="AC827">
        <v>103.04830121400001</v>
      </c>
      <c r="AD827">
        <v>89.933867879999994</v>
      </c>
      <c r="AE827"/>
      <c r="AF827">
        <v>65.551213688999994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61.798425858999998</v>
      </c>
      <c r="AM827">
        <v>38.400410672</v>
      </c>
      <c r="AN827">
        <v>92.110947972999995</v>
      </c>
      <c r="AO827"/>
      <c r="AP827"/>
      <c r="AQ827"/>
      <c r="AR827">
        <v>67.499354531999998</v>
      </c>
      <c r="AS827">
        <v>27.997666860999999</v>
      </c>
      <c r="AT827">
        <v>59.412587440000003</v>
      </c>
      <c r="AU827"/>
    </row>
    <row r="828" spans="1:47" x14ac:dyDescent="0.2">
      <c r="A828" s="86">
        <v>32082</v>
      </c>
      <c r="B828">
        <v>42.831279772999999</v>
      </c>
      <c r="C828">
        <v>56.924810788999999</v>
      </c>
      <c r="D828">
        <v>76.804982093999996</v>
      </c>
      <c r="E828">
        <v>68.973272102999999</v>
      </c>
      <c r="F828"/>
      <c r="G828"/>
      <c r="H828"/>
      <c r="I828">
        <v>42.827710797000002</v>
      </c>
      <c r="J828"/>
      <c r="K828">
        <v>64.371397397999999</v>
      </c>
      <c r="L828">
        <v>69.669074160999998</v>
      </c>
      <c r="M828">
        <v>72.157168753999997</v>
      </c>
      <c r="N828">
        <v>93.979855673000003</v>
      </c>
      <c r="O828"/>
      <c r="P828"/>
      <c r="Q828">
        <v>62.456775122000003</v>
      </c>
      <c r="R828">
        <v>84.480392533</v>
      </c>
      <c r="S828">
        <v>70.800081984000002</v>
      </c>
      <c r="T828">
        <v>77.003047140999996</v>
      </c>
      <c r="U828"/>
      <c r="V828">
        <v>121.050404417</v>
      </c>
      <c r="W828">
        <v>47.305821864000002</v>
      </c>
      <c r="X828"/>
      <c r="Y828"/>
      <c r="Z828">
        <v>11.389147108</v>
      </c>
      <c r="AA828"/>
      <c r="AB828"/>
      <c r="AC828">
        <v>102.57614404900001</v>
      </c>
      <c r="AD828">
        <v>90.270383757000005</v>
      </c>
      <c r="AE828"/>
      <c r="AF828">
        <v>60.105976126000002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62.081654202999999</v>
      </c>
      <c r="AM828">
        <v>38.783353067999997</v>
      </c>
      <c r="AN828">
        <v>92.763793221</v>
      </c>
      <c r="AO828"/>
      <c r="AP828"/>
      <c r="AQ828"/>
      <c r="AR828">
        <v>68.363991866000006</v>
      </c>
      <c r="AS828">
        <v>29.197566868999999</v>
      </c>
      <c r="AT828">
        <v>59.701518673000002</v>
      </c>
      <c r="AU828"/>
    </row>
    <row r="829" spans="1:47" x14ac:dyDescent="0.2">
      <c r="A829" s="86">
        <v>32112</v>
      </c>
      <c r="B829">
        <v>42.640702586000003</v>
      </c>
      <c r="C829">
        <v>57.216764779999998</v>
      </c>
      <c r="D829">
        <v>74.451047528000004</v>
      </c>
      <c r="E829">
        <v>69.662158986999998</v>
      </c>
      <c r="F829"/>
      <c r="G829"/>
      <c r="H829"/>
      <c r="I829">
        <v>42.637149489999999</v>
      </c>
      <c r="J829"/>
      <c r="K829">
        <v>64.433114940999999</v>
      </c>
      <c r="L829">
        <v>72.281664441999993</v>
      </c>
      <c r="M829">
        <v>71.976156579999994</v>
      </c>
      <c r="N829">
        <v>93.201749118999999</v>
      </c>
      <c r="O829"/>
      <c r="P829"/>
      <c r="Q829">
        <v>63.755498234999997</v>
      </c>
      <c r="R829">
        <v>85.672841070000004</v>
      </c>
      <c r="S829">
        <v>71.175469715999995</v>
      </c>
      <c r="T829">
        <v>77.540777917</v>
      </c>
      <c r="U829"/>
      <c r="V829">
        <v>124.019642866</v>
      </c>
      <c r="W829">
        <v>47.350576662000002</v>
      </c>
      <c r="X829"/>
      <c r="Y829"/>
      <c r="Z829">
        <v>10.737696879</v>
      </c>
      <c r="AA829"/>
      <c r="AB829"/>
      <c r="AC829">
        <v>101.041633264</v>
      </c>
      <c r="AD829">
        <v>91.279931384999998</v>
      </c>
      <c r="AE829"/>
      <c r="AF829">
        <v>66.524057478000003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62.330309274999998</v>
      </c>
      <c r="AM829">
        <v>39.547007975</v>
      </c>
      <c r="AN829">
        <v>96.004633506999994</v>
      </c>
      <c r="AO829"/>
      <c r="AP829"/>
      <c r="AQ829"/>
      <c r="AR829">
        <v>68.594561820999999</v>
      </c>
      <c r="AS829">
        <v>28.897591866999999</v>
      </c>
      <c r="AT829">
        <v>60.029205347000001</v>
      </c>
      <c r="AU829"/>
    </row>
    <row r="830" spans="1:47" x14ac:dyDescent="0.2">
      <c r="A830" s="86">
        <v>32143</v>
      </c>
      <c r="B830">
        <v>43.266597554999997</v>
      </c>
      <c r="C830">
        <v>58.939271161999997</v>
      </c>
      <c r="D830">
        <v>74.611764676999996</v>
      </c>
      <c r="E830">
        <v>70.222760660000006</v>
      </c>
      <c r="F830"/>
      <c r="G830"/>
      <c r="H830"/>
      <c r="I830">
        <v>43.262992304999997</v>
      </c>
      <c r="J830"/>
      <c r="K830">
        <v>64.124527225999998</v>
      </c>
      <c r="L830">
        <v>83.058599350999998</v>
      </c>
      <c r="M830">
        <v>71.833252232000007</v>
      </c>
      <c r="N830">
        <v>91.624311989000006</v>
      </c>
      <c r="O830"/>
      <c r="P830"/>
      <c r="Q830">
        <v>64.936155608999997</v>
      </c>
      <c r="R830">
        <v>85.581114260000007</v>
      </c>
      <c r="S830">
        <v>71.511840535000005</v>
      </c>
      <c r="T830">
        <v>78.293601003999996</v>
      </c>
      <c r="U830"/>
      <c r="V830">
        <v>126.13198818399999</v>
      </c>
      <c r="W830">
        <v>44.083476382000001</v>
      </c>
      <c r="X830"/>
      <c r="Y830"/>
      <c r="Z830">
        <v>11.726104123000001</v>
      </c>
      <c r="AA830"/>
      <c r="AB830"/>
      <c r="AC830">
        <v>105.999283494</v>
      </c>
      <c r="AD830">
        <v>91.573412719999993</v>
      </c>
      <c r="AE830"/>
      <c r="AF830">
        <v>66.086942089000004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62.579377352999998</v>
      </c>
      <c r="AM830">
        <v>39.833471871</v>
      </c>
      <c r="AN830">
        <v>96.317648504000005</v>
      </c>
      <c r="AO830"/>
      <c r="AP830"/>
      <c r="AQ830"/>
      <c r="AR830">
        <v>65.770079863999996</v>
      </c>
      <c r="AS830">
        <v>29.597533539000001</v>
      </c>
      <c r="AT830">
        <v>60.030295654</v>
      </c>
      <c r="AU830"/>
    </row>
    <row r="831" spans="1:47" x14ac:dyDescent="0.2">
      <c r="A831" s="86">
        <v>32174</v>
      </c>
      <c r="B831">
        <v>42.575975767999999</v>
      </c>
      <c r="C831">
        <v>58.111198680000001</v>
      </c>
      <c r="D831">
        <v>74.716353835999996</v>
      </c>
      <c r="E831">
        <v>70.432810071999995</v>
      </c>
      <c r="F831"/>
      <c r="G831"/>
      <c r="H831"/>
      <c r="I831">
        <v>42.572428066000001</v>
      </c>
      <c r="J831"/>
      <c r="K831">
        <v>64.61826757</v>
      </c>
      <c r="L831">
        <v>80.663724927000004</v>
      </c>
      <c r="M831">
        <v>72.547773972000002</v>
      </c>
      <c r="N831">
        <v>93.830240605</v>
      </c>
      <c r="O831"/>
      <c r="P831"/>
      <c r="Q831">
        <v>64.877122740999994</v>
      </c>
      <c r="R831">
        <v>86.865289606999994</v>
      </c>
      <c r="S831">
        <v>72.159278469</v>
      </c>
      <c r="T831">
        <v>77.433231762000005</v>
      </c>
      <c r="U831"/>
      <c r="V831">
        <v>125.217253622</v>
      </c>
      <c r="W831">
        <v>47.082047871999997</v>
      </c>
      <c r="X831"/>
      <c r="Y831"/>
      <c r="Z831">
        <v>11.434074710000001</v>
      </c>
      <c r="AA831"/>
      <c r="AB831"/>
      <c r="AC831">
        <v>104.582812</v>
      </c>
      <c r="AD831">
        <v>94.514308588000006</v>
      </c>
      <c r="AE831"/>
      <c r="AF831">
        <v>65.822794188000003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63.024972368</v>
      </c>
      <c r="AM831">
        <v>40.950600494</v>
      </c>
      <c r="AN831">
        <v>96.063307656999996</v>
      </c>
      <c r="AO831"/>
      <c r="AP831"/>
      <c r="AQ831"/>
      <c r="AR831">
        <v>64.617230085000003</v>
      </c>
      <c r="AS831">
        <v>29.397550204000002</v>
      </c>
      <c r="AT831">
        <v>60.326859032999998</v>
      </c>
      <c r="AU831"/>
    </row>
    <row r="832" spans="1:47" x14ac:dyDescent="0.2">
      <c r="A832" s="86">
        <v>32203</v>
      </c>
      <c r="B832">
        <v>42.385876623000001</v>
      </c>
      <c r="C832">
        <v>58.041141732</v>
      </c>
      <c r="D832">
        <v>78.618533810000002</v>
      </c>
      <c r="E832">
        <v>71.022546116000001</v>
      </c>
      <c r="F832"/>
      <c r="G832"/>
      <c r="H832"/>
      <c r="I832">
        <v>42.382344760999999</v>
      </c>
      <c r="J832"/>
      <c r="K832">
        <v>64.309679854999999</v>
      </c>
      <c r="L832">
        <v>81.643446281999999</v>
      </c>
      <c r="M832">
        <v>73.481415712</v>
      </c>
      <c r="N832">
        <v>97.671481756000006</v>
      </c>
      <c r="O832"/>
      <c r="P832"/>
      <c r="Q832">
        <v>63.519366759999997</v>
      </c>
      <c r="R832">
        <v>86.957016417999995</v>
      </c>
      <c r="S832">
        <v>72.054939757</v>
      </c>
      <c r="T832">
        <v>78.616239469000007</v>
      </c>
      <c r="U832"/>
      <c r="V832">
        <v>127.172851795</v>
      </c>
      <c r="W832">
        <v>46.813519081999999</v>
      </c>
      <c r="X832"/>
      <c r="Y832"/>
      <c r="Z832">
        <v>11.479002312</v>
      </c>
      <c r="AA832"/>
      <c r="AB832"/>
      <c r="AC832">
        <v>105.999283494</v>
      </c>
      <c r="AD832">
        <v>92.688924946</v>
      </c>
      <c r="AE832"/>
      <c r="AF832">
        <v>65.837258020999997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62.964859109999999</v>
      </c>
      <c r="AM832">
        <v>40.977715085</v>
      </c>
      <c r="AN832">
        <v>91.548688941999998</v>
      </c>
      <c r="AO832"/>
      <c r="AP832"/>
      <c r="AQ832"/>
      <c r="AR832">
        <v>66.231219775</v>
      </c>
      <c r="AS832">
        <v>27.997666860999999</v>
      </c>
      <c r="AT832">
        <v>60.463048231000002</v>
      </c>
      <c r="AU832"/>
    </row>
    <row r="833" spans="1:47" x14ac:dyDescent="0.2">
      <c r="A833" s="86">
        <v>32234</v>
      </c>
      <c r="B833">
        <v>43.659310235</v>
      </c>
      <c r="C833">
        <v>59.632709873000003</v>
      </c>
      <c r="D833">
        <v>75.319715892999994</v>
      </c>
      <c r="E833">
        <v>70.894730813999999</v>
      </c>
      <c r="F833"/>
      <c r="G833"/>
      <c r="H833"/>
      <c r="I833">
        <v>43.655672262000003</v>
      </c>
      <c r="J833"/>
      <c r="K833">
        <v>64.741702656000001</v>
      </c>
      <c r="L833">
        <v>78.921998072999997</v>
      </c>
      <c r="M833">
        <v>72.376288754000001</v>
      </c>
      <c r="N833">
        <v>93.536185982999996</v>
      </c>
      <c r="O833"/>
      <c r="P833"/>
      <c r="Q833">
        <v>65.526484296999996</v>
      </c>
      <c r="R833">
        <v>85.672841070000004</v>
      </c>
      <c r="S833">
        <v>72.511638880000007</v>
      </c>
      <c r="T833">
        <v>77.970962537999995</v>
      </c>
      <c r="U833"/>
      <c r="V833">
        <v>123.34378171900001</v>
      </c>
      <c r="W833">
        <v>45.649894324000002</v>
      </c>
      <c r="X833"/>
      <c r="Y833"/>
      <c r="Z833">
        <v>11.613785117999999</v>
      </c>
      <c r="AA833"/>
      <c r="AB833"/>
      <c r="AC833">
        <v>105.29104774699999</v>
      </c>
      <c r="AD833">
        <v>94.919949398</v>
      </c>
      <c r="AE833"/>
      <c r="AF833">
        <v>65.564331336999999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63.270338703</v>
      </c>
      <c r="AM833">
        <v>40.085938194999997</v>
      </c>
      <c r="AN833">
        <v>95.095904234000002</v>
      </c>
      <c r="AO833"/>
      <c r="AP833"/>
      <c r="AQ833"/>
      <c r="AR833">
        <v>67.902851953999999</v>
      </c>
      <c r="AS833">
        <v>28.497625198000001</v>
      </c>
      <c r="AT833">
        <v>60.812937511000001</v>
      </c>
      <c r="AU833"/>
    </row>
    <row r="834" spans="1:47" x14ac:dyDescent="0.2">
      <c r="A834" s="86">
        <v>32264</v>
      </c>
      <c r="B834">
        <v>43.976989369999998</v>
      </c>
      <c r="C834">
        <v>59.587396173000002</v>
      </c>
      <c r="D834">
        <v>73.927697085999995</v>
      </c>
      <c r="E834">
        <v>71.408341566999994</v>
      </c>
      <c r="F834"/>
      <c r="G834"/>
      <c r="H834"/>
      <c r="I834">
        <v>43.973324925999997</v>
      </c>
      <c r="J834"/>
      <c r="K834">
        <v>64.741702656000001</v>
      </c>
      <c r="L834">
        <v>79.901719428000007</v>
      </c>
      <c r="M834">
        <v>73.500469624999994</v>
      </c>
      <c r="N834">
        <v>95.120487733999994</v>
      </c>
      <c r="O834"/>
      <c r="P834"/>
      <c r="Q834">
        <v>64.818089872000002</v>
      </c>
      <c r="R834">
        <v>86.773562796999997</v>
      </c>
      <c r="S834">
        <v>72.448155782000001</v>
      </c>
      <c r="T834">
        <v>78.831331779999999</v>
      </c>
      <c r="U834"/>
      <c r="V834">
        <v>124.876667439</v>
      </c>
      <c r="W834">
        <v>46.007932711000002</v>
      </c>
      <c r="X834"/>
      <c r="Y834"/>
      <c r="Z834">
        <v>11.636248919</v>
      </c>
      <c r="AA834"/>
      <c r="AB834"/>
      <c r="AC834">
        <v>105.76320491200001</v>
      </c>
      <c r="AD834">
        <v>93.905847374000004</v>
      </c>
      <c r="AE834"/>
      <c r="AF834">
        <v>67.911730629000004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63.275499285000002</v>
      </c>
      <c r="AM834">
        <v>42.108395113999997</v>
      </c>
      <c r="AN834">
        <v>97.595975909000003</v>
      </c>
      <c r="AO834"/>
      <c r="AP834"/>
      <c r="AQ834"/>
      <c r="AR834">
        <v>68.248706888000001</v>
      </c>
      <c r="AS834">
        <v>28.197650196000001</v>
      </c>
      <c r="AT834">
        <v>60.705690994999998</v>
      </c>
      <c r="AU834"/>
    </row>
    <row r="835" spans="1:47" x14ac:dyDescent="0.2">
      <c r="A835" s="86">
        <v>32295</v>
      </c>
      <c r="B835">
        <v>43.328623845999999</v>
      </c>
      <c r="C835">
        <v>59.333596055000001</v>
      </c>
      <c r="D835">
        <v>76.088380361000006</v>
      </c>
      <c r="E835">
        <v>71.021136388000002</v>
      </c>
      <c r="F835"/>
      <c r="G835"/>
      <c r="H835"/>
      <c r="I835">
        <v>43.325013427999998</v>
      </c>
      <c r="J835"/>
      <c r="K835">
        <v>65.914335973999997</v>
      </c>
      <c r="L835">
        <v>80.554866997999994</v>
      </c>
      <c r="M835">
        <v>73.548104408</v>
      </c>
      <c r="N835">
        <v>94.560301827999993</v>
      </c>
      <c r="O835"/>
      <c r="P835"/>
      <c r="Q835">
        <v>65.762615772000004</v>
      </c>
      <c r="R835">
        <v>87.323923660000005</v>
      </c>
      <c r="S835">
        <v>72.842095415000003</v>
      </c>
      <c r="T835">
        <v>79.153970246</v>
      </c>
      <c r="U835"/>
      <c r="V835">
        <v>127.009382762</v>
      </c>
      <c r="W835">
        <v>46.634499888000001</v>
      </c>
      <c r="X835"/>
      <c r="Y835"/>
      <c r="Z835">
        <v>12.10798874</v>
      </c>
      <c r="AA835"/>
      <c r="AB835"/>
      <c r="AC835">
        <v>106.825558532</v>
      </c>
      <c r="AD835">
        <v>94.210077980999998</v>
      </c>
      <c r="AE835"/>
      <c r="AF835">
        <v>68.395381670000006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63.540893353000001</v>
      </c>
      <c r="AM835">
        <v>41.510538635000003</v>
      </c>
      <c r="AN835">
        <v>94.836375148000002</v>
      </c>
      <c r="AO835"/>
      <c r="AP835"/>
      <c r="AQ835"/>
      <c r="AR835">
        <v>67.960494443000002</v>
      </c>
      <c r="AS835">
        <v>26.89775852</v>
      </c>
      <c r="AT835">
        <v>60.869534332999997</v>
      </c>
      <c r="AU835"/>
    </row>
    <row r="836" spans="1:47" x14ac:dyDescent="0.2">
      <c r="A836" s="86">
        <v>32325</v>
      </c>
      <c r="B836">
        <v>45.105860855000003</v>
      </c>
      <c r="C836">
        <v>60.513337149000002</v>
      </c>
      <c r="D836">
        <v>73.576263424000004</v>
      </c>
      <c r="E836">
        <v>70.607616293999996</v>
      </c>
      <c r="F836"/>
      <c r="G836"/>
      <c r="H836"/>
      <c r="I836">
        <v>45.102102346999999</v>
      </c>
      <c r="J836"/>
      <c r="K836">
        <v>64.371397397999999</v>
      </c>
      <c r="L836">
        <v>75.111970580000005</v>
      </c>
      <c r="M836">
        <v>72.966960059000002</v>
      </c>
      <c r="N836">
        <v>96.030637049999996</v>
      </c>
      <c r="O836"/>
      <c r="P836"/>
      <c r="Q836">
        <v>64.700024134000003</v>
      </c>
      <c r="R836">
        <v>86.681835985999996</v>
      </c>
      <c r="S836">
        <v>72.652863914999998</v>
      </c>
      <c r="T836">
        <v>79.691701022000004</v>
      </c>
      <c r="U836"/>
      <c r="V836">
        <v>125.225191602</v>
      </c>
      <c r="W836">
        <v>45.381365533999997</v>
      </c>
      <c r="X836"/>
      <c r="Y836"/>
      <c r="Z836">
        <v>11.973205933999999</v>
      </c>
      <c r="AA836"/>
      <c r="AB836"/>
      <c r="AC836">
        <v>106.58947995</v>
      </c>
      <c r="AD836">
        <v>94.615718791000006</v>
      </c>
      <c r="AE836"/>
      <c r="AF836">
        <v>65.420785961999997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63.444198425000003</v>
      </c>
      <c r="AM836">
        <v>40.281825677</v>
      </c>
      <c r="AN836">
        <v>96.350410588000003</v>
      </c>
      <c r="AO836"/>
      <c r="AP836"/>
      <c r="AQ836"/>
      <c r="AR836">
        <v>66.922929642</v>
      </c>
      <c r="AS836">
        <v>28.697608533</v>
      </c>
      <c r="AT836">
        <v>60.875679697000002</v>
      </c>
      <c r="AU836"/>
    </row>
    <row r="837" spans="1:47" x14ac:dyDescent="0.2">
      <c r="A837" s="86">
        <v>32356</v>
      </c>
      <c r="B837">
        <v>43.943650974999997</v>
      </c>
      <c r="C837">
        <v>60.628519853999997</v>
      </c>
      <c r="D837">
        <v>74.146132887999997</v>
      </c>
      <c r="E837">
        <v>70.642389574000006</v>
      </c>
      <c r="F837"/>
      <c r="G837"/>
      <c r="H837"/>
      <c r="I837">
        <v>43.939989308999998</v>
      </c>
      <c r="J837"/>
      <c r="K837">
        <v>67.025251749000006</v>
      </c>
      <c r="L837">
        <v>77.397987076000007</v>
      </c>
      <c r="M837">
        <v>75.424914844</v>
      </c>
      <c r="N837">
        <v>95.450549554999995</v>
      </c>
      <c r="O837"/>
      <c r="P837"/>
      <c r="Q837">
        <v>64.640991266</v>
      </c>
      <c r="R837">
        <v>86.681835985999996</v>
      </c>
      <c r="S837">
        <v>73.275830307999996</v>
      </c>
      <c r="T837">
        <v>80.552070263000005</v>
      </c>
      <c r="U837"/>
      <c r="V837">
        <v>128.75893115400001</v>
      </c>
      <c r="W837">
        <v>46.813519081999999</v>
      </c>
      <c r="X837"/>
      <c r="Y837"/>
      <c r="Z837">
        <v>11.928278332</v>
      </c>
      <c r="AA837"/>
      <c r="AB837"/>
      <c r="AC837">
        <v>105.17300845600001</v>
      </c>
      <c r="AD837">
        <v>95.122769801999993</v>
      </c>
      <c r="AE837"/>
      <c r="AF837">
        <v>73.648115051000005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63.921813204000003</v>
      </c>
      <c r="AM837">
        <v>40.859473991999998</v>
      </c>
      <c r="AN837">
        <v>95.887596576999997</v>
      </c>
      <c r="AO837"/>
      <c r="AP837"/>
      <c r="AQ837"/>
      <c r="AR837">
        <v>65.308939953000007</v>
      </c>
      <c r="AS837">
        <v>27.497708524</v>
      </c>
      <c r="AT837">
        <v>61.192463306000001</v>
      </c>
      <c r="AU837"/>
    </row>
    <row r="838" spans="1:47" x14ac:dyDescent="0.2">
      <c r="A838" s="86">
        <v>32387</v>
      </c>
      <c r="B838">
        <v>44.579183739000001</v>
      </c>
      <c r="C838">
        <v>60.755326939</v>
      </c>
      <c r="D838">
        <v>72.961489810000003</v>
      </c>
      <c r="E838">
        <v>71.111358953999996</v>
      </c>
      <c r="F838"/>
      <c r="G838"/>
      <c r="H838"/>
      <c r="I838">
        <v>44.575469116999997</v>
      </c>
      <c r="J838"/>
      <c r="K838">
        <v>66.222923690000002</v>
      </c>
      <c r="L838">
        <v>78.159992574</v>
      </c>
      <c r="M838">
        <v>74.681812234999995</v>
      </c>
      <c r="N838">
        <v>95.200657125999996</v>
      </c>
      <c r="O838"/>
      <c r="P838"/>
      <c r="Q838">
        <v>66.352944459</v>
      </c>
      <c r="R838">
        <v>88.424645386999998</v>
      </c>
      <c r="S838">
        <v>73.607912163999998</v>
      </c>
      <c r="T838">
        <v>81.197347195000006</v>
      </c>
      <c r="U838"/>
      <c r="V838">
        <v>126.082836633</v>
      </c>
      <c r="W838">
        <v>46.142197105999998</v>
      </c>
      <c r="X838"/>
      <c r="Y838"/>
      <c r="Z838">
        <v>12.175380143</v>
      </c>
      <c r="AA838"/>
      <c r="AB838"/>
      <c r="AC838">
        <v>108.005951444</v>
      </c>
      <c r="AD838">
        <v>96.643922837000005</v>
      </c>
      <c r="AE838"/>
      <c r="AF838">
        <v>65.521176064000002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64.151910610000002</v>
      </c>
      <c r="AM838">
        <v>40.016382206000003</v>
      </c>
      <c r="AN838">
        <v>94.339516204999995</v>
      </c>
      <c r="AO838"/>
      <c r="AP838"/>
      <c r="AQ838"/>
      <c r="AR838">
        <v>66.519432219999999</v>
      </c>
      <c r="AS838">
        <v>26.497791850999999</v>
      </c>
      <c r="AT838">
        <v>60.997199316</v>
      </c>
      <c r="AU838"/>
    </row>
    <row r="839" spans="1:47" x14ac:dyDescent="0.2">
      <c r="A839" s="86">
        <v>32417</v>
      </c>
      <c r="B839">
        <v>45.158031053999999</v>
      </c>
      <c r="C839">
        <v>60.294697999999997</v>
      </c>
      <c r="D839">
        <v>69.929969870999997</v>
      </c>
      <c r="E839">
        <v>70.476981537</v>
      </c>
      <c r="F839"/>
      <c r="G839"/>
      <c r="H839"/>
      <c r="I839">
        <v>45.154268199000001</v>
      </c>
      <c r="J839"/>
      <c r="K839">
        <v>66.469793862000003</v>
      </c>
      <c r="L839">
        <v>87.195200628999999</v>
      </c>
      <c r="M839">
        <v>74.186410495000004</v>
      </c>
      <c r="N839">
        <v>95.899081183999996</v>
      </c>
      <c r="O839"/>
      <c r="P839"/>
      <c r="Q839">
        <v>66.884240277999993</v>
      </c>
      <c r="R839">
        <v>86.406655555</v>
      </c>
      <c r="S839">
        <v>73.337220617</v>
      </c>
      <c r="T839">
        <v>80.336977953000002</v>
      </c>
      <c r="U839"/>
      <c r="V839">
        <v>124.749625229</v>
      </c>
      <c r="W839">
        <v>46.097442307999998</v>
      </c>
      <c r="X839"/>
      <c r="Y839"/>
      <c r="Z839">
        <v>12.826830372</v>
      </c>
      <c r="AA839"/>
      <c r="AB839"/>
      <c r="AC839">
        <v>107.415754988</v>
      </c>
      <c r="AD839">
        <v>95.325590207000005</v>
      </c>
      <c r="AE839"/>
      <c r="AF839">
        <v>68.532843385999996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64.156593784999998</v>
      </c>
      <c r="AM839">
        <v>39.605133936999998</v>
      </c>
      <c r="AN839">
        <v>97.563818964000006</v>
      </c>
      <c r="AO839"/>
      <c r="AP839"/>
      <c r="AQ839"/>
      <c r="AR839">
        <v>68.825131776999996</v>
      </c>
      <c r="AS839">
        <v>27.797683526</v>
      </c>
      <c r="AT839">
        <v>61.255007253000002</v>
      </c>
      <c r="AU839"/>
    </row>
    <row r="840" spans="1:47" x14ac:dyDescent="0.2">
      <c r="A840" s="86">
        <v>32448</v>
      </c>
      <c r="B840">
        <v>45.240663497</v>
      </c>
      <c r="C840">
        <v>61.250681012000001</v>
      </c>
      <c r="D840">
        <v>69.736803077000005</v>
      </c>
      <c r="E840">
        <v>70.016000613000003</v>
      </c>
      <c r="F840"/>
      <c r="G840"/>
      <c r="H840"/>
      <c r="I840">
        <v>45.236893756000001</v>
      </c>
      <c r="J840"/>
      <c r="K840">
        <v>66.778381577000005</v>
      </c>
      <c r="L840">
        <v>86.542053058999997</v>
      </c>
      <c r="M840">
        <v>74.881878322000006</v>
      </c>
      <c r="N840">
        <v>97.717233871000005</v>
      </c>
      <c r="O840"/>
      <c r="P840"/>
      <c r="Q840">
        <v>67.297470359000002</v>
      </c>
      <c r="R840">
        <v>88.699825818999997</v>
      </c>
      <c r="S840">
        <v>74.035488313000002</v>
      </c>
      <c r="T840">
        <v>81.089801039999998</v>
      </c>
      <c r="U840"/>
      <c r="V840">
        <v>125.47458907799999</v>
      </c>
      <c r="W840">
        <v>46.276461501</v>
      </c>
      <c r="X840"/>
      <c r="Y840"/>
      <c r="Z840">
        <v>12.242771546</v>
      </c>
      <c r="AA840"/>
      <c r="AB840"/>
      <c r="AC840">
        <v>109.30438364699999</v>
      </c>
      <c r="AD840">
        <v>97.353794253999993</v>
      </c>
      <c r="AE840"/>
      <c r="AF840">
        <v>71.789634516999996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64.722949212000003</v>
      </c>
      <c r="AM840">
        <v>40.422302215999999</v>
      </c>
      <c r="AN840">
        <v>97.095384654</v>
      </c>
      <c r="AO840"/>
      <c r="AP840"/>
      <c r="AQ840"/>
      <c r="AR840">
        <v>68.479276842999994</v>
      </c>
      <c r="AS840">
        <v>26.597783518</v>
      </c>
      <c r="AT840">
        <v>61.409236069000002</v>
      </c>
      <c r="AU840"/>
    </row>
    <row r="841" spans="1:47" x14ac:dyDescent="0.2">
      <c r="A841" s="86">
        <v>32478</v>
      </c>
      <c r="B841">
        <v>43.290798842999997</v>
      </c>
      <c r="C841">
        <v>60.494321755000001</v>
      </c>
      <c r="D841">
        <v>73.898451675000004</v>
      </c>
      <c r="E841">
        <v>70.974145468000003</v>
      </c>
      <c r="F841"/>
      <c r="G841"/>
      <c r="H841"/>
      <c r="I841">
        <v>43.287191577000002</v>
      </c>
      <c r="J841"/>
      <c r="K841">
        <v>68.259602610000002</v>
      </c>
      <c r="L841">
        <v>88.828069554999999</v>
      </c>
      <c r="M841">
        <v>75.901262669999994</v>
      </c>
      <c r="N841">
        <v>97.291940967000002</v>
      </c>
      <c r="O841"/>
      <c r="P841"/>
      <c r="Q841">
        <v>66.825207409000001</v>
      </c>
      <c r="R841">
        <v>89.800547546000004</v>
      </c>
      <c r="S841">
        <v>74.686775843999996</v>
      </c>
      <c r="T841">
        <v>80.552070263000005</v>
      </c>
      <c r="U841"/>
      <c r="V841">
        <v>125.170830364</v>
      </c>
      <c r="W841">
        <v>46.768764283000003</v>
      </c>
      <c r="X841"/>
      <c r="Y841"/>
      <c r="Z841">
        <v>12.647119964</v>
      </c>
      <c r="AA841"/>
      <c r="AB841"/>
      <c r="AC841">
        <v>111.54713018</v>
      </c>
      <c r="AD841">
        <v>98.063665670000006</v>
      </c>
      <c r="AE841"/>
      <c r="AF841">
        <v>74.309534663999997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65.197250135000004</v>
      </c>
      <c r="AM841">
        <v>39.362471753000001</v>
      </c>
      <c r="AN841">
        <v>97.757451009999997</v>
      </c>
      <c r="AO841"/>
      <c r="AP841"/>
      <c r="AQ841"/>
      <c r="AR841">
        <v>68.248706888000001</v>
      </c>
      <c r="AS841">
        <v>27.997666860999999</v>
      </c>
      <c r="AT841">
        <v>61.687759831000001</v>
      </c>
      <c r="AU841"/>
    </row>
    <row r="842" spans="1:47" x14ac:dyDescent="0.2">
      <c r="A842" s="86">
        <v>32509</v>
      </c>
      <c r="B842">
        <v>45.421826856999999</v>
      </c>
      <c r="C842">
        <v>61.578294495000002</v>
      </c>
      <c r="D842">
        <v>73.183472268000003</v>
      </c>
      <c r="E842">
        <v>70.738251051000006</v>
      </c>
      <c r="F842"/>
      <c r="G842"/>
      <c r="H842"/>
      <c r="I842">
        <v>45.418042020000001</v>
      </c>
      <c r="J842"/>
      <c r="K842">
        <v>67.272121920999993</v>
      </c>
      <c r="L842">
        <v>83.929462778000001</v>
      </c>
      <c r="M842">
        <v>76.063220931000004</v>
      </c>
      <c r="N842">
        <v>98.876037339999996</v>
      </c>
      <c r="O842"/>
      <c r="P842"/>
      <c r="Q842">
        <v>66.471010195999995</v>
      </c>
      <c r="R842">
        <v>89.341913493000007</v>
      </c>
      <c r="S842">
        <v>74.680934636999993</v>
      </c>
      <c r="T842">
        <v>81.089801039999998</v>
      </c>
      <c r="U842"/>
      <c r="V842">
        <v>127.80732510199999</v>
      </c>
      <c r="W842">
        <v>45.157591543000002</v>
      </c>
      <c r="X842"/>
      <c r="Y842"/>
      <c r="Z842">
        <v>13.029004581000001</v>
      </c>
      <c r="AA842"/>
      <c r="AB842"/>
      <c r="AC842">
        <v>110.012619395</v>
      </c>
      <c r="AD842">
        <v>98.874947289000005</v>
      </c>
      <c r="AE842">
        <v>18.981353865999999</v>
      </c>
      <c r="AF842">
        <v>74.040924111999999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65.304417207</v>
      </c>
      <c r="AM842">
        <v>44.705945956999997</v>
      </c>
      <c r="AN842">
        <v>98.310821712999996</v>
      </c>
      <c r="AO842"/>
      <c r="AP842">
        <v>47.269807391999997</v>
      </c>
      <c r="AQ842"/>
      <c r="AR842">
        <v>70.727333912000006</v>
      </c>
      <c r="AS842">
        <v>26.997750187000001</v>
      </c>
      <c r="AT842">
        <v>61.866470984000003</v>
      </c>
      <c r="AU842"/>
    </row>
    <row r="843" spans="1:47" x14ac:dyDescent="0.2">
      <c r="A843" s="86">
        <v>32540</v>
      </c>
      <c r="B843">
        <v>44.976338247000001</v>
      </c>
      <c r="C843">
        <v>61.479399983999997</v>
      </c>
      <c r="D843">
        <v>69.959202223999995</v>
      </c>
      <c r="E843">
        <v>71.465200580000001</v>
      </c>
      <c r="F843"/>
      <c r="G843"/>
      <c r="H843"/>
      <c r="I843">
        <v>44.972590531000002</v>
      </c>
      <c r="J843"/>
      <c r="K843">
        <v>67.025251749000006</v>
      </c>
      <c r="L843">
        <v>81.208014568999999</v>
      </c>
      <c r="M843">
        <v>75.872681800999999</v>
      </c>
      <c r="N843">
        <v>98.874108794999998</v>
      </c>
      <c r="O843"/>
      <c r="P843"/>
      <c r="Q843">
        <v>66.057780115</v>
      </c>
      <c r="R843">
        <v>89.158459871999995</v>
      </c>
      <c r="S843">
        <v>74.460599478000006</v>
      </c>
      <c r="T843">
        <v>81.30489335</v>
      </c>
      <c r="U843"/>
      <c r="V843">
        <v>126.689229821</v>
      </c>
      <c r="W843">
        <v>44.933817550999997</v>
      </c>
      <c r="X843"/>
      <c r="Y843"/>
      <c r="Z843">
        <v>12.714511367</v>
      </c>
      <c r="AA843"/>
      <c r="AB843"/>
      <c r="AC843">
        <v>110.24869797700001</v>
      </c>
      <c r="AD843">
        <v>98.266486075000003</v>
      </c>
      <c r="AE843">
        <v>18.896615679</v>
      </c>
      <c r="AF843">
        <v>71.986447429999998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65.184546041000004</v>
      </c>
      <c r="AM843">
        <v>41.325308577000001</v>
      </c>
      <c r="AN843">
        <v>97.062506884000001</v>
      </c>
      <c r="AO843"/>
      <c r="AP843">
        <v>48.369049703999998</v>
      </c>
      <c r="AQ843"/>
      <c r="AR843">
        <v>70.208551510999996</v>
      </c>
      <c r="AS843">
        <v>28.497625198000001</v>
      </c>
      <c r="AT843">
        <v>61.594687299999997</v>
      </c>
      <c r="AU843"/>
    </row>
    <row r="844" spans="1:47" x14ac:dyDescent="0.2">
      <c r="A844" s="86">
        <v>32568</v>
      </c>
      <c r="B844">
        <v>44.898591406000001</v>
      </c>
      <c r="C844">
        <v>60.472110114000003</v>
      </c>
      <c r="D844">
        <v>72.482738171999998</v>
      </c>
      <c r="E844">
        <v>71.062018488000007</v>
      </c>
      <c r="F844"/>
      <c r="G844"/>
      <c r="H844"/>
      <c r="I844">
        <v>44.894850167999998</v>
      </c>
      <c r="J844"/>
      <c r="K844">
        <v>67.518992093999998</v>
      </c>
      <c r="L844">
        <v>80.663724927000004</v>
      </c>
      <c r="M844">
        <v>75.844100931</v>
      </c>
      <c r="N844">
        <v>101.632409952</v>
      </c>
      <c r="O844"/>
      <c r="P844"/>
      <c r="Q844">
        <v>66.411977328000006</v>
      </c>
      <c r="R844">
        <v>89.250186682000006</v>
      </c>
      <c r="S844">
        <v>75.029842919999993</v>
      </c>
      <c r="T844">
        <v>80.229431797999993</v>
      </c>
      <c r="U844"/>
      <c r="V844">
        <v>127.88812835</v>
      </c>
      <c r="W844">
        <v>45.112836743999999</v>
      </c>
      <c r="X844"/>
      <c r="Y844"/>
      <c r="Z844">
        <v>12.984076978999999</v>
      </c>
      <c r="AA844"/>
      <c r="AB844"/>
      <c r="AC844">
        <v>108.71418719099999</v>
      </c>
      <c r="AD844">
        <v>101.815843157</v>
      </c>
      <c r="AE844">
        <v>19.066092052999998</v>
      </c>
      <c r="AF844">
        <v>73.105248372000005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65.633816617999997</v>
      </c>
      <c r="AM844">
        <v>40.561437519000002</v>
      </c>
      <c r="AN844">
        <v>101.31225827999999</v>
      </c>
      <c r="AO844"/>
      <c r="AP844">
        <v>44.577044323000003</v>
      </c>
      <c r="AQ844"/>
      <c r="AR844">
        <v>70.150909021999993</v>
      </c>
      <c r="AS844">
        <v>28.197650196000001</v>
      </c>
      <c r="AT844">
        <v>61.755854429999999</v>
      </c>
      <c r="AU844"/>
    </row>
    <row r="845" spans="1:47" x14ac:dyDescent="0.2">
      <c r="A845" s="86">
        <v>32599</v>
      </c>
      <c r="B845">
        <v>47.378622956999997</v>
      </c>
      <c r="C845">
        <v>61.644695802999998</v>
      </c>
      <c r="D845">
        <v>74.604955783999998</v>
      </c>
      <c r="E845">
        <v>71.489635859000003</v>
      </c>
      <c r="F845"/>
      <c r="G845"/>
      <c r="H845"/>
      <c r="I845">
        <v>47.374675066999998</v>
      </c>
      <c r="J845"/>
      <c r="K845">
        <v>69.555671013999998</v>
      </c>
      <c r="L845">
        <v>81.970020066999993</v>
      </c>
      <c r="M845">
        <v>77.473210498</v>
      </c>
      <c r="N845">
        <v>99.297160579000007</v>
      </c>
      <c r="O845"/>
      <c r="P845"/>
      <c r="Q845">
        <v>64.286794052999994</v>
      </c>
      <c r="R845">
        <v>90.901269271999993</v>
      </c>
      <c r="S845">
        <v>75.336464217</v>
      </c>
      <c r="T845">
        <v>82.272808746999999</v>
      </c>
      <c r="U845"/>
      <c r="V845">
        <v>130.66927771799999</v>
      </c>
      <c r="W845">
        <v>44.486269567000001</v>
      </c>
      <c r="X845"/>
      <c r="Y845"/>
      <c r="Z845">
        <v>12.939149377</v>
      </c>
      <c r="AA845"/>
      <c r="AB845"/>
      <c r="AC845">
        <v>109.54046223</v>
      </c>
      <c r="AD845">
        <v>100.19327991999999</v>
      </c>
      <c r="AE845">
        <v>18.070418357000001</v>
      </c>
      <c r="AF845">
        <v>75.987361937000003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65.783994264</v>
      </c>
      <c r="AM845">
        <v>42.460713022</v>
      </c>
      <c r="AN845">
        <v>100.525064801</v>
      </c>
      <c r="AO845"/>
      <c r="AP845">
        <v>46.907375233000003</v>
      </c>
      <c r="AQ845"/>
      <c r="AR845">
        <v>70.150909021999993</v>
      </c>
      <c r="AS845">
        <v>26.697775185000001</v>
      </c>
      <c r="AT845">
        <v>61.747627571000002</v>
      </c>
      <c r="AU845"/>
    </row>
    <row r="846" spans="1:47" x14ac:dyDescent="0.2">
      <c r="A846" s="86">
        <v>32629</v>
      </c>
      <c r="B846">
        <v>45.802594681999999</v>
      </c>
      <c r="C846">
        <v>61.345196444999999</v>
      </c>
      <c r="D846">
        <v>76.530485244000005</v>
      </c>
      <c r="E846">
        <v>70.803568428999995</v>
      </c>
      <c r="F846"/>
      <c r="G846"/>
      <c r="H846"/>
      <c r="I846">
        <v>45.798778116999998</v>
      </c>
      <c r="J846"/>
      <c r="K846">
        <v>66.222923690000002</v>
      </c>
      <c r="L846">
        <v>82.078877996000003</v>
      </c>
      <c r="M846">
        <v>75.167687017999995</v>
      </c>
      <c r="N846">
        <v>99.601071321000006</v>
      </c>
      <c r="O846"/>
      <c r="P846"/>
      <c r="Q846">
        <v>65.526484296999996</v>
      </c>
      <c r="R846">
        <v>89.892274356000001</v>
      </c>
      <c r="S846">
        <v>74.430215423000007</v>
      </c>
      <c r="T846">
        <v>80.229431797999993</v>
      </c>
      <c r="U846"/>
      <c r="V846">
        <v>128.19941413500001</v>
      </c>
      <c r="W846">
        <v>45.739403920999997</v>
      </c>
      <c r="X846"/>
      <c r="Y846"/>
      <c r="Z846">
        <v>13.478280601</v>
      </c>
      <c r="AA846"/>
      <c r="AB846"/>
      <c r="AC846">
        <v>108.59614790000001</v>
      </c>
      <c r="AD846">
        <v>100.29469012200001</v>
      </c>
      <c r="AE846">
        <v>19.299122066999999</v>
      </c>
      <c r="AF846">
        <v>74.437242662000003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65.263358642</v>
      </c>
      <c r="AM846">
        <v>39.959375301000001</v>
      </c>
      <c r="AN846">
        <v>102.225693225</v>
      </c>
      <c r="AO846"/>
      <c r="AP846">
        <v>47.001491209999998</v>
      </c>
      <c r="AQ846"/>
      <c r="AR846">
        <v>68.191064398999998</v>
      </c>
      <c r="AS846">
        <v>27.997666860999999</v>
      </c>
      <c r="AT846">
        <v>61.402396873999997</v>
      </c>
      <c r="AU846"/>
    </row>
    <row r="847" spans="1:47" x14ac:dyDescent="0.2">
      <c r="A847" s="86">
        <v>32660</v>
      </c>
      <c r="B847">
        <v>45.554876983</v>
      </c>
      <c r="C847">
        <v>60.868358342000001</v>
      </c>
      <c r="D847">
        <v>79.261980211999997</v>
      </c>
      <c r="E847">
        <v>70.265522396999998</v>
      </c>
      <c r="F847"/>
      <c r="G847"/>
      <c r="H847"/>
      <c r="I847">
        <v>45.551081060000001</v>
      </c>
      <c r="J847"/>
      <c r="K847">
        <v>68.876778040999994</v>
      </c>
      <c r="L847">
        <v>82.623167637999998</v>
      </c>
      <c r="M847">
        <v>77.568480062999996</v>
      </c>
      <c r="N847">
        <v>100.456077256</v>
      </c>
      <c r="O847"/>
      <c r="P847"/>
      <c r="Q847">
        <v>66.411977328000006</v>
      </c>
      <c r="R847">
        <v>91.084722893999995</v>
      </c>
      <c r="S847">
        <v>75.192847065999999</v>
      </c>
      <c r="T847">
        <v>80.229431797999993</v>
      </c>
      <c r="U847"/>
      <c r="V847">
        <v>126.80284790100001</v>
      </c>
      <c r="W847">
        <v>45.157591543000002</v>
      </c>
      <c r="X847"/>
      <c r="Y847"/>
      <c r="Z847">
        <v>13.343497794999999</v>
      </c>
      <c r="AA847"/>
      <c r="AB847"/>
      <c r="AC847">
        <v>111.31105159800001</v>
      </c>
      <c r="AD847">
        <v>101.51161255</v>
      </c>
      <c r="AE847">
        <v>19.574521174000001</v>
      </c>
      <c r="AF847">
        <v>72.180156961999998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65.950909473999999</v>
      </c>
      <c r="AM847">
        <v>41.094557709999997</v>
      </c>
      <c r="AN847">
        <v>102.937909297</v>
      </c>
      <c r="AO847"/>
      <c r="AP847">
        <v>52.466091173999999</v>
      </c>
      <c r="AQ847"/>
      <c r="AR847">
        <v>69.170986710999998</v>
      </c>
      <c r="AS847">
        <v>28.997583535</v>
      </c>
      <c r="AT847">
        <v>61.396449746999998</v>
      </c>
      <c r="AU847"/>
    </row>
    <row r="848" spans="1:47" x14ac:dyDescent="0.2">
      <c r="A848" s="86">
        <v>32690</v>
      </c>
      <c r="B848">
        <v>47.112346396</v>
      </c>
      <c r="C848">
        <v>63.920832617000002</v>
      </c>
      <c r="D848">
        <v>78.398473201000002</v>
      </c>
      <c r="E848">
        <v>69.703510996000006</v>
      </c>
      <c r="F848"/>
      <c r="G848"/>
      <c r="H848"/>
      <c r="I848">
        <v>47.108420694000003</v>
      </c>
      <c r="J848"/>
      <c r="K848">
        <v>69.247083298999996</v>
      </c>
      <c r="L848">
        <v>79.030856001000004</v>
      </c>
      <c r="M848">
        <v>76.892066149000001</v>
      </c>
      <c r="N848">
        <v>101.43568627400001</v>
      </c>
      <c r="O848"/>
      <c r="P848"/>
      <c r="Q848">
        <v>77.333058043999998</v>
      </c>
      <c r="R848">
        <v>90.075727977</v>
      </c>
      <c r="S848">
        <v>74.472307482000005</v>
      </c>
      <c r="T848">
        <v>80.336977953000002</v>
      </c>
      <c r="U848"/>
      <c r="V848">
        <v>128.42593877799999</v>
      </c>
      <c r="W848">
        <v>43.993966784999998</v>
      </c>
      <c r="X848"/>
      <c r="Y848"/>
      <c r="Z848">
        <v>14.80364486</v>
      </c>
      <c r="AA848"/>
      <c r="AB848"/>
      <c r="AC848">
        <v>110.012619395</v>
      </c>
      <c r="AD848">
        <v>99.381998300999996</v>
      </c>
      <c r="AE848">
        <v>19.701628454000002</v>
      </c>
      <c r="AF848">
        <v>71.895771350000004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65.594732836000006</v>
      </c>
      <c r="AM848">
        <v>37.908907954999997</v>
      </c>
      <c r="AN848">
        <v>101.002330263</v>
      </c>
      <c r="AO848"/>
      <c r="AP848">
        <v>42.218508700999998</v>
      </c>
      <c r="AQ848"/>
      <c r="AR848">
        <v>67.441712042999995</v>
      </c>
      <c r="AS848">
        <v>29.697525206000002</v>
      </c>
      <c r="AT848">
        <v>60.792915518999997</v>
      </c>
      <c r="AU848"/>
    </row>
    <row r="849" spans="1:47" x14ac:dyDescent="0.2">
      <c r="A849" s="86">
        <v>32721</v>
      </c>
      <c r="B849">
        <v>46.242725710000002</v>
      </c>
      <c r="C849">
        <v>62.507710852000002</v>
      </c>
      <c r="D849">
        <v>78.297045362000006</v>
      </c>
      <c r="E849">
        <v>69.823337842000001</v>
      </c>
      <c r="F849"/>
      <c r="G849"/>
      <c r="H849"/>
      <c r="I849">
        <v>46.238872471000001</v>
      </c>
      <c r="J849"/>
      <c r="K849">
        <v>69.061930669999995</v>
      </c>
      <c r="L849">
        <v>77.833418789000007</v>
      </c>
      <c r="M849">
        <v>79.188062673000005</v>
      </c>
      <c r="N849">
        <v>99.438546517999995</v>
      </c>
      <c r="O849"/>
      <c r="P849"/>
      <c r="Q849">
        <v>68.891357815000006</v>
      </c>
      <c r="R849">
        <v>90.075727977</v>
      </c>
      <c r="S849">
        <v>75.104722385000002</v>
      </c>
      <c r="T849">
        <v>81.950170280999998</v>
      </c>
      <c r="U849"/>
      <c r="V849">
        <v>128.193776512</v>
      </c>
      <c r="W849">
        <v>44.217740777000003</v>
      </c>
      <c r="X849"/>
      <c r="Y849"/>
      <c r="Z849">
        <v>12.692047565999999</v>
      </c>
      <c r="AA849"/>
      <c r="AB849"/>
      <c r="AC849">
        <v>109.54046223</v>
      </c>
      <c r="AD849">
        <v>101.105971741</v>
      </c>
      <c r="AE849">
        <v>20.421903043</v>
      </c>
      <c r="AF849">
        <v>77.859834294999999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65.981226188999997</v>
      </c>
      <c r="AM849">
        <v>36.785941981999997</v>
      </c>
      <c r="AN849">
        <v>103.705760568</v>
      </c>
      <c r="AO849"/>
      <c r="AP849">
        <v>34.450266691000003</v>
      </c>
      <c r="AQ849"/>
      <c r="AR849">
        <v>68.421634354000005</v>
      </c>
      <c r="AS849">
        <v>29.097575202000002</v>
      </c>
      <c r="AT849">
        <v>61.393575302999999</v>
      </c>
      <c r="AU849"/>
    </row>
    <row r="850" spans="1:47" x14ac:dyDescent="0.2">
      <c r="A850" s="86">
        <v>32752</v>
      </c>
      <c r="B850">
        <v>46.848359539999997</v>
      </c>
      <c r="C850">
        <v>61.699849360000002</v>
      </c>
      <c r="D850">
        <v>77.097211622000003</v>
      </c>
      <c r="E850">
        <v>70.011771429999996</v>
      </c>
      <c r="F850"/>
      <c r="G850"/>
      <c r="H850"/>
      <c r="I850">
        <v>46.844455834999998</v>
      </c>
      <c r="J850"/>
      <c r="K850">
        <v>69.432235927999997</v>
      </c>
      <c r="L850">
        <v>80.663724927000004</v>
      </c>
      <c r="M850">
        <v>77.587533976000003</v>
      </c>
      <c r="N850">
        <v>101.31414381800001</v>
      </c>
      <c r="O850"/>
      <c r="P850"/>
      <c r="Q850">
        <v>66.707141671000002</v>
      </c>
      <c r="R850">
        <v>89.984001167000002</v>
      </c>
      <c r="S850">
        <v>75.128946123999995</v>
      </c>
      <c r="T850">
        <v>81.627531816000001</v>
      </c>
      <c r="U850"/>
      <c r="V850">
        <v>127.179517805</v>
      </c>
      <c r="W850">
        <v>43.591173599999998</v>
      </c>
      <c r="X850"/>
      <c r="Y850"/>
      <c r="Z850">
        <v>13.073932183</v>
      </c>
      <c r="AA850"/>
      <c r="AB850"/>
      <c r="AC850">
        <v>112.137326636</v>
      </c>
      <c r="AD850">
        <v>100.801741134</v>
      </c>
      <c r="AE850">
        <v>19.934658467999999</v>
      </c>
      <c r="AF850">
        <v>72.120593361000005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65.984190705000003</v>
      </c>
      <c r="AM850">
        <v>38.484943235000003</v>
      </c>
      <c r="AN850">
        <v>105.20389478200001</v>
      </c>
      <c r="AO850"/>
      <c r="AP850">
        <v>43.514215137000001</v>
      </c>
      <c r="AQ850"/>
      <c r="AR850">
        <v>69.055701733000006</v>
      </c>
      <c r="AS850">
        <v>29.497541871999999</v>
      </c>
      <c r="AT850">
        <v>61.19533775</v>
      </c>
      <c r="AU850"/>
    </row>
    <row r="851" spans="1:47" x14ac:dyDescent="0.2">
      <c r="A851" s="86">
        <v>32782</v>
      </c>
      <c r="B851">
        <v>46.859335461999997</v>
      </c>
      <c r="C851">
        <v>61.416243721000001</v>
      </c>
      <c r="D851">
        <v>77.931287306000002</v>
      </c>
      <c r="E851">
        <v>69.165464964999998</v>
      </c>
      <c r="F851"/>
      <c r="G851"/>
      <c r="H851"/>
      <c r="I851">
        <v>46.855430843000001</v>
      </c>
      <c r="J851"/>
      <c r="K851">
        <v>69.617388556999998</v>
      </c>
      <c r="L851">
        <v>83.276315208</v>
      </c>
      <c r="M851">
        <v>78.159151367999996</v>
      </c>
      <c r="N851">
        <v>100.15084408200001</v>
      </c>
      <c r="O851"/>
      <c r="P851"/>
      <c r="Q851">
        <v>66.293911589999993</v>
      </c>
      <c r="R851">
        <v>90.809542461999996</v>
      </c>
      <c r="S851">
        <v>75.011825224999995</v>
      </c>
      <c r="T851">
        <v>81.089801039999998</v>
      </c>
      <c r="U851"/>
      <c r="V851">
        <v>129.05320587200001</v>
      </c>
      <c r="W851">
        <v>43.188380414999997</v>
      </c>
      <c r="X851"/>
      <c r="Y851"/>
      <c r="Z851">
        <v>13.388425397000001</v>
      </c>
      <c r="AA851"/>
      <c r="AB851"/>
      <c r="AC851">
        <v>112.609483801</v>
      </c>
      <c r="AD851">
        <v>100.19327991999999</v>
      </c>
      <c r="AE851">
        <v>19.765182095</v>
      </c>
      <c r="AF851">
        <v>71.969424817999993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65.83055736</v>
      </c>
      <c r="AM851">
        <v>37.151228918000001</v>
      </c>
      <c r="AN851">
        <v>105.601802377</v>
      </c>
      <c r="AO851"/>
      <c r="AP851">
        <v>43.377199769000001</v>
      </c>
      <c r="AQ851"/>
      <c r="AR851">
        <v>70.150909021999993</v>
      </c>
      <c r="AS851">
        <v>28.397633531</v>
      </c>
      <c r="AT851">
        <v>61.117133035999998</v>
      </c>
      <c r="AU851"/>
    </row>
    <row r="852" spans="1:47" x14ac:dyDescent="0.2">
      <c r="A852" s="86">
        <v>32813</v>
      </c>
      <c r="B852">
        <v>47.704451382000002</v>
      </c>
      <c r="C852">
        <v>62.649135719</v>
      </c>
      <c r="D852">
        <v>77.161935421999999</v>
      </c>
      <c r="E852">
        <v>69.875497762999998</v>
      </c>
      <c r="F852"/>
      <c r="G852"/>
      <c r="H852"/>
      <c r="I852">
        <v>47.700476342999998</v>
      </c>
      <c r="J852"/>
      <c r="K852">
        <v>69.925976272</v>
      </c>
      <c r="L852">
        <v>82.949741423000006</v>
      </c>
      <c r="M852">
        <v>78.092462671999996</v>
      </c>
      <c r="N852">
        <v>100.448960171</v>
      </c>
      <c r="O852"/>
      <c r="P852"/>
      <c r="Q852">
        <v>66.352944459</v>
      </c>
      <c r="R852">
        <v>91.818537378000002</v>
      </c>
      <c r="S852">
        <v>75.405710025999994</v>
      </c>
      <c r="T852">
        <v>81.842624126000004</v>
      </c>
      <c r="U852"/>
      <c r="V852">
        <v>128.357416618</v>
      </c>
      <c r="W852">
        <v>42.651322835000002</v>
      </c>
      <c r="X852"/>
      <c r="Y852"/>
      <c r="Z852">
        <v>13.860165218000001</v>
      </c>
      <c r="AA852"/>
      <c r="AB852"/>
      <c r="AC852">
        <v>112.727523092</v>
      </c>
      <c r="AD852">
        <v>100.90315133599999</v>
      </c>
      <c r="AE852">
        <v>20.061765748999999</v>
      </c>
      <c r="AF852">
        <v>73.373725921000002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66.210754508999997</v>
      </c>
      <c r="AM852">
        <v>35.417636193</v>
      </c>
      <c r="AN852">
        <v>105.282000027</v>
      </c>
      <c r="AO852"/>
      <c r="AP852">
        <v>58.615071307000001</v>
      </c>
      <c r="AQ852"/>
      <c r="AR852">
        <v>70.150909021999993</v>
      </c>
      <c r="AS852">
        <v>29.097575202000002</v>
      </c>
      <c r="AT852">
        <v>61.317551201000001</v>
      </c>
      <c r="AU852"/>
    </row>
    <row r="853" spans="1:47" x14ac:dyDescent="0.2">
      <c r="A853" s="86">
        <v>32843</v>
      </c>
      <c r="B853">
        <v>48.828654342</v>
      </c>
      <c r="C853">
        <v>62.935919834000003</v>
      </c>
      <c r="D853">
        <v>78.606410335000007</v>
      </c>
      <c r="E853">
        <v>70.643329393000002</v>
      </c>
      <c r="F853"/>
      <c r="G853"/>
      <c r="H853"/>
      <c r="I853">
        <v>48.824585626999998</v>
      </c>
      <c r="J853"/>
      <c r="K853">
        <v>71.098609589999995</v>
      </c>
      <c r="L853">
        <v>86.324337201999995</v>
      </c>
      <c r="M853">
        <v>78.806984412000006</v>
      </c>
      <c r="N853">
        <v>100.547600522</v>
      </c>
      <c r="O853"/>
      <c r="P853"/>
      <c r="Q853">
        <v>65.762615772000004</v>
      </c>
      <c r="R853">
        <v>92.093717810000001</v>
      </c>
      <c r="S853">
        <v>75.934381685000005</v>
      </c>
      <c r="T853">
        <v>81.735077970999996</v>
      </c>
      <c r="U853"/>
      <c r="V853">
        <v>128.34618489499999</v>
      </c>
      <c r="W853">
        <v>39.294712957999998</v>
      </c>
      <c r="X853"/>
      <c r="Y853"/>
      <c r="Z853">
        <v>14.152194631</v>
      </c>
      <c r="AA853"/>
      <c r="AB853"/>
      <c r="AC853">
        <v>113.55379813</v>
      </c>
      <c r="AD853">
        <v>101.51161255</v>
      </c>
      <c r="AE853">
        <v>19.955843014999999</v>
      </c>
      <c r="AF853">
        <v>73.397121588999994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66.661679910000004</v>
      </c>
      <c r="AM853">
        <v>38.127088264000001</v>
      </c>
      <c r="AN853">
        <v>105.25460456899999</v>
      </c>
      <c r="AO853"/>
      <c r="AP853">
        <v>62.533519728000002</v>
      </c>
      <c r="AQ853"/>
      <c r="AR853">
        <v>70.900261377999996</v>
      </c>
      <c r="AS853">
        <v>29.497541871999999</v>
      </c>
      <c r="AT853">
        <v>61.670909639000001</v>
      </c>
      <c r="AU853"/>
    </row>
    <row r="854" spans="1:47" x14ac:dyDescent="0.2">
      <c r="A854" s="86">
        <v>32874</v>
      </c>
      <c r="B854">
        <v>48.280599971999997</v>
      </c>
      <c r="C854">
        <v>64.099984778000007</v>
      </c>
      <c r="D854">
        <v>76.818840816000005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70.975174503999995</v>
      </c>
      <c r="L854">
        <v>83.058599350999998</v>
      </c>
      <c r="M854">
        <v>78.892727020999999</v>
      </c>
      <c r="N854">
        <v>100.901404994</v>
      </c>
      <c r="O854"/>
      <c r="P854"/>
      <c r="Q854">
        <v>68.904860348</v>
      </c>
      <c r="R854">
        <v>91.11</v>
      </c>
      <c r="S854">
        <v>75.318585767000002</v>
      </c>
      <c r="T854">
        <v>80.874708729000005</v>
      </c>
      <c r="U854"/>
      <c r="V854">
        <v>126.87527819899999</v>
      </c>
      <c r="W854">
        <v>42.203774850999999</v>
      </c>
      <c r="X854"/>
      <c r="Y854"/>
      <c r="Z854">
        <v>13.415000946999999</v>
      </c>
      <c r="AA854"/>
      <c r="AB854">
        <v>39.012998564</v>
      </c>
      <c r="AC854">
        <v>110.190817432</v>
      </c>
      <c r="AD854">
        <v>100.90315133599999</v>
      </c>
      <c r="AE854">
        <v>19.767352721000002</v>
      </c>
      <c r="AF854">
        <v>71.467489098000001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66.312628906</v>
      </c>
      <c r="AM854">
        <v>31.300471528999999</v>
      </c>
      <c r="AN854">
        <v>106.924487196</v>
      </c>
      <c r="AO854"/>
      <c r="AP854">
        <v>43.171232119000003</v>
      </c>
      <c r="AQ854"/>
      <c r="AR854">
        <v>69.947936456999997</v>
      </c>
      <c r="AS854">
        <v>29.897508541000001</v>
      </c>
      <c r="AT854">
        <v>61.356603999000001</v>
      </c>
      <c r="AU854"/>
    </row>
    <row r="855" spans="1:47" x14ac:dyDescent="0.2">
      <c r="A855" s="86">
        <v>32905</v>
      </c>
      <c r="B855">
        <v>49.630366297000002</v>
      </c>
      <c r="C855">
        <v>63.391017714</v>
      </c>
      <c r="D855">
        <v>76.106587071999996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70.666586788999993</v>
      </c>
      <c r="L855">
        <v>82.405451780999996</v>
      </c>
      <c r="M855">
        <v>79.816841804000006</v>
      </c>
      <c r="N855">
        <v>98.377458700000005</v>
      </c>
      <c r="O855"/>
      <c r="P855"/>
      <c r="Q855">
        <v>68.826559369999998</v>
      </c>
      <c r="R855">
        <v>92.58</v>
      </c>
      <c r="S855">
        <v>75.716566426</v>
      </c>
      <c r="T855">
        <v>80.336977953000002</v>
      </c>
      <c r="U855"/>
      <c r="V855">
        <v>131.76992914100001</v>
      </c>
      <c r="W855">
        <v>40.726866504999997</v>
      </c>
      <c r="X855"/>
      <c r="Y855"/>
      <c r="Z855">
        <v>13.652434592000001</v>
      </c>
      <c r="AA855"/>
      <c r="AB855">
        <v>39.223122433999997</v>
      </c>
      <c r="AC855">
        <v>110.790767436</v>
      </c>
      <c r="AD855">
        <v>101.410202348</v>
      </c>
      <c r="AE855">
        <v>20.229314223999999</v>
      </c>
      <c r="AF855">
        <v>74.510870883999999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66.471598092999997</v>
      </c>
      <c r="AM855">
        <v>28.799041470999999</v>
      </c>
      <c r="AN855">
        <v>105.685188588</v>
      </c>
      <c r="AO855"/>
      <c r="AP855">
        <v>45.458591716000001</v>
      </c>
      <c r="AQ855"/>
      <c r="AR855">
        <v>69.947936456999997</v>
      </c>
      <c r="AS855">
        <v>30.997416882</v>
      </c>
      <c r="AT855">
        <v>61.913552402999997</v>
      </c>
      <c r="AU855"/>
    </row>
    <row r="856" spans="1:47" x14ac:dyDescent="0.2">
      <c r="A856" s="86">
        <v>32933</v>
      </c>
      <c r="B856">
        <v>49.828272808999998</v>
      </c>
      <c r="C856">
        <v>65.017121322999998</v>
      </c>
      <c r="D856">
        <v>70.209672577000006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71.345479761999997</v>
      </c>
      <c r="L856">
        <v>83.602888992999993</v>
      </c>
      <c r="M856">
        <v>79.588194846999997</v>
      </c>
      <c r="N856">
        <v>99.402897977999999</v>
      </c>
      <c r="O856"/>
      <c r="P856"/>
      <c r="Q856">
        <v>68.423868627999994</v>
      </c>
      <c r="R856">
        <v>92.16</v>
      </c>
      <c r="S856">
        <v>76.350934889000001</v>
      </c>
      <c r="T856">
        <v>81.519985661000007</v>
      </c>
      <c r="U856"/>
      <c r="V856">
        <v>126.38228254400001</v>
      </c>
      <c r="W856">
        <v>40.413582916999999</v>
      </c>
      <c r="X856"/>
      <c r="Y856"/>
      <c r="Z856">
        <v>14.127301881999999</v>
      </c>
      <c r="AA856"/>
      <c r="AB856">
        <v>38.872915984000002</v>
      </c>
      <c r="AC856">
        <v>111.190734105</v>
      </c>
      <c r="AD856">
        <v>103.23558599</v>
      </c>
      <c r="AE856">
        <v>20.765269561</v>
      </c>
      <c r="AF856">
        <v>70.429844618999994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67.287351662000006</v>
      </c>
      <c r="AM856">
        <v>28.812765949999999</v>
      </c>
      <c r="AN856">
        <v>108.609181664</v>
      </c>
      <c r="AO856"/>
      <c r="AP856">
        <v>44.788159157999999</v>
      </c>
      <c r="AQ856"/>
      <c r="AR856">
        <v>70.557062173000006</v>
      </c>
      <c r="AS856">
        <v>31.997333556000001</v>
      </c>
      <c r="AT856">
        <v>62.211404326</v>
      </c>
      <c r="AU856"/>
    </row>
    <row r="857" spans="1:47" x14ac:dyDescent="0.2">
      <c r="A857" s="86">
        <v>32964</v>
      </c>
      <c r="B857">
        <v>49.339299936000003</v>
      </c>
      <c r="C857">
        <v>62.145929496000001</v>
      </c>
      <c r="D857">
        <v>53.535020236999998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70.111128902000004</v>
      </c>
      <c r="L857">
        <v>82.296593852000001</v>
      </c>
      <c r="M857">
        <v>79.912111369000002</v>
      </c>
      <c r="N857">
        <v>100.75469126</v>
      </c>
      <c r="O857"/>
      <c r="P857"/>
      <c r="Q857">
        <v>67.763903244000005</v>
      </c>
      <c r="R857">
        <v>92.62</v>
      </c>
      <c r="S857">
        <v>76.225986305999996</v>
      </c>
      <c r="T857">
        <v>81.950170280999998</v>
      </c>
      <c r="U857"/>
      <c r="V857">
        <v>124.754519039</v>
      </c>
      <c r="W857">
        <v>40.413582916999999</v>
      </c>
      <c r="X857"/>
      <c r="Y857"/>
      <c r="Z857">
        <v>13.355642536</v>
      </c>
      <c r="AA857"/>
      <c r="AB857">
        <v>39.293163724999999</v>
      </c>
      <c r="AC857">
        <v>112.090659112</v>
      </c>
      <c r="AD857">
        <v>103.438406395</v>
      </c>
      <c r="AE857">
        <v>20.700274976999999</v>
      </c>
      <c r="AF857">
        <v>73.696919940000001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67.132899601000005</v>
      </c>
      <c r="AM857">
        <v>28.529180505999999</v>
      </c>
      <c r="AN857">
        <v>111.53121292100001</v>
      </c>
      <c r="AO857"/>
      <c r="AP857">
        <v>48.476913619000001</v>
      </c>
      <c r="AQ857"/>
      <c r="AR857">
        <v>70.354020267999999</v>
      </c>
      <c r="AS857">
        <v>32.197316890000003</v>
      </c>
      <c r="AT857">
        <v>62.097814208000003</v>
      </c>
      <c r="AU857"/>
    </row>
    <row r="858" spans="1:47" x14ac:dyDescent="0.2">
      <c r="A858" s="86">
        <v>32994</v>
      </c>
      <c r="B858">
        <v>48.811863299000002</v>
      </c>
      <c r="C858">
        <v>63.571595043999999</v>
      </c>
      <c r="D858">
        <v>67.003042534000002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71.900937650000003</v>
      </c>
      <c r="L858">
        <v>80.881440784000006</v>
      </c>
      <c r="M858">
        <v>79.893057455999994</v>
      </c>
      <c r="N858">
        <v>99.691884281</v>
      </c>
      <c r="O858"/>
      <c r="P858"/>
      <c r="Q858">
        <v>68.524541313</v>
      </c>
      <c r="R858">
        <v>92.86</v>
      </c>
      <c r="S858">
        <v>76.599907036999994</v>
      </c>
      <c r="T858">
        <v>81.519985661000007</v>
      </c>
      <c r="U858"/>
      <c r="V858">
        <v>128.443349813</v>
      </c>
      <c r="W858">
        <v>40.234563723000001</v>
      </c>
      <c r="X858"/>
      <c r="Y858"/>
      <c r="Z858">
        <v>13.771151414</v>
      </c>
      <c r="AA858"/>
      <c r="AB858">
        <v>40.413824366</v>
      </c>
      <c r="AC858">
        <v>110.790767436</v>
      </c>
      <c r="AD858">
        <v>104.148277811</v>
      </c>
      <c r="AE858">
        <v>20.368302641</v>
      </c>
      <c r="AF858">
        <v>72.795392813000007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67.311318478000004</v>
      </c>
      <c r="AM858">
        <v>28.866585654000001</v>
      </c>
      <c r="AN858">
        <v>110.759239112</v>
      </c>
      <c r="AO858"/>
      <c r="AP858">
        <v>48.164351289000003</v>
      </c>
      <c r="AQ858"/>
      <c r="AR858">
        <v>70.557062173000006</v>
      </c>
      <c r="AS858">
        <v>30.397466877999999</v>
      </c>
      <c r="AT858">
        <v>62.259080457000003</v>
      </c>
      <c r="AU858"/>
    </row>
    <row r="859" spans="1:47" x14ac:dyDescent="0.2">
      <c r="A859" s="86">
        <v>33025</v>
      </c>
      <c r="B859">
        <v>50.676350255000003</v>
      </c>
      <c r="C859">
        <v>63.998700569999997</v>
      </c>
      <c r="D859">
        <v>66.783859753000002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71.900937650000003</v>
      </c>
      <c r="L859">
        <v>80.010577357000003</v>
      </c>
      <c r="M859">
        <v>79.378601803999999</v>
      </c>
      <c r="N859">
        <v>102.297053905</v>
      </c>
      <c r="O859"/>
      <c r="P859"/>
      <c r="Q859">
        <v>67.260539816999994</v>
      </c>
      <c r="R859">
        <v>91.51</v>
      </c>
      <c r="S859">
        <v>76.716200430000001</v>
      </c>
      <c r="T859">
        <v>82.810539523000003</v>
      </c>
      <c r="U859"/>
      <c r="V859">
        <v>126.681965858</v>
      </c>
      <c r="W859">
        <v>39.742260940999998</v>
      </c>
      <c r="X859"/>
      <c r="Y859"/>
      <c r="Z859">
        <v>14.186660292999999</v>
      </c>
      <c r="AA859"/>
      <c r="AB859">
        <v>39.363205014999998</v>
      </c>
      <c r="AC859">
        <v>109.69085909499999</v>
      </c>
      <c r="AD859">
        <v>104.45250841799999</v>
      </c>
      <c r="AE859">
        <v>20.765269561</v>
      </c>
      <c r="AF859">
        <v>78.392942684999994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67.536659606000001</v>
      </c>
      <c r="AM859">
        <v>28.522493829999998</v>
      </c>
      <c r="AN859">
        <v>110.76350225100001</v>
      </c>
      <c r="AO859"/>
      <c r="AP859">
        <v>45.523352695</v>
      </c>
      <c r="AQ859"/>
      <c r="AR859">
        <v>70.658583125999996</v>
      </c>
      <c r="AS859">
        <v>31.197400216999998</v>
      </c>
      <c r="AT859">
        <v>62.47020345</v>
      </c>
      <c r="AU859"/>
    </row>
    <row r="860" spans="1:47" x14ac:dyDescent="0.2">
      <c r="A860" s="86">
        <v>33055</v>
      </c>
      <c r="B860">
        <v>49.412607293999997</v>
      </c>
      <c r="C860">
        <v>61.362915219999998</v>
      </c>
      <c r="D860">
        <v>70.531876178999994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72.579830623000007</v>
      </c>
      <c r="L860">
        <v>82.187735923999995</v>
      </c>
      <c r="M860">
        <v>79.683464412999996</v>
      </c>
      <c r="N860">
        <v>99.248418967000006</v>
      </c>
      <c r="O860"/>
      <c r="P860"/>
      <c r="Q860">
        <v>66.220255398999996</v>
      </c>
      <c r="R860">
        <v>91.51</v>
      </c>
      <c r="S860">
        <v>76.808504893000006</v>
      </c>
      <c r="T860">
        <v>80.767162573999997</v>
      </c>
      <c r="U860"/>
      <c r="V860">
        <v>128.27505596200001</v>
      </c>
      <c r="W860">
        <v>37.862559410000003</v>
      </c>
      <c r="X860"/>
      <c r="Y860"/>
      <c r="Z860">
        <v>14.246018704999999</v>
      </c>
      <c r="AA860"/>
      <c r="AB860">
        <v>39.713411465</v>
      </c>
      <c r="AC860">
        <v>109.990834097</v>
      </c>
      <c r="AD860">
        <v>105.365200239</v>
      </c>
      <c r="AE860">
        <v>21.431214064999999</v>
      </c>
      <c r="AF860">
        <v>75.092902057000003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67.574474029000001</v>
      </c>
      <c r="AM860">
        <v>29.628961758999999</v>
      </c>
      <c r="AN860">
        <v>113.55102075400001</v>
      </c>
      <c r="AO860"/>
      <c r="AP860">
        <v>52.193072485999998</v>
      </c>
      <c r="AQ860"/>
      <c r="AR860">
        <v>68.831205976000007</v>
      </c>
      <c r="AS860">
        <v>30.597450211999998</v>
      </c>
      <c r="AT860">
        <v>62.380699194999998</v>
      </c>
      <c r="AU860"/>
    </row>
    <row r="861" spans="1:47" x14ac:dyDescent="0.2">
      <c r="A861" s="86">
        <v>33086</v>
      </c>
      <c r="B861">
        <v>49.383596083999997</v>
      </c>
      <c r="C861">
        <v>64.210941000000005</v>
      </c>
      <c r="D861">
        <v>72.196615785000006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73.011853424999998</v>
      </c>
      <c r="L861">
        <v>84.038320706999997</v>
      </c>
      <c r="M861">
        <v>80.216973977999999</v>
      </c>
      <c r="N861">
        <v>97.957129921999993</v>
      </c>
      <c r="O861"/>
      <c r="P861"/>
      <c r="Q861">
        <v>67.495442749999995</v>
      </c>
      <c r="R861">
        <v>90.95</v>
      </c>
      <c r="S861">
        <v>77.132908337999993</v>
      </c>
      <c r="T861">
        <v>80.874708729000005</v>
      </c>
      <c r="U861"/>
      <c r="V861">
        <v>121.94795142700001</v>
      </c>
      <c r="W861">
        <v>39.787015740000001</v>
      </c>
      <c r="X861"/>
      <c r="Y861"/>
      <c r="Z861">
        <v>14.186660292999999</v>
      </c>
      <c r="AA861"/>
      <c r="AB861">
        <v>39.993576625000003</v>
      </c>
      <c r="AC861">
        <v>111.190734105</v>
      </c>
      <c r="AD861">
        <v>106.277892061</v>
      </c>
      <c r="AE861">
        <v>21.967169403</v>
      </c>
      <c r="AF861">
        <v>75.334382511000001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67.884957237999998</v>
      </c>
      <c r="AM861">
        <v>29.804973414999999</v>
      </c>
      <c r="AN861">
        <v>116.206026264</v>
      </c>
      <c r="AO861"/>
      <c r="AP861">
        <v>48.107876521999998</v>
      </c>
      <c r="AQ861"/>
      <c r="AR861">
        <v>70.455541221000004</v>
      </c>
      <c r="AS861">
        <v>30.297475210000002</v>
      </c>
      <c r="AT861">
        <v>62.615313338999997</v>
      </c>
      <c r="AU861"/>
    </row>
    <row r="862" spans="1:47" x14ac:dyDescent="0.2">
      <c r="A862" s="86">
        <v>33117</v>
      </c>
      <c r="B862">
        <v>50.663163703999999</v>
      </c>
      <c r="C862">
        <v>63.445649754000002</v>
      </c>
      <c r="D862">
        <v>72.762072179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73.690746398000002</v>
      </c>
      <c r="L862">
        <v>81.752304210999995</v>
      </c>
      <c r="M862">
        <v>80.617106152999995</v>
      </c>
      <c r="N862">
        <v>101.362601908</v>
      </c>
      <c r="O862"/>
      <c r="P862"/>
      <c r="Q862">
        <v>66.835477366000006</v>
      </c>
      <c r="R862">
        <v>91.78</v>
      </c>
      <c r="S862">
        <v>77.030364797999994</v>
      </c>
      <c r="T862">
        <v>80.444524107999996</v>
      </c>
      <c r="U862"/>
      <c r="V862">
        <v>105.852007988</v>
      </c>
      <c r="W862">
        <v>38.981429368999997</v>
      </c>
      <c r="X862"/>
      <c r="Y862"/>
      <c r="Z862">
        <v>14.364735527000001</v>
      </c>
      <c r="AA862"/>
      <c r="AB862">
        <v>40.764030816000002</v>
      </c>
      <c r="AC862">
        <v>110.89075910299999</v>
      </c>
      <c r="AD862">
        <v>105.365200239</v>
      </c>
      <c r="AE862">
        <v>21.902174818999999</v>
      </c>
      <c r="AF862">
        <v>72.137372322999994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67.883901999000003</v>
      </c>
      <c r="AM862">
        <v>29.677964089</v>
      </c>
      <c r="AN862">
        <v>113.22951275699999</v>
      </c>
      <c r="AO862"/>
      <c r="AP862">
        <v>43.164105051</v>
      </c>
      <c r="AQ862"/>
      <c r="AR862">
        <v>70.557062173000006</v>
      </c>
      <c r="AS862">
        <v>32.997250229000002</v>
      </c>
      <c r="AT862">
        <v>62.626414642</v>
      </c>
      <c r="AU862"/>
    </row>
    <row r="863" spans="1:47" x14ac:dyDescent="0.2">
      <c r="A863" s="86">
        <v>33147</v>
      </c>
      <c r="B863">
        <v>49.921732884999997</v>
      </c>
      <c r="C863">
        <v>65.063529975999998</v>
      </c>
      <c r="D863">
        <v>71.472454032000002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73.814181484000002</v>
      </c>
      <c r="L863">
        <v>83.276315208</v>
      </c>
      <c r="M863">
        <v>80.779064414000004</v>
      </c>
      <c r="N863">
        <v>97.309146600000005</v>
      </c>
      <c r="O863"/>
      <c r="P863"/>
      <c r="Q863">
        <v>66.846663219999996</v>
      </c>
      <c r="R863">
        <v>91.51</v>
      </c>
      <c r="S863">
        <v>77.155722244000003</v>
      </c>
      <c r="T863">
        <v>80.336977953000002</v>
      </c>
      <c r="U863"/>
      <c r="V863">
        <v>128.834152434</v>
      </c>
      <c r="W863">
        <v>38.489126587000001</v>
      </c>
      <c r="X863"/>
      <c r="Y863"/>
      <c r="Z863">
        <v>14.067943471</v>
      </c>
      <c r="AA863"/>
      <c r="AB863">
        <v>40.553906945999998</v>
      </c>
      <c r="AC863">
        <v>110.290809099</v>
      </c>
      <c r="AD863">
        <v>107.49481448900001</v>
      </c>
      <c r="AE863">
        <v>21.902174818999999</v>
      </c>
      <c r="AF863">
        <v>71.386272923000007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67.986012255999995</v>
      </c>
      <c r="AM863">
        <v>29.972344075999999</v>
      </c>
      <c r="AN863">
        <v>113.668448852</v>
      </c>
      <c r="AO863"/>
      <c r="AP863">
        <v>55.880710217000001</v>
      </c>
      <c r="AQ863"/>
      <c r="AR863">
        <v>70.557062173000006</v>
      </c>
      <c r="AS863">
        <v>32.797266894000003</v>
      </c>
      <c r="AT863">
        <v>62.235291951000001</v>
      </c>
      <c r="AU863"/>
    </row>
    <row r="864" spans="1:47" x14ac:dyDescent="0.2">
      <c r="A864" s="86">
        <v>33178</v>
      </c>
      <c r="B864">
        <v>49.304466185000003</v>
      </c>
      <c r="C864">
        <v>64.345943914000003</v>
      </c>
      <c r="D864">
        <v>69.862768200000005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73.814181484000002</v>
      </c>
      <c r="L864">
        <v>84.147178635000003</v>
      </c>
      <c r="M864">
        <v>80.016907891000002</v>
      </c>
      <c r="N864">
        <v>100.46351292600001</v>
      </c>
      <c r="O864"/>
      <c r="P864"/>
      <c r="Q864">
        <v>66.600574433000006</v>
      </c>
      <c r="R864">
        <v>90.45</v>
      </c>
      <c r="S864">
        <v>76.465195238999996</v>
      </c>
      <c r="T864">
        <v>79.906793332000007</v>
      </c>
      <c r="U864"/>
      <c r="V864">
        <v>123.766234598</v>
      </c>
      <c r="W864">
        <v>41.040150093999998</v>
      </c>
      <c r="X864"/>
      <c r="Y864"/>
      <c r="Z864">
        <v>14.067943471</v>
      </c>
      <c r="AA864"/>
      <c r="AB864">
        <v>40.974154685999999</v>
      </c>
      <c r="AC864">
        <v>108.690942421</v>
      </c>
      <c r="AD864">
        <v>106.784943072</v>
      </c>
      <c r="AE864">
        <v>21.967169403</v>
      </c>
      <c r="AF864">
        <v>71.059450493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67.537830240000005</v>
      </c>
      <c r="AM864">
        <v>29.886452017</v>
      </c>
      <c r="AN864">
        <v>113.963815489</v>
      </c>
      <c r="AO864"/>
      <c r="AP864">
        <v>39.214105922000002</v>
      </c>
      <c r="AQ864"/>
      <c r="AR864">
        <v>70.354020267999999</v>
      </c>
      <c r="AS864">
        <v>33.197233564000001</v>
      </c>
      <c r="AT864">
        <v>61.468905573000001</v>
      </c>
      <c r="AU864"/>
    </row>
    <row r="865" spans="1:47" x14ac:dyDescent="0.2">
      <c r="A865" s="86">
        <v>33208</v>
      </c>
      <c r="B865">
        <v>52.062477262000002</v>
      </c>
      <c r="C865">
        <v>63.533185977000002</v>
      </c>
      <c r="D865">
        <v>65.581495509999996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74.122769199999993</v>
      </c>
      <c r="L865">
        <v>82.840883493999996</v>
      </c>
      <c r="M865">
        <v>80.855280066000006</v>
      </c>
      <c r="N865">
        <v>99.973275620999999</v>
      </c>
      <c r="O865"/>
      <c r="P865"/>
      <c r="Q865">
        <v>65.224714397</v>
      </c>
      <c r="R865">
        <v>91.59</v>
      </c>
      <c r="S865">
        <v>76.419594454999995</v>
      </c>
      <c r="T865">
        <v>79.476608710999997</v>
      </c>
      <c r="U865"/>
      <c r="V865">
        <v>128.96907563100001</v>
      </c>
      <c r="W865">
        <v>37.907314208999999</v>
      </c>
      <c r="X865"/>
      <c r="Y865"/>
      <c r="Z865">
        <v>14.542810761</v>
      </c>
      <c r="AA865"/>
      <c r="AB865">
        <v>41.184278556000002</v>
      </c>
      <c r="AC865">
        <v>110.490792434</v>
      </c>
      <c r="AD865">
        <v>106.886353275</v>
      </c>
      <c r="AE865">
        <v>22.364136322</v>
      </c>
      <c r="AF865">
        <v>71.112454649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67.610349419000002</v>
      </c>
      <c r="AM865">
        <v>29.244999400000001</v>
      </c>
      <c r="AN865">
        <v>115.32569197799999</v>
      </c>
      <c r="AO865"/>
      <c r="AP865">
        <v>33.951511939</v>
      </c>
      <c r="AQ865"/>
      <c r="AR865">
        <v>71.166187890000003</v>
      </c>
      <c r="AS865">
        <v>31.797350220999999</v>
      </c>
      <c r="AT865">
        <v>61.048741079999999</v>
      </c>
      <c r="AU865"/>
    </row>
    <row r="866" spans="1:47" x14ac:dyDescent="0.2">
      <c r="A866" s="86">
        <v>33239</v>
      </c>
      <c r="B866">
        <v>50.637744482999999</v>
      </c>
      <c r="C866">
        <v>63.355646872999998</v>
      </c>
      <c r="D866">
        <v>64.297491395999998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76.393633863999995</v>
      </c>
      <c r="L866">
        <v>81.208014568999999</v>
      </c>
      <c r="M866">
        <v>82.5</v>
      </c>
      <c r="N866">
        <v>100.076157771</v>
      </c>
      <c r="O866"/>
      <c r="P866"/>
      <c r="Q866">
        <v>65.426059768000002</v>
      </c>
      <c r="R866">
        <v>92.76</v>
      </c>
      <c r="S866">
        <v>76.839039919000001</v>
      </c>
      <c r="T866">
        <v>79.261516400999994</v>
      </c>
      <c r="U866"/>
      <c r="V866">
        <v>123.093425776</v>
      </c>
      <c r="W866">
        <v>39.160448563000003</v>
      </c>
      <c r="X866"/>
      <c r="Y866"/>
      <c r="Z866">
        <v>14.364735527000001</v>
      </c>
      <c r="AA866"/>
      <c r="AB866">
        <v>38.522709534000001</v>
      </c>
      <c r="AC866">
        <v>111.09074243800001</v>
      </c>
      <c r="AD866">
        <v>107.596224691</v>
      </c>
      <c r="AE866">
        <v>22.299141737999999</v>
      </c>
      <c r="AF866">
        <v>71.397977544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67.462595703999995</v>
      </c>
      <c r="AM866">
        <v>28.801993811999999</v>
      </c>
      <c r="AN866">
        <v>111.50689504899999</v>
      </c>
      <c r="AO866"/>
      <c r="AP866">
        <v>45.418681567999997</v>
      </c>
      <c r="AQ866"/>
      <c r="AR866">
        <v>70.252499314999994</v>
      </c>
      <c r="AS866">
        <v>27.597700192000001</v>
      </c>
      <c r="AT866">
        <v>60.821659963999998</v>
      </c>
      <c r="AU866"/>
    </row>
    <row r="867" spans="1:47" x14ac:dyDescent="0.2">
      <c r="A867" s="86">
        <v>33270</v>
      </c>
      <c r="B867">
        <v>50.682139352999997</v>
      </c>
      <c r="C867">
        <v>62.149267070999997</v>
      </c>
      <c r="D867">
        <v>63.261850666000001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75.493708858000005</v>
      </c>
      <c r="L867">
        <v>82.187735923999995</v>
      </c>
      <c r="M867">
        <v>81.5</v>
      </c>
      <c r="N867">
        <v>98.486489152999994</v>
      </c>
      <c r="O867"/>
      <c r="P867"/>
      <c r="Q867">
        <v>63.345490933000001</v>
      </c>
      <c r="R867">
        <v>92.38</v>
      </c>
      <c r="S867">
        <v>76.387040769999999</v>
      </c>
      <c r="T867">
        <v>79.261516400999994</v>
      </c>
      <c r="U867"/>
      <c r="V867">
        <v>124.21532244799999</v>
      </c>
      <c r="W867">
        <v>36.743689451000002</v>
      </c>
      <c r="X867"/>
      <c r="Y867"/>
      <c r="Z867">
        <v>14.48345235</v>
      </c>
      <c r="AA867"/>
      <c r="AB867">
        <v>39.503287595000003</v>
      </c>
      <c r="AC867">
        <v>108.990917424</v>
      </c>
      <c r="AD867">
        <v>108.00186549999999</v>
      </c>
      <c r="AE867">
        <v>22.364136322</v>
      </c>
      <c r="AF867">
        <v>72.234836349000005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67.270199649999995</v>
      </c>
      <c r="AM867">
        <v>27.161462996000001</v>
      </c>
      <c r="AN867">
        <v>113.70673750100001</v>
      </c>
      <c r="AO867"/>
      <c r="AP867">
        <v>41.719575249999998</v>
      </c>
      <c r="AQ867"/>
      <c r="AR867">
        <v>70.354020267999999</v>
      </c>
      <c r="AS867">
        <v>32.197316890000003</v>
      </c>
      <c r="AT867">
        <v>60.388610030000002</v>
      </c>
      <c r="AU867"/>
    </row>
    <row r="868" spans="1:47" x14ac:dyDescent="0.2">
      <c r="A868" s="86">
        <v>33298</v>
      </c>
      <c r="B868">
        <v>50.462230951999999</v>
      </c>
      <c r="C868">
        <v>61.987356183999999</v>
      </c>
      <c r="D868">
        <v>62.507061659999998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74.993750520999996</v>
      </c>
      <c r="L868">
        <v>82.405451780999996</v>
      </c>
      <c r="M868">
        <v>80.7</v>
      </c>
      <c r="N868">
        <v>95.058398582999999</v>
      </c>
      <c r="O868"/>
      <c r="P868"/>
      <c r="Q868">
        <v>63.200074831999999</v>
      </c>
      <c r="R868">
        <v>91.22</v>
      </c>
      <c r="S868">
        <v>75.84226305</v>
      </c>
      <c r="T868">
        <v>78.401147159000004</v>
      </c>
      <c r="U868"/>
      <c r="V868">
        <v>124.30201640200001</v>
      </c>
      <c r="W868">
        <v>34.595459130000002</v>
      </c>
      <c r="X868"/>
      <c r="Y868"/>
      <c r="Z868">
        <v>13.830509826</v>
      </c>
      <c r="AA868"/>
      <c r="AB868">
        <v>41.674567586999999</v>
      </c>
      <c r="AC868">
        <v>108.39096741900001</v>
      </c>
      <c r="AD868">
        <v>106.987763477</v>
      </c>
      <c r="AE868">
        <v>22.429130906000001</v>
      </c>
      <c r="AF868">
        <v>72.884133035000005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66.854440616000005</v>
      </c>
      <c r="AM868">
        <v>26.788281921999999</v>
      </c>
      <c r="AN868">
        <v>112.704947199</v>
      </c>
      <c r="AO868"/>
      <c r="AP868">
        <v>46.121982346999999</v>
      </c>
      <c r="AQ868"/>
      <c r="AR868">
        <v>69.643373599</v>
      </c>
      <c r="AS868">
        <v>33.597200233000002</v>
      </c>
      <c r="AT868">
        <v>60.051407953000002</v>
      </c>
      <c r="AU868"/>
    </row>
    <row r="869" spans="1:47" x14ac:dyDescent="0.2">
      <c r="A869" s="86">
        <v>33329</v>
      </c>
      <c r="B869">
        <v>51.104416854</v>
      </c>
      <c r="C869">
        <v>63.464411777999999</v>
      </c>
      <c r="D869">
        <v>66.763720590999995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74.393800517000003</v>
      </c>
      <c r="L869">
        <v>81.643446281999999</v>
      </c>
      <c r="M869">
        <v>80.2</v>
      </c>
      <c r="N869">
        <v>102.14978314699999</v>
      </c>
      <c r="O869"/>
      <c r="P869"/>
      <c r="Q869">
        <v>63.22244654</v>
      </c>
      <c r="R869">
        <v>91.19</v>
      </c>
      <c r="S869">
        <v>75.800051289999999</v>
      </c>
      <c r="T869">
        <v>77.433231762000005</v>
      </c>
      <c r="U869"/>
      <c r="V869">
        <v>124.762837027</v>
      </c>
      <c r="W869">
        <v>34.819233122</v>
      </c>
      <c r="X869"/>
      <c r="Y869"/>
      <c r="Z869">
        <v>14.246018704999999</v>
      </c>
      <c r="AA869"/>
      <c r="AB869">
        <v>42.374980487000002</v>
      </c>
      <c r="AC869">
        <v>107.391050746</v>
      </c>
      <c r="AD869">
        <v>107.39340428600001</v>
      </c>
      <c r="AE869">
        <v>22.697108574000001</v>
      </c>
      <c r="AF869">
        <v>72.884490146000005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66.807715560999995</v>
      </c>
      <c r="AM869">
        <v>25.312622741999999</v>
      </c>
      <c r="AN869">
        <v>108.131344437</v>
      </c>
      <c r="AO869"/>
      <c r="AP869">
        <v>37.343338183999997</v>
      </c>
      <c r="AQ869"/>
      <c r="AR869">
        <v>69.237289787999998</v>
      </c>
      <c r="AS869">
        <v>32.197316890000003</v>
      </c>
      <c r="AT869">
        <v>60.224964931000002</v>
      </c>
      <c r="AU869"/>
    </row>
    <row r="870" spans="1:47" x14ac:dyDescent="0.2">
      <c r="A870" s="86">
        <v>33359</v>
      </c>
      <c r="B870">
        <v>50.652635183000001</v>
      </c>
      <c r="C870">
        <v>63.001939485000001</v>
      </c>
      <c r="D870">
        <v>67.913457332999997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73.193900507999999</v>
      </c>
      <c r="L870">
        <v>82.840883493999996</v>
      </c>
      <c r="M870">
        <v>80.2</v>
      </c>
      <c r="N870">
        <v>97.120714164999995</v>
      </c>
      <c r="O870"/>
      <c r="P870"/>
      <c r="Q870">
        <v>62.696711403999998</v>
      </c>
      <c r="R870">
        <v>91.33</v>
      </c>
      <c r="S870">
        <v>76.261215488000005</v>
      </c>
      <c r="T870">
        <v>78.293601003999996</v>
      </c>
      <c r="U870"/>
      <c r="V870">
        <v>123.299276879</v>
      </c>
      <c r="W870">
        <v>33.700363162999999</v>
      </c>
      <c r="X870"/>
      <c r="Y870"/>
      <c r="Z870">
        <v>13.949226648</v>
      </c>
      <c r="AA870"/>
      <c r="AB870">
        <v>43.075393388000002</v>
      </c>
      <c r="AC870">
        <v>108.690942421</v>
      </c>
      <c r="AD870">
        <v>108.508916512</v>
      </c>
      <c r="AE870">
        <v>22.567119407</v>
      </c>
      <c r="AF870">
        <v>70.633191936000003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66.988345503000005</v>
      </c>
      <c r="AM870">
        <v>23.831164398999999</v>
      </c>
      <c r="AN870">
        <v>110.20595246800001</v>
      </c>
      <c r="AO870"/>
      <c r="AP870">
        <v>35.160021200000003</v>
      </c>
      <c r="AQ870"/>
      <c r="AR870">
        <v>68.831205976000007</v>
      </c>
      <c r="AS870">
        <v>33.697191900999997</v>
      </c>
      <c r="AT870">
        <v>60.816505786999997</v>
      </c>
      <c r="AU870"/>
    </row>
    <row r="871" spans="1:47" x14ac:dyDescent="0.2">
      <c r="A871" s="86">
        <v>33390</v>
      </c>
      <c r="B871">
        <v>51.148114344</v>
      </c>
      <c r="C871">
        <v>62.377126597</v>
      </c>
      <c r="D871">
        <v>70.836070578000005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76.393633863999995</v>
      </c>
      <c r="L871">
        <v>82.187735923999995</v>
      </c>
      <c r="M871">
        <v>81.7</v>
      </c>
      <c r="N871">
        <v>100.165092278</v>
      </c>
      <c r="O871"/>
      <c r="P871"/>
      <c r="Q871">
        <v>57.070226865999999</v>
      </c>
      <c r="R871">
        <v>91.69</v>
      </c>
      <c r="S871">
        <v>76.502361715999996</v>
      </c>
      <c r="T871">
        <v>78.616239469000007</v>
      </c>
      <c r="U871"/>
      <c r="V871">
        <v>122.12314240400001</v>
      </c>
      <c r="W871">
        <v>31.910171228999999</v>
      </c>
      <c r="X871"/>
      <c r="Y871"/>
      <c r="Z871">
        <v>14.48345235</v>
      </c>
      <c r="AA871"/>
      <c r="AB871">
        <v>43.285517257999999</v>
      </c>
      <c r="AC871">
        <v>109.090909091</v>
      </c>
      <c r="AD871">
        <v>105.365200239</v>
      </c>
      <c r="AE871">
        <v>22.493125573</v>
      </c>
      <c r="AF871">
        <v>77.644571993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67.088359689000001</v>
      </c>
      <c r="AM871">
        <v>24.612951284000001</v>
      </c>
      <c r="AN871">
        <v>113.34864505</v>
      </c>
      <c r="AO871"/>
      <c r="AP871">
        <v>35.034425587000001</v>
      </c>
      <c r="AQ871"/>
      <c r="AR871">
        <v>68.628164071</v>
      </c>
      <c r="AS871">
        <v>31.497375218999998</v>
      </c>
      <c r="AT871">
        <v>61.294654764000001</v>
      </c>
      <c r="AU871"/>
    </row>
    <row r="872" spans="1:47" x14ac:dyDescent="0.2">
      <c r="A872" s="86">
        <v>33420</v>
      </c>
      <c r="B872">
        <v>50.422794944000003</v>
      </c>
      <c r="C872">
        <v>61.928899481999998</v>
      </c>
      <c r="D872">
        <v>72.222775962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74.193817182000004</v>
      </c>
      <c r="L872">
        <v>85.126899989999998</v>
      </c>
      <c r="M872">
        <v>80.2</v>
      </c>
      <c r="N872">
        <v>97.713067210999995</v>
      </c>
      <c r="O872"/>
      <c r="P872"/>
      <c r="Q872">
        <v>62.316392370000003</v>
      </c>
      <c r="R872">
        <v>90.15</v>
      </c>
      <c r="S872">
        <v>76.545849337000007</v>
      </c>
      <c r="T872">
        <v>77.863416383000001</v>
      </c>
      <c r="U872"/>
      <c r="V872">
        <v>120.591488822</v>
      </c>
      <c r="W872">
        <v>32.178700018999997</v>
      </c>
      <c r="X872"/>
      <c r="Y872"/>
      <c r="Z872">
        <v>14.067943471</v>
      </c>
      <c r="AA872"/>
      <c r="AB872">
        <v>43.425599837999997</v>
      </c>
      <c r="AC872">
        <v>109.090909091</v>
      </c>
      <c r="AD872">
        <v>107.697634893</v>
      </c>
      <c r="AE872">
        <v>23.159070076999999</v>
      </c>
      <c r="AF872">
        <v>73.257044884999999</v>
      </c>
      <c r="AG872"/>
      <c r="AH872">
        <v>69.043000759999998</v>
      </c>
      <c r="AI872">
        <v>78.209489508000004</v>
      </c>
      <c r="AJ872">
        <v>85.934242935</v>
      </c>
      <c r="AK872"/>
      <c r="AL872">
        <v>67.153812970999994</v>
      </c>
      <c r="AM872">
        <v>24.312987201999999</v>
      </c>
      <c r="AN872">
        <v>111.39296883</v>
      </c>
      <c r="AO872"/>
      <c r="AP872">
        <v>34.130658726999997</v>
      </c>
      <c r="AQ872"/>
      <c r="AR872">
        <v>68.729685024000005</v>
      </c>
      <c r="AS872">
        <v>32.397300225000002</v>
      </c>
      <c r="AT872">
        <v>61.460084002000002</v>
      </c>
      <c r="AU872"/>
    </row>
    <row r="873" spans="1:47" x14ac:dyDescent="0.2">
      <c r="A873" s="86">
        <v>33451</v>
      </c>
      <c r="B873">
        <v>51.248968847999997</v>
      </c>
      <c r="C873">
        <v>61.236506562000002</v>
      </c>
      <c r="D873">
        <v>72.714266477999999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72.993917174000003</v>
      </c>
      <c r="L873">
        <v>83.385173136000006</v>
      </c>
      <c r="M873">
        <v>80.099999999999994</v>
      </c>
      <c r="N873">
        <v>97.486349388999997</v>
      </c>
      <c r="O873"/>
      <c r="P873"/>
      <c r="Q873">
        <v>61.164249411999997</v>
      </c>
      <c r="R873">
        <v>91.06</v>
      </c>
      <c r="S873">
        <v>76.125657837999995</v>
      </c>
      <c r="T873">
        <v>77.110593296000005</v>
      </c>
      <c r="U873"/>
      <c r="V873">
        <v>124.067448782</v>
      </c>
      <c r="W873">
        <v>30.388508085000002</v>
      </c>
      <c r="X873"/>
      <c r="Y873"/>
      <c r="Z873">
        <v>14.602169172</v>
      </c>
      <c r="AA873"/>
      <c r="AB873">
        <v>44.266095319000001</v>
      </c>
      <c r="AC873">
        <v>109.69085909499999</v>
      </c>
      <c r="AD873">
        <v>105.97366145300001</v>
      </c>
      <c r="AE873">
        <v>24.027997667000001</v>
      </c>
      <c r="AF873">
        <v>74.074535377000004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66.933324682999995</v>
      </c>
      <c r="AM873">
        <v>23.718638883000001</v>
      </c>
      <c r="AN873">
        <v>113.05210513599999</v>
      </c>
      <c r="AO873"/>
      <c r="AP873">
        <v>33.782921322999997</v>
      </c>
      <c r="AQ873"/>
      <c r="AR873">
        <v>67.003828827000007</v>
      </c>
      <c r="AS873">
        <v>32.597283560000001</v>
      </c>
      <c r="AT873">
        <v>61.467617029000003</v>
      </c>
      <c r="AU873"/>
    </row>
    <row r="874" spans="1:47" x14ac:dyDescent="0.2">
      <c r="A874" s="86">
        <v>33482</v>
      </c>
      <c r="B874">
        <v>50.513420363000002</v>
      </c>
      <c r="C874">
        <v>62.698315592999997</v>
      </c>
      <c r="D874">
        <v>69.660003986999996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72.793933839000005</v>
      </c>
      <c r="L874">
        <v>83.385173136000006</v>
      </c>
      <c r="M874">
        <v>80.3</v>
      </c>
      <c r="N874">
        <v>99.924769441999999</v>
      </c>
      <c r="O874"/>
      <c r="P874"/>
      <c r="Q874">
        <v>61.074762581000002</v>
      </c>
      <c r="R874">
        <v>91.38</v>
      </c>
      <c r="S874">
        <v>76.473826259999996</v>
      </c>
      <c r="T874">
        <v>77.218139452000003</v>
      </c>
      <c r="U874"/>
      <c r="V874">
        <v>131.48042182899999</v>
      </c>
      <c r="W874">
        <v>29.403902520999999</v>
      </c>
      <c r="X874"/>
      <c r="Y874"/>
      <c r="Z874">
        <v>14.780244406</v>
      </c>
      <c r="AA874"/>
      <c r="AB874">
        <v>42.515063067</v>
      </c>
      <c r="AC874">
        <v>110.89075910299999</v>
      </c>
      <c r="AD874">
        <v>106.07507165600001</v>
      </c>
      <c r="AE874">
        <v>23.824014665</v>
      </c>
      <c r="AF874">
        <v>74.330101003999999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67.151926661999994</v>
      </c>
      <c r="AM874">
        <v>23.148961257</v>
      </c>
      <c r="AN874">
        <v>112.36110391699999</v>
      </c>
      <c r="AO874"/>
      <c r="AP874">
        <v>33.211983762999999</v>
      </c>
      <c r="AQ874"/>
      <c r="AR874">
        <v>67.815996448999996</v>
      </c>
      <c r="AS874">
        <v>33.497208565999998</v>
      </c>
      <c r="AT874">
        <v>61.994532442999997</v>
      </c>
      <c r="AU874"/>
    </row>
    <row r="875" spans="1:47" x14ac:dyDescent="0.2">
      <c r="A875" s="86">
        <v>33512</v>
      </c>
      <c r="B875">
        <v>50.115936837</v>
      </c>
      <c r="C875">
        <v>62.794957103999998</v>
      </c>
      <c r="D875">
        <v>71.388997408999998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73.893842179999993</v>
      </c>
      <c r="L875">
        <v>81.534588353999993</v>
      </c>
      <c r="M875">
        <v>80.599999999999994</v>
      </c>
      <c r="N875">
        <v>100.52448302000001</v>
      </c>
      <c r="O875"/>
      <c r="P875"/>
      <c r="Q875">
        <v>60.593770861000003</v>
      </c>
      <c r="R875">
        <v>90.97</v>
      </c>
      <c r="S875">
        <v>76.458132413000001</v>
      </c>
      <c r="T875">
        <v>78.186054849000001</v>
      </c>
      <c r="U875"/>
      <c r="V875">
        <v>123.32081249700001</v>
      </c>
      <c r="W875">
        <v>29.627676513000001</v>
      </c>
      <c r="X875"/>
      <c r="Y875"/>
      <c r="Z875">
        <v>14.720885995</v>
      </c>
      <c r="AA875"/>
      <c r="AB875">
        <v>44.196054029000003</v>
      </c>
      <c r="AC875">
        <v>110.190817432</v>
      </c>
      <c r="AD875">
        <v>105.365200239</v>
      </c>
      <c r="AE875">
        <v>24.027997667000001</v>
      </c>
      <c r="AF875">
        <v>71.469998305999994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67.291269744999994</v>
      </c>
      <c r="AM875">
        <v>23.42205015</v>
      </c>
      <c r="AN875">
        <v>111.796482396</v>
      </c>
      <c r="AO875"/>
      <c r="AP875">
        <v>33.884708605999997</v>
      </c>
      <c r="AQ875"/>
      <c r="AR875">
        <v>68.120559306999994</v>
      </c>
      <c r="AS875">
        <v>33.497208565999998</v>
      </c>
      <c r="AT875">
        <v>61.906812326000001</v>
      </c>
      <c r="AU875"/>
    </row>
    <row r="876" spans="1:47" x14ac:dyDescent="0.2">
      <c r="A876" s="86">
        <v>33543</v>
      </c>
      <c r="B876">
        <v>50.344446013999999</v>
      </c>
      <c r="C876">
        <v>62.085685448</v>
      </c>
      <c r="D876">
        <v>67.114785244999993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74.693775518999999</v>
      </c>
      <c r="L876">
        <v>82.840883493999996</v>
      </c>
      <c r="M876">
        <v>81.5</v>
      </c>
      <c r="N876">
        <v>100.23098241700001</v>
      </c>
      <c r="O876"/>
      <c r="P876"/>
      <c r="Q876">
        <v>60.112779140999997</v>
      </c>
      <c r="R876">
        <v>92.41</v>
      </c>
      <c r="S876">
        <v>76.744135600999996</v>
      </c>
      <c r="T876">
        <v>78.401147159000004</v>
      </c>
      <c r="U876"/>
      <c r="V876">
        <v>121.42220815899999</v>
      </c>
      <c r="W876">
        <v>29.806695705999999</v>
      </c>
      <c r="X876"/>
      <c r="Y876"/>
      <c r="Z876">
        <v>15.314470107</v>
      </c>
      <c r="AA876"/>
      <c r="AB876">
        <v>44.196054029000003</v>
      </c>
      <c r="AC876">
        <v>110.790767436</v>
      </c>
      <c r="AD876">
        <v>106.07507165600001</v>
      </c>
      <c r="AE876">
        <v>24.165986168</v>
      </c>
      <c r="AF876">
        <v>74.573271472000002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67.478418841000007</v>
      </c>
      <c r="AM876">
        <v>22.748407337</v>
      </c>
      <c r="AN876">
        <v>111.411791321</v>
      </c>
      <c r="AO876"/>
      <c r="AP876">
        <v>33.683314793999998</v>
      </c>
      <c r="AQ876"/>
      <c r="AR876">
        <v>69.135768834999993</v>
      </c>
      <c r="AS876">
        <v>33.397216899</v>
      </c>
      <c r="AT876">
        <v>61.821371941000002</v>
      </c>
      <c r="AU876"/>
    </row>
    <row r="877" spans="1:47" x14ac:dyDescent="0.2">
      <c r="A877" s="86">
        <v>33573</v>
      </c>
      <c r="B877">
        <v>50.788120954</v>
      </c>
      <c r="C877">
        <v>62.476623945999997</v>
      </c>
      <c r="D877">
        <v>63.024882024999997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74.793767185999997</v>
      </c>
      <c r="L877">
        <v>83.494031065000001</v>
      </c>
      <c r="M877">
        <v>80.900000000000006</v>
      </c>
      <c r="N877">
        <v>101.237651185</v>
      </c>
      <c r="O877"/>
      <c r="P877"/>
      <c r="Q877">
        <v>61.074762581000002</v>
      </c>
      <c r="R877">
        <v>91.58</v>
      </c>
      <c r="S877">
        <v>76.221825568</v>
      </c>
      <c r="T877">
        <v>78.078508693000003</v>
      </c>
      <c r="U877"/>
      <c r="V877">
        <v>121.618582979</v>
      </c>
      <c r="W877">
        <v>28.956354536999999</v>
      </c>
      <c r="X877"/>
      <c r="Y877"/>
      <c r="Z877">
        <v>14.780244406</v>
      </c>
      <c r="AA877"/>
      <c r="AB877">
        <v>43.705764997999999</v>
      </c>
      <c r="AC877">
        <v>109.290892426</v>
      </c>
      <c r="AD877">
        <v>104.655328823</v>
      </c>
      <c r="AE877">
        <v>24.165986168</v>
      </c>
      <c r="AF877">
        <v>75.165325264000003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67.147452819999998</v>
      </c>
      <c r="AM877">
        <v>23.069915980000001</v>
      </c>
      <c r="AN877">
        <v>109.70942050799999</v>
      </c>
      <c r="AO877"/>
      <c r="AP877">
        <v>32.729072240000001</v>
      </c>
      <c r="AQ877"/>
      <c r="AR877">
        <v>68.019038354000003</v>
      </c>
      <c r="AS877">
        <v>33.097241897000004</v>
      </c>
      <c r="AT877">
        <v>61.552660938999999</v>
      </c>
      <c r="AU877"/>
    </row>
    <row r="878" spans="1:47" x14ac:dyDescent="0.2">
      <c r="A878" s="86">
        <v>33604</v>
      </c>
      <c r="B878">
        <v>50.427102595000001</v>
      </c>
      <c r="C878">
        <v>63.328985047000003</v>
      </c>
      <c r="D878">
        <v>63.209190968000001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75.693692192</v>
      </c>
      <c r="L878">
        <v>84.800326205000005</v>
      </c>
      <c r="M878">
        <v>81.900000000000006</v>
      </c>
      <c r="N878">
        <v>99.656083046999996</v>
      </c>
      <c r="O878"/>
      <c r="P878"/>
      <c r="Q878">
        <v>60.817487939999999</v>
      </c>
      <c r="R878">
        <v>91.83</v>
      </c>
      <c r="S878">
        <v>76.161365954000004</v>
      </c>
      <c r="T878">
        <v>77.970962537999995</v>
      </c>
      <c r="U878"/>
      <c r="V878">
        <v>124.395088902</v>
      </c>
      <c r="W878">
        <v>28.941784335000001</v>
      </c>
      <c r="X878"/>
      <c r="Y878"/>
      <c r="Z878">
        <v>15.43318693</v>
      </c>
      <c r="AA878"/>
      <c r="AB878">
        <v>44.546260478999997</v>
      </c>
      <c r="AC878">
        <v>110.190817432</v>
      </c>
      <c r="AD878">
        <v>103.94545740700001</v>
      </c>
      <c r="AE878">
        <v>24.091992334</v>
      </c>
      <c r="AF878">
        <v>72.200683096000006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67.167628880999999</v>
      </c>
      <c r="AM878">
        <v>24.368807151999999</v>
      </c>
      <c r="AN878">
        <v>112.791775374</v>
      </c>
      <c r="AO878"/>
      <c r="AP878">
        <v>33.313066778</v>
      </c>
      <c r="AQ878">
        <v>66.965544500999997</v>
      </c>
      <c r="AR878">
        <v>69.33881074</v>
      </c>
      <c r="AS878">
        <v>33.297225230999999</v>
      </c>
      <c r="AT878">
        <v>61.230029322</v>
      </c>
      <c r="AU878"/>
    </row>
    <row r="879" spans="1:47" x14ac:dyDescent="0.2">
      <c r="A879" s="86">
        <v>33635</v>
      </c>
      <c r="B879">
        <v>50.328410204000001</v>
      </c>
      <c r="C879">
        <v>63.270105667999999</v>
      </c>
      <c r="D879">
        <v>65.39456844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76.993583868000002</v>
      </c>
      <c r="L879">
        <v>85.671189631999994</v>
      </c>
      <c r="M879">
        <v>82.2</v>
      </c>
      <c r="N879">
        <v>99.816083180000007</v>
      </c>
      <c r="O879"/>
      <c r="P879"/>
      <c r="Q879">
        <v>62.607224572</v>
      </c>
      <c r="R879">
        <v>91.12</v>
      </c>
      <c r="S879">
        <v>76.499857081000002</v>
      </c>
      <c r="T879">
        <v>78.508693313999999</v>
      </c>
      <c r="U879"/>
      <c r="V879">
        <v>121.16972515800001</v>
      </c>
      <c r="W879">
        <v>29.322597287000001</v>
      </c>
      <c r="X879"/>
      <c r="Y879"/>
      <c r="Z879">
        <v>15.314470107</v>
      </c>
      <c r="AA879"/>
      <c r="AB879">
        <v>43.495641128000003</v>
      </c>
      <c r="AC879">
        <v>110.190817432</v>
      </c>
      <c r="AD879">
        <v>103.64122679899999</v>
      </c>
      <c r="AE879">
        <v>24.692942254999998</v>
      </c>
      <c r="AF879">
        <v>74.610768116000003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67.471397546999995</v>
      </c>
      <c r="AM879">
        <v>24.648195464</v>
      </c>
      <c r="AN879">
        <v>113.567147259</v>
      </c>
      <c r="AO879"/>
      <c r="AP879">
        <v>31.899970849999999</v>
      </c>
      <c r="AQ879">
        <v>70.716240108999997</v>
      </c>
      <c r="AR879">
        <v>69.135768834999993</v>
      </c>
      <c r="AS879">
        <v>32.997250229000002</v>
      </c>
      <c r="AT879">
        <v>61.668431669</v>
      </c>
      <c r="AU879"/>
    </row>
    <row r="880" spans="1:47" x14ac:dyDescent="0.2">
      <c r="A880" s="86">
        <v>33664</v>
      </c>
      <c r="B880">
        <v>50.213060745999996</v>
      </c>
      <c r="C880">
        <v>62.975422440999999</v>
      </c>
      <c r="D880">
        <v>64.402810791999997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74.793767185999997</v>
      </c>
      <c r="L880">
        <v>86.759768915999999</v>
      </c>
      <c r="M880">
        <v>81.400000000000006</v>
      </c>
      <c r="N880">
        <v>98.563082136000006</v>
      </c>
      <c r="O880"/>
      <c r="P880"/>
      <c r="Q880">
        <v>62.159790414</v>
      </c>
      <c r="R880">
        <v>92.01</v>
      </c>
      <c r="S880">
        <v>76.168524219000005</v>
      </c>
      <c r="T880">
        <v>78.186054849000001</v>
      </c>
      <c r="U880"/>
      <c r="V880">
        <v>122.88639761899999</v>
      </c>
      <c r="W880">
        <v>29.322597287000001</v>
      </c>
      <c r="X880"/>
      <c r="Y880"/>
      <c r="Z880">
        <v>15.789337398000001</v>
      </c>
      <c r="AA880"/>
      <c r="AB880">
        <v>45.596879829999999</v>
      </c>
      <c r="AC880">
        <v>109.990834097</v>
      </c>
      <c r="AD880">
        <v>102.120073764</v>
      </c>
      <c r="AE880">
        <v>24.692942254999998</v>
      </c>
      <c r="AF880">
        <v>74.436253601000004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67.376734198999998</v>
      </c>
      <c r="AM880">
        <v>25.561879861000001</v>
      </c>
      <c r="AN880">
        <v>109.808239927</v>
      </c>
      <c r="AO880"/>
      <c r="AP880">
        <v>35.886541264999998</v>
      </c>
      <c r="AQ880">
        <v>67.043683993000002</v>
      </c>
      <c r="AR880">
        <v>68.425122165000005</v>
      </c>
      <c r="AS880">
        <v>33.097241897000004</v>
      </c>
      <c r="AT880">
        <v>62.169576202000002</v>
      </c>
      <c r="AU880"/>
    </row>
    <row r="881" spans="1:47" x14ac:dyDescent="0.2">
      <c r="A881" s="86">
        <v>33695</v>
      </c>
      <c r="B881">
        <v>50.861785337999997</v>
      </c>
      <c r="C881">
        <v>62.686344255999998</v>
      </c>
      <c r="D881">
        <v>64.797758528000003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74.693775518999999</v>
      </c>
      <c r="L881">
        <v>86.106621345999997</v>
      </c>
      <c r="M881">
        <v>81.3</v>
      </c>
      <c r="N881">
        <v>98.687082239000006</v>
      </c>
      <c r="O881"/>
      <c r="P881"/>
      <c r="Q881">
        <v>62.003188459</v>
      </c>
      <c r="R881">
        <v>91.34</v>
      </c>
      <c r="S881">
        <v>76.329123146000001</v>
      </c>
      <c r="T881">
        <v>78.723785625000005</v>
      </c>
      <c r="U881"/>
      <c r="V881">
        <v>120.480934963</v>
      </c>
      <c r="W881">
        <v>29.527650415</v>
      </c>
      <c r="X881"/>
      <c r="Y881"/>
      <c r="Z881">
        <v>15.551903752999999</v>
      </c>
      <c r="AA881"/>
      <c r="AB881">
        <v>45.666921119999998</v>
      </c>
      <c r="AC881">
        <v>110.290809099</v>
      </c>
      <c r="AD881">
        <v>101.613022753</v>
      </c>
      <c r="AE881">
        <v>24.424964586000002</v>
      </c>
      <c r="AF881">
        <v>71.719039034000005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67.437062273999999</v>
      </c>
      <c r="AM881">
        <v>25.773213894000001</v>
      </c>
      <c r="AN881">
        <v>110.82242617199999</v>
      </c>
      <c r="AO881"/>
      <c r="AP881">
        <v>33.228593255</v>
      </c>
      <c r="AQ881">
        <v>67.434381451999997</v>
      </c>
      <c r="AR881">
        <v>69.643373599</v>
      </c>
      <c r="AS881">
        <v>33.097241897000004</v>
      </c>
      <c r="AT881">
        <v>62.641183339000001</v>
      </c>
      <c r="AU881"/>
    </row>
    <row r="882" spans="1:47" x14ac:dyDescent="0.2">
      <c r="A882" s="86">
        <v>33725</v>
      </c>
      <c r="B882">
        <v>52.217363591000002</v>
      </c>
      <c r="C882">
        <v>62.287512692999996</v>
      </c>
      <c r="D882">
        <v>63.314510364999997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74.193817182000004</v>
      </c>
      <c r="L882">
        <v>85.453473775000006</v>
      </c>
      <c r="M882">
        <v>80.8</v>
      </c>
      <c r="N882">
        <v>97.875081562999995</v>
      </c>
      <c r="O882"/>
      <c r="P882"/>
      <c r="Q882">
        <v>61.980816750999999</v>
      </c>
      <c r="R882">
        <v>91.36</v>
      </c>
      <c r="S882">
        <v>75.814698523000004</v>
      </c>
      <c r="T882">
        <v>77.110593296000005</v>
      </c>
      <c r="U882"/>
      <c r="V882">
        <v>120.329155645</v>
      </c>
      <c r="W882">
        <v>29.029664246999999</v>
      </c>
      <c r="X882"/>
      <c r="Y882"/>
      <c r="Z882">
        <v>15.670620574999999</v>
      </c>
      <c r="AA882"/>
      <c r="AB882">
        <v>45.807003700000003</v>
      </c>
      <c r="AC882">
        <v>109.990834097</v>
      </c>
      <c r="AD882">
        <v>99.280588098999999</v>
      </c>
      <c r="AE882">
        <v>24.230980752000001</v>
      </c>
      <c r="AF882">
        <v>73.150846974999993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67.137186729999996</v>
      </c>
      <c r="AM882">
        <v>24.681543158</v>
      </c>
      <c r="AN882">
        <v>112.64017431000001</v>
      </c>
      <c r="AO882"/>
      <c r="AP882">
        <v>31.202658576000001</v>
      </c>
      <c r="AQ882">
        <v>66.965544500999997</v>
      </c>
      <c r="AR882">
        <v>68.831205976000007</v>
      </c>
      <c r="AS882">
        <v>33.997166903</v>
      </c>
      <c r="AT882">
        <v>62.842097099</v>
      </c>
      <c r="AU882"/>
    </row>
    <row r="883" spans="1:47" x14ac:dyDescent="0.2">
      <c r="A883" s="86">
        <v>33756</v>
      </c>
      <c r="B883">
        <v>51.388702952999999</v>
      </c>
      <c r="C883">
        <v>63.230795448000002</v>
      </c>
      <c r="D883">
        <v>64.446693874000005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72.993917174000003</v>
      </c>
      <c r="L883">
        <v>87.086342701000007</v>
      </c>
      <c r="M883">
        <v>80</v>
      </c>
      <c r="N883">
        <v>96.495080412999997</v>
      </c>
      <c r="O883"/>
      <c r="P883"/>
      <c r="Q883">
        <v>62.170976267999997</v>
      </c>
      <c r="R883">
        <v>90.27</v>
      </c>
      <c r="S883">
        <v>76.012941616999996</v>
      </c>
      <c r="T883">
        <v>77.970962537999995</v>
      </c>
      <c r="U883"/>
      <c r="V883">
        <v>122.16767627599999</v>
      </c>
      <c r="W883">
        <v>29.351890591</v>
      </c>
      <c r="X883"/>
      <c r="Y883"/>
      <c r="Z883">
        <v>15.373828519</v>
      </c>
      <c r="AA883"/>
      <c r="AB883">
        <v>45.456797250000001</v>
      </c>
      <c r="AC883">
        <v>109.79085076200001</v>
      </c>
      <c r="AD883">
        <v>101.308792145</v>
      </c>
      <c r="AE883">
        <v>24.563953003999998</v>
      </c>
      <c r="AF883">
        <v>72.016031807000005</v>
      </c>
      <c r="AG883"/>
      <c r="AH883">
        <v>72.224039539000003</v>
      </c>
      <c r="AI883">
        <v>78.248035337999994</v>
      </c>
      <c r="AJ883">
        <v>93.696750885</v>
      </c>
      <c r="AK883"/>
      <c r="AL883">
        <v>67.238147253999998</v>
      </c>
      <c r="AM883">
        <v>24.757032479999999</v>
      </c>
      <c r="AN883">
        <v>110.939318204</v>
      </c>
      <c r="AO883"/>
      <c r="AP883">
        <v>33.092396198000003</v>
      </c>
      <c r="AQ883">
        <v>65.090196696999996</v>
      </c>
      <c r="AR883">
        <v>68.222080259999998</v>
      </c>
      <c r="AS883">
        <v>33.197233564000001</v>
      </c>
      <c r="AT883">
        <v>62.876788671</v>
      </c>
      <c r="AU883"/>
    </row>
    <row r="884" spans="1:47" x14ac:dyDescent="0.2">
      <c r="A884" s="86">
        <v>33786</v>
      </c>
      <c r="B884">
        <v>49.358639973999999</v>
      </c>
      <c r="C884">
        <v>63.117973534999997</v>
      </c>
      <c r="D884">
        <v>64.455470489999996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71.694025498000002</v>
      </c>
      <c r="L884">
        <v>85.562331704000002</v>
      </c>
      <c r="M884">
        <v>79</v>
      </c>
      <c r="N884">
        <v>95.550079624999995</v>
      </c>
      <c r="O884"/>
      <c r="P884"/>
      <c r="Q884">
        <v>61.253736244000002</v>
      </c>
      <c r="R884">
        <v>89.96</v>
      </c>
      <c r="S884">
        <v>75.984386127999997</v>
      </c>
      <c r="T884">
        <v>78.508693313999999</v>
      </c>
      <c r="U884"/>
      <c r="V884">
        <v>123.351725109</v>
      </c>
      <c r="W884">
        <v>28.912491030999998</v>
      </c>
      <c r="X884"/>
      <c r="Y884"/>
      <c r="Z884">
        <v>16.026771043</v>
      </c>
      <c r="AA884"/>
      <c r="AB884">
        <v>46.367334020999998</v>
      </c>
      <c r="AC884">
        <v>108.39096741900001</v>
      </c>
      <c r="AD884">
        <v>101.105971741</v>
      </c>
      <c r="AE884">
        <v>24.960919922999999</v>
      </c>
      <c r="AF884">
        <v>72.266983433999997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67.433328265</v>
      </c>
      <c r="AM884">
        <v>26.059639512</v>
      </c>
      <c r="AN884">
        <v>109.32730956499999</v>
      </c>
      <c r="AO884"/>
      <c r="AP884">
        <v>33.367032696000003</v>
      </c>
      <c r="AQ884">
        <v>65.715312632000007</v>
      </c>
      <c r="AR884">
        <v>69.744894551000002</v>
      </c>
      <c r="AS884">
        <v>33.797183568000001</v>
      </c>
      <c r="AT884">
        <v>63.448902246999999</v>
      </c>
      <c r="AU884"/>
    </row>
    <row r="885" spans="1:47" x14ac:dyDescent="0.2">
      <c r="A885" s="86">
        <v>33817</v>
      </c>
      <c r="B885">
        <v>49.611061657999997</v>
      </c>
      <c r="C885">
        <v>61.964748505999999</v>
      </c>
      <c r="D885">
        <v>64.095629220000006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71.894008833000001</v>
      </c>
      <c r="L885">
        <v>85.888905488999995</v>
      </c>
      <c r="M885">
        <v>78.900000000000006</v>
      </c>
      <c r="N885">
        <v>95.064079219999996</v>
      </c>
      <c r="O885"/>
      <c r="P885"/>
      <c r="Q885">
        <v>62.640782133999998</v>
      </c>
      <c r="R885">
        <v>90.23</v>
      </c>
      <c r="S885">
        <v>75.261329470999996</v>
      </c>
      <c r="T885">
        <v>78.401147159000004</v>
      </c>
      <c r="U885"/>
      <c r="V885">
        <v>124.104860626</v>
      </c>
      <c r="W885">
        <v>27.008426272000001</v>
      </c>
      <c r="X885"/>
      <c r="Y885"/>
      <c r="Z885">
        <v>15.789337398000001</v>
      </c>
      <c r="AA885"/>
      <c r="AB885">
        <v>45.666921119999998</v>
      </c>
      <c r="AC885">
        <v>106.49112574</v>
      </c>
      <c r="AD885">
        <v>98.165075873000006</v>
      </c>
      <c r="AE885">
        <v>24.757936838999999</v>
      </c>
      <c r="AF885">
        <v>71.293762164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66.685909159000005</v>
      </c>
      <c r="AM885">
        <v>25.726196382000001</v>
      </c>
      <c r="AN885">
        <v>99.782305765999993</v>
      </c>
      <c r="AO885"/>
      <c r="AP885">
        <v>32.733715902</v>
      </c>
      <c r="AQ885">
        <v>64.465080763000003</v>
      </c>
      <c r="AR885">
        <v>70.557062173000006</v>
      </c>
      <c r="AS885">
        <v>32.597283560000001</v>
      </c>
      <c r="AT885">
        <v>63.104167142999998</v>
      </c>
      <c r="AU885"/>
    </row>
    <row r="886" spans="1:47" x14ac:dyDescent="0.2">
      <c r="A886" s="86">
        <v>33848</v>
      </c>
      <c r="B886">
        <v>49.584691454000001</v>
      </c>
      <c r="C886">
        <v>61.953638619000003</v>
      </c>
      <c r="D886">
        <v>65.631537081000005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71.294058828000004</v>
      </c>
      <c r="L886">
        <v>86.215479274000003</v>
      </c>
      <c r="M886">
        <v>78.2</v>
      </c>
      <c r="N886">
        <v>94.545078787999998</v>
      </c>
      <c r="O886"/>
      <c r="P886"/>
      <c r="Q886">
        <v>62.193347975999998</v>
      </c>
      <c r="R886">
        <v>88.96</v>
      </c>
      <c r="S886">
        <v>75.868918433999994</v>
      </c>
      <c r="T886">
        <v>78.938877934999994</v>
      </c>
      <c r="U886"/>
      <c r="V886">
        <v>121.460770572</v>
      </c>
      <c r="W886">
        <v>29.322597287000001</v>
      </c>
      <c r="X886"/>
      <c r="Y886"/>
      <c r="Z886">
        <v>16.382921509999999</v>
      </c>
      <c r="AA886"/>
      <c r="AB886">
        <v>46.367334020999998</v>
      </c>
      <c r="AC886">
        <v>105.691192401</v>
      </c>
      <c r="AD886">
        <v>101.91725336</v>
      </c>
      <c r="AE886">
        <v>24.424964586000002</v>
      </c>
      <c r="AF886">
        <v>73.823295896999994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67.293536810000006</v>
      </c>
      <c r="AM886">
        <v>25.592361777000001</v>
      </c>
      <c r="AN886">
        <v>106.370848955</v>
      </c>
      <c r="AO886"/>
      <c r="AP886">
        <v>34.195113775999999</v>
      </c>
      <c r="AQ886">
        <v>64.699499238000001</v>
      </c>
      <c r="AR886">
        <v>68.425122165000005</v>
      </c>
      <c r="AS886">
        <v>34.497125240000003</v>
      </c>
      <c r="AT886">
        <v>63.293583124999998</v>
      </c>
      <c r="AU886"/>
    </row>
    <row r="887" spans="1:47" x14ac:dyDescent="0.2">
      <c r="A887" s="86">
        <v>33878</v>
      </c>
      <c r="B887">
        <v>50.302726925999998</v>
      </c>
      <c r="C887">
        <v>61.232073362999998</v>
      </c>
      <c r="D887">
        <v>65.666643547000007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71.194067161000007</v>
      </c>
      <c r="L887">
        <v>85.453473775000006</v>
      </c>
      <c r="M887">
        <v>78.400000000000006</v>
      </c>
      <c r="N887">
        <v>94.193078494000005</v>
      </c>
      <c r="O887"/>
      <c r="P887"/>
      <c r="Q887">
        <v>62.383507493000003</v>
      </c>
      <c r="R887">
        <v>89.9</v>
      </c>
      <c r="S887">
        <v>75.685477191000004</v>
      </c>
      <c r="T887">
        <v>79.799247176999998</v>
      </c>
      <c r="U887"/>
      <c r="V887">
        <v>121.639087862</v>
      </c>
      <c r="W887">
        <v>29.967049973999998</v>
      </c>
      <c r="X887"/>
      <c r="Y887"/>
      <c r="Z887">
        <v>16.501638332999999</v>
      </c>
      <c r="AA887"/>
      <c r="AB887">
        <v>46.717540471</v>
      </c>
      <c r="AC887">
        <v>106.391134072</v>
      </c>
      <c r="AD887">
        <v>98.773537086999994</v>
      </c>
      <c r="AE887">
        <v>24.424964586000002</v>
      </c>
      <c r="AF887">
        <v>74.620229284999994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67.202397629000004</v>
      </c>
      <c r="AM887">
        <v>26.35823654</v>
      </c>
      <c r="AN887">
        <v>107.69539183800001</v>
      </c>
      <c r="AO887"/>
      <c r="AP887">
        <v>33.303861230000003</v>
      </c>
      <c r="AQ887">
        <v>65.480894156000005</v>
      </c>
      <c r="AR887">
        <v>68.323601213000003</v>
      </c>
      <c r="AS887">
        <v>34.597116907</v>
      </c>
      <c r="AT887">
        <v>63.742194705999999</v>
      </c>
      <c r="AU887"/>
    </row>
    <row r="888" spans="1:47" x14ac:dyDescent="0.2">
      <c r="A888" s="86">
        <v>33909</v>
      </c>
      <c r="B888">
        <v>49.067987897999998</v>
      </c>
      <c r="C888">
        <v>60.597511251999997</v>
      </c>
      <c r="D888">
        <v>66.974359383000007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70.094158820000004</v>
      </c>
      <c r="L888">
        <v>82.623167637999998</v>
      </c>
      <c r="M888">
        <v>77.7</v>
      </c>
      <c r="N888">
        <v>92.168076807000006</v>
      </c>
      <c r="O888"/>
      <c r="P888"/>
      <c r="Q888">
        <v>62.830941651000003</v>
      </c>
      <c r="R888">
        <v>88.72</v>
      </c>
      <c r="S888">
        <v>75.349406983999998</v>
      </c>
      <c r="T888">
        <v>78.723785625000005</v>
      </c>
      <c r="U888"/>
      <c r="V888">
        <v>122.19001194800001</v>
      </c>
      <c r="W888">
        <v>29.205424070999999</v>
      </c>
      <c r="X888"/>
      <c r="Y888"/>
      <c r="Z888">
        <v>16.442279922000001</v>
      </c>
      <c r="AA888"/>
      <c r="AB888">
        <v>46.997705631000002</v>
      </c>
      <c r="AC888">
        <v>107.09107574399999</v>
      </c>
      <c r="AD888">
        <v>97.556614659000005</v>
      </c>
      <c r="AE888">
        <v>24.498958420000001</v>
      </c>
      <c r="AF888">
        <v>73.302171646000005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66.823847689999994</v>
      </c>
      <c r="AM888">
        <v>26.282396846000001</v>
      </c>
      <c r="AN888">
        <v>107.47678352200001</v>
      </c>
      <c r="AO888"/>
      <c r="AP888">
        <v>32.557996060000001</v>
      </c>
      <c r="AQ888">
        <v>64.933917714000003</v>
      </c>
      <c r="AR888">
        <v>66.902307874000002</v>
      </c>
      <c r="AS888">
        <v>34.497125240000003</v>
      </c>
      <c r="AT888">
        <v>63.994055517</v>
      </c>
      <c r="AU888"/>
    </row>
    <row r="889" spans="1:47" x14ac:dyDescent="0.2">
      <c r="A889" s="86">
        <v>33939</v>
      </c>
      <c r="B889">
        <v>47.314607760000001</v>
      </c>
      <c r="C889">
        <v>59.849292147</v>
      </c>
      <c r="D889">
        <v>66.245900226000003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68.894258812000004</v>
      </c>
      <c r="L889">
        <v>81.643446281999999</v>
      </c>
      <c r="M889">
        <v>76.3</v>
      </c>
      <c r="N889">
        <v>90.511075426000005</v>
      </c>
      <c r="O889"/>
      <c r="P889"/>
      <c r="Q889">
        <v>62.663153842</v>
      </c>
      <c r="R889">
        <v>87.54</v>
      </c>
      <c r="S889">
        <v>74.994962629</v>
      </c>
      <c r="T889">
        <v>78.616239469000007</v>
      </c>
      <c r="U889"/>
      <c r="V889">
        <v>121.01425727100001</v>
      </c>
      <c r="W889">
        <v>31.636768301</v>
      </c>
      <c r="X889"/>
      <c r="Y889"/>
      <c r="Z889">
        <v>15.255111696</v>
      </c>
      <c r="AA889"/>
      <c r="AB889">
        <v>47.908242401999999</v>
      </c>
      <c r="AC889">
        <v>105.291225731</v>
      </c>
      <c r="AD889">
        <v>97.150973848999996</v>
      </c>
      <c r="AE889">
        <v>24.627947671000001</v>
      </c>
      <c r="AF889">
        <v>69.285212779999995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66.426764446000007</v>
      </c>
      <c r="AM889">
        <v>26.477284735000001</v>
      </c>
      <c r="AN889">
        <v>103.451908253</v>
      </c>
      <c r="AO889"/>
      <c r="AP889">
        <v>33.135967495999999</v>
      </c>
      <c r="AQ889">
        <v>63.761825336000001</v>
      </c>
      <c r="AR889">
        <v>66.902307874000002</v>
      </c>
      <c r="AS889">
        <v>33.597200233000002</v>
      </c>
      <c r="AT889">
        <v>64.078009120000004</v>
      </c>
      <c r="AU889"/>
    </row>
    <row r="890" spans="1:47" x14ac:dyDescent="0.2">
      <c r="A890" s="86">
        <v>33970</v>
      </c>
      <c r="B890">
        <v>49.246979969000002</v>
      </c>
      <c r="C890">
        <v>58.612635937</v>
      </c>
      <c r="D890">
        <v>67.597499143999997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68.094325472999998</v>
      </c>
      <c r="L890">
        <v>79.466287715000007</v>
      </c>
      <c r="M890">
        <v>76.7</v>
      </c>
      <c r="N890">
        <v>92.471077058999995</v>
      </c>
      <c r="O890"/>
      <c r="P890"/>
      <c r="Q890">
        <v>62.819755796999999</v>
      </c>
      <c r="R890">
        <v>87.43</v>
      </c>
      <c r="S890">
        <v>75.461987913000002</v>
      </c>
      <c r="T890">
        <v>78.723785625000005</v>
      </c>
      <c r="U890"/>
      <c r="V890">
        <v>115.303997274</v>
      </c>
      <c r="W890">
        <v>27.594292352</v>
      </c>
      <c r="X890"/>
      <c r="Y890"/>
      <c r="Z890">
        <v>16.620355154999999</v>
      </c>
      <c r="AA890"/>
      <c r="AB890">
        <v>48.188407562000002</v>
      </c>
      <c r="AC890">
        <v>107.09107574399999</v>
      </c>
      <c r="AD890">
        <v>99.179177895999999</v>
      </c>
      <c r="AE890">
        <v>24.627947671000001</v>
      </c>
      <c r="AF890">
        <v>66.081841834000002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66.794846870000001</v>
      </c>
      <c r="AM890">
        <v>25.735016895000001</v>
      </c>
      <c r="AN890">
        <v>106.38450176000001</v>
      </c>
      <c r="AO890">
        <v>77.425520378000002</v>
      </c>
      <c r="AP890">
        <v>33.679415222000003</v>
      </c>
      <c r="AQ890">
        <v>66.184149583000007</v>
      </c>
      <c r="AR890">
        <v>67.105349778999994</v>
      </c>
      <c r="AS890">
        <v>35.097075244000003</v>
      </c>
      <c r="AT890">
        <v>64.347810429000006</v>
      </c>
      <c r="AU890"/>
    </row>
    <row r="891" spans="1:47" x14ac:dyDescent="0.2">
      <c r="A891" s="86">
        <v>34001</v>
      </c>
      <c r="B891">
        <v>49.281182622999999</v>
      </c>
      <c r="C891">
        <v>59.168825146000003</v>
      </c>
      <c r="D891">
        <v>69.045640841999997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67.094408799000007</v>
      </c>
      <c r="L891">
        <v>80.772582854999996</v>
      </c>
      <c r="M891">
        <v>76.099999999999994</v>
      </c>
      <c r="N891">
        <v>90.937075781000004</v>
      </c>
      <c r="O891"/>
      <c r="P891"/>
      <c r="Q891">
        <v>63.132959708000001</v>
      </c>
      <c r="R891">
        <v>87.57</v>
      </c>
      <c r="S891">
        <v>75.582797022999998</v>
      </c>
      <c r="T891">
        <v>79.906793332000007</v>
      </c>
      <c r="U891"/>
      <c r="V891">
        <v>119.40286392599999</v>
      </c>
      <c r="W891">
        <v>29.586237022999999</v>
      </c>
      <c r="X891"/>
      <c r="Y891"/>
      <c r="Z891">
        <v>16.620355154999999</v>
      </c>
      <c r="AA891"/>
      <c r="AB891">
        <v>49.028903043</v>
      </c>
      <c r="AC891">
        <v>106.791100742</v>
      </c>
      <c r="AD891">
        <v>99.381998300999996</v>
      </c>
      <c r="AE891">
        <v>24.359970002000001</v>
      </c>
      <c r="AF891">
        <v>70.244349958000001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66.921048142000004</v>
      </c>
      <c r="AM891">
        <v>25.927277689</v>
      </c>
      <c r="AN891">
        <v>103.42843948399999</v>
      </c>
      <c r="AO891">
        <v>82.283211234000007</v>
      </c>
      <c r="AP891">
        <v>33.564437720000001</v>
      </c>
      <c r="AQ891">
        <v>63.292988385000001</v>
      </c>
      <c r="AR891">
        <v>66.191661203999999</v>
      </c>
      <c r="AS891">
        <v>35.197066911</v>
      </c>
      <c r="AT891">
        <v>64.640904649999996</v>
      </c>
      <c r="AU891"/>
    </row>
    <row r="892" spans="1:47" x14ac:dyDescent="0.2">
      <c r="A892" s="86">
        <v>34029</v>
      </c>
      <c r="B892">
        <v>49.347497044000001</v>
      </c>
      <c r="C892">
        <v>59.412603885999999</v>
      </c>
      <c r="D892">
        <v>68.799895585000002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67.194400466999994</v>
      </c>
      <c r="L892">
        <v>81.534588353999993</v>
      </c>
      <c r="M892">
        <v>75.900000000000006</v>
      </c>
      <c r="N892">
        <v>90.773075644000002</v>
      </c>
      <c r="O892"/>
      <c r="P892"/>
      <c r="Q892">
        <v>63.625137281999997</v>
      </c>
      <c r="R892">
        <v>87.16</v>
      </c>
      <c r="S892">
        <v>74.910028670000003</v>
      </c>
      <c r="T892">
        <v>79.261516400999994</v>
      </c>
      <c r="U892"/>
      <c r="V892">
        <v>117.691906328</v>
      </c>
      <c r="W892">
        <v>30.435742837999999</v>
      </c>
      <c r="X892"/>
      <c r="Y892"/>
      <c r="Z892">
        <v>16.679713567</v>
      </c>
      <c r="AA892"/>
      <c r="AB892">
        <v>48.538614013</v>
      </c>
      <c r="AC892">
        <v>106.291142405</v>
      </c>
      <c r="AD892">
        <v>96.035461623000003</v>
      </c>
      <c r="AE892">
        <v>25.228897591999999</v>
      </c>
      <c r="AF892">
        <v>70.569405044999996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66.510440336000002</v>
      </c>
      <c r="AM892">
        <v>26.147823425999999</v>
      </c>
      <c r="AN892">
        <v>106.450106612</v>
      </c>
      <c r="AO892">
        <v>83.571570152999996</v>
      </c>
      <c r="AP892">
        <v>31.820177931</v>
      </c>
      <c r="AQ892">
        <v>62.980430417999997</v>
      </c>
      <c r="AR892">
        <v>67.409912637999994</v>
      </c>
      <c r="AS892">
        <v>33.997166903</v>
      </c>
      <c r="AT892">
        <v>64.586290204999997</v>
      </c>
      <c r="AU892"/>
    </row>
    <row r="893" spans="1:47" x14ac:dyDescent="0.2">
      <c r="A893" s="86">
        <v>34060</v>
      </c>
      <c r="B893">
        <v>49.186771866999997</v>
      </c>
      <c r="C893">
        <v>59.662054159</v>
      </c>
      <c r="D893">
        <v>69.484471659999997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66.694442129999999</v>
      </c>
      <c r="L893">
        <v>82.405451780999996</v>
      </c>
      <c r="M893">
        <v>75.400000000000006</v>
      </c>
      <c r="N893">
        <v>90.591075493000005</v>
      </c>
      <c r="O893"/>
      <c r="P893"/>
      <c r="Q893">
        <v>64.094943147999999</v>
      </c>
      <c r="R893">
        <v>86.58</v>
      </c>
      <c r="S893">
        <v>75.201209152000004</v>
      </c>
      <c r="T893">
        <v>79.369062556000003</v>
      </c>
      <c r="U893"/>
      <c r="V893">
        <v>119.04717747799999</v>
      </c>
      <c r="W893">
        <v>30.933729006</v>
      </c>
      <c r="X893"/>
      <c r="Y893"/>
      <c r="Z893">
        <v>16.620355154999999</v>
      </c>
      <c r="AA893"/>
      <c r="AB893">
        <v>48.118366272000003</v>
      </c>
      <c r="AC893">
        <v>106.09115907</v>
      </c>
      <c r="AD893">
        <v>97.860845265999998</v>
      </c>
      <c r="AE893">
        <v>25.089909173999999</v>
      </c>
      <c r="AF893">
        <v>70.145995244000005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66.787730773999996</v>
      </c>
      <c r="AM893">
        <v>26.764987929</v>
      </c>
      <c r="AN893">
        <v>104.694312854</v>
      </c>
      <c r="AO893">
        <v>82.170937193</v>
      </c>
      <c r="AP893">
        <v>31.996074298</v>
      </c>
      <c r="AQ893">
        <v>63.058569910000003</v>
      </c>
      <c r="AR893">
        <v>66.699265968000006</v>
      </c>
      <c r="AS893">
        <v>35.697025248000003</v>
      </c>
      <c r="AT893">
        <v>64.774417642000003</v>
      </c>
      <c r="AU893"/>
    </row>
    <row r="894" spans="1:47" x14ac:dyDescent="0.2">
      <c r="A894" s="86">
        <v>34090</v>
      </c>
      <c r="B894">
        <v>49.240500408999999</v>
      </c>
      <c r="C894">
        <v>58.275178349000001</v>
      </c>
      <c r="D894">
        <v>71.134475534000003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66.694442129999999</v>
      </c>
      <c r="L894">
        <v>77.180271219000005</v>
      </c>
      <c r="M894">
        <v>75.3</v>
      </c>
      <c r="N894">
        <v>91.130075942000005</v>
      </c>
      <c r="O894"/>
      <c r="P894"/>
      <c r="Q894">
        <v>63.345490933000001</v>
      </c>
      <c r="R894">
        <v>86.48</v>
      </c>
      <c r="S894">
        <v>75.315016901999996</v>
      </c>
      <c r="T894">
        <v>80.014339487000001</v>
      </c>
      <c r="U894"/>
      <c r="V894">
        <v>119.582352962</v>
      </c>
      <c r="W894">
        <v>30.084223189999999</v>
      </c>
      <c r="X894"/>
      <c r="Y894"/>
      <c r="Z894">
        <v>16.620355154999999</v>
      </c>
      <c r="AA894"/>
      <c r="AB894">
        <v>48.188407562000002</v>
      </c>
      <c r="AC894">
        <v>105.491209066</v>
      </c>
      <c r="AD894">
        <v>99.179177895999999</v>
      </c>
      <c r="AE894">
        <v>25.025914507</v>
      </c>
      <c r="AF894">
        <v>72.443601650000005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66.915431780000006</v>
      </c>
      <c r="AM894">
        <v>27.692609118</v>
      </c>
      <c r="AN894">
        <v>102.767773787</v>
      </c>
      <c r="AO894">
        <v>82.164505671000001</v>
      </c>
      <c r="AP894">
        <v>31.719405149</v>
      </c>
      <c r="AQ894">
        <v>62.902290925999999</v>
      </c>
      <c r="AR894">
        <v>67.714475496000006</v>
      </c>
      <c r="AS894">
        <v>35.297058577999998</v>
      </c>
      <c r="AT894">
        <v>64.525629514000002</v>
      </c>
      <c r="AU894"/>
    </row>
    <row r="895" spans="1:47" x14ac:dyDescent="0.2">
      <c r="A895" s="86">
        <v>34121</v>
      </c>
      <c r="B895">
        <v>47.834511317</v>
      </c>
      <c r="C895">
        <v>59.20358538</v>
      </c>
      <c r="D895">
        <v>70.590325320000005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66.194483793000003</v>
      </c>
      <c r="L895">
        <v>82.296593852000001</v>
      </c>
      <c r="M895">
        <v>74.900000000000006</v>
      </c>
      <c r="N895">
        <v>90.592075492999996</v>
      </c>
      <c r="O895"/>
      <c r="P895"/>
      <c r="Q895">
        <v>65.213528542999995</v>
      </c>
      <c r="R895">
        <v>85.8</v>
      </c>
      <c r="S895">
        <v>74.905754518999998</v>
      </c>
      <c r="T895">
        <v>79.584154866000006</v>
      </c>
      <c r="U895"/>
      <c r="V895">
        <v>120.39154661800001</v>
      </c>
      <c r="W895">
        <v>31.197368741999998</v>
      </c>
      <c r="X895"/>
      <c r="Y895"/>
      <c r="Z895">
        <v>16.204846276000001</v>
      </c>
      <c r="AA895"/>
      <c r="AB895">
        <v>49.028903043</v>
      </c>
      <c r="AC895">
        <v>105.091242396</v>
      </c>
      <c r="AD895">
        <v>97.353794253999993</v>
      </c>
      <c r="AE895">
        <v>25.293892176</v>
      </c>
      <c r="AF895">
        <v>71.846794485000004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66.639554144000002</v>
      </c>
      <c r="AM895">
        <v>27.396388264999999</v>
      </c>
      <c r="AN895">
        <v>102.69425006900001</v>
      </c>
      <c r="AO895">
        <v>80.716148726</v>
      </c>
      <c r="AP895">
        <v>31.185923807000002</v>
      </c>
      <c r="AQ895">
        <v>62.277174991000003</v>
      </c>
      <c r="AR895">
        <v>68.222080259999998</v>
      </c>
      <c r="AS895">
        <v>36.096991916999997</v>
      </c>
      <c r="AT895">
        <v>64.667864957999996</v>
      </c>
      <c r="AU895"/>
    </row>
    <row r="896" spans="1:47" x14ac:dyDescent="0.2">
      <c r="A896" s="86">
        <v>34151</v>
      </c>
      <c r="B896">
        <v>48.831820016999998</v>
      </c>
      <c r="C896">
        <v>57.841004794</v>
      </c>
      <c r="D896">
        <v>71.002826288999998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64.694608783000007</v>
      </c>
      <c r="L896">
        <v>87.086342701000007</v>
      </c>
      <c r="M896">
        <v>74.5</v>
      </c>
      <c r="N896">
        <v>91.560076300000006</v>
      </c>
      <c r="O896"/>
      <c r="P896"/>
      <c r="Q896">
        <v>66.041281736000002</v>
      </c>
      <c r="R896">
        <v>86.98</v>
      </c>
      <c r="S896">
        <v>74.781714360999999</v>
      </c>
      <c r="T896">
        <v>80.229431797999993</v>
      </c>
      <c r="U896"/>
      <c r="V896">
        <v>114.908925404</v>
      </c>
      <c r="W896">
        <v>31.724648212999998</v>
      </c>
      <c r="X896"/>
      <c r="Y896"/>
      <c r="Z896">
        <v>16.442279922000001</v>
      </c>
      <c r="AA896"/>
      <c r="AB896">
        <v>49.168985622999998</v>
      </c>
      <c r="AC896">
        <v>104.49129239200001</v>
      </c>
      <c r="AD896">
        <v>97.252384051999996</v>
      </c>
      <c r="AE896">
        <v>25.625864511</v>
      </c>
      <c r="AF896">
        <v>71.066954823000003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66.593507739000003</v>
      </c>
      <c r="AM896">
        <v>26.261774033999998</v>
      </c>
      <c r="AN896">
        <v>103.80021303700001</v>
      </c>
      <c r="AO896">
        <v>77.781530598000003</v>
      </c>
      <c r="AP896">
        <v>30.381176454999999</v>
      </c>
      <c r="AQ896">
        <v>62.667872449999997</v>
      </c>
      <c r="AR896">
        <v>69.33881074</v>
      </c>
      <c r="AS896">
        <v>36.596950253999999</v>
      </c>
      <c r="AT896">
        <v>64.822490248999998</v>
      </c>
      <c r="AU896"/>
    </row>
    <row r="897" spans="1:47" x14ac:dyDescent="0.2">
      <c r="A897" s="86">
        <v>34182</v>
      </c>
      <c r="B897">
        <v>49.319567362999997</v>
      </c>
      <c r="C897">
        <v>58.921842087000002</v>
      </c>
      <c r="D897">
        <v>70.230484050000001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67.494375469000005</v>
      </c>
      <c r="L897">
        <v>85.888905488999995</v>
      </c>
      <c r="M897">
        <v>75.5</v>
      </c>
      <c r="N897">
        <v>89.635074696000004</v>
      </c>
      <c r="O897"/>
      <c r="P897"/>
      <c r="Q897">
        <v>65.582661724000005</v>
      </c>
      <c r="R897">
        <v>86.36</v>
      </c>
      <c r="S897">
        <v>75.037644645</v>
      </c>
      <c r="T897">
        <v>80.444524107999996</v>
      </c>
      <c r="U897"/>
      <c r="V897">
        <v>117.36922452100001</v>
      </c>
      <c r="W897">
        <v>29.937756669999999</v>
      </c>
      <c r="X897"/>
      <c r="Y897"/>
      <c r="Z897">
        <v>16.620355154999999</v>
      </c>
      <c r="AA897"/>
      <c r="AB897">
        <v>48.888820463000002</v>
      </c>
      <c r="AC897">
        <v>104.59128406000001</v>
      </c>
      <c r="AD897">
        <v>96.339692229999997</v>
      </c>
      <c r="AE897">
        <v>25.228897591999999</v>
      </c>
      <c r="AF897">
        <v>64.441036683999997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66.606332515000005</v>
      </c>
      <c r="AM897">
        <v>26.668099107</v>
      </c>
      <c r="AN897">
        <v>101.369202742</v>
      </c>
      <c r="AO897">
        <v>75.152671393000006</v>
      </c>
      <c r="AP897">
        <v>32.336452582</v>
      </c>
      <c r="AQ897">
        <v>65.559033647999996</v>
      </c>
      <c r="AR897">
        <v>69.643373599</v>
      </c>
      <c r="AS897">
        <v>34.297141904999997</v>
      </c>
      <c r="AT897">
        <v>64.750827373000007</v>
      </c>
      <c r="AU897"/>
    </row>
    <row r="898" spans="1:47" x14ac:dyDescent="0.2">
      <c r="A898" s="86">
        <v>34213</v>
      </c>
      <c r="B898">
        <v>49.485182344000002</v>
      </c>
      <c r="C898">
        <v>59.670056850000002</v>
      </c>
      <c r="D898">
        <v>69.949632327000003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67.194400466999994</v>
      </c>
      <c r="L898">
        <v>86.106621345999997</v>
      </c>
      <c r="M898">
        <v>75.8</v>
      </c>
      <c r="N898">
        <v>92.628077189999999</v>
      </c>
      <c r="O898"/>
      <c r="P898"/>
      <c r="Q898">
        <v>66.947335906000006</v>
      </c>
      <c r="R898">
        <v>86.93</v>
      </c>
      <c r="S898">
        <v>75.312336701999996</v>
      </c>
      <c r="T898">
        <v>80.767162573999997</v>
      </c>
      <c r="U898"/>
      <c r="V898">
        <v>125.670300598</v>
      </c>
      <c r="W898">
        <v>30.465036141999999</v>
      </c>
      <c r="X898"/>
      <c r="Y898"/>
      <c r="Z898">
        <v>16.798430389</v>
      </c>
      <c r="AA898"/>
      <c r="AB898">
        <v>50.149563684</v>
      </c>
      <c r="AC898">
        <v>105.191234064</v>
      </c>
      <c r="AD898">
        <v>96.643922837000005</v>
      </c>
      <c r="AE898">
        <v>26.291809015999998</v>
      </c>
      <c r="AF898">
        <v>70.184848391000003</v>
      </c>
      <c r="AG898"/>
      <c r="AH898">
        <v>71.988756734000006</v>
      </c>
      <c r="AI898">
        <v>79.458374406999994</v>
      </c>
      <c r="AJ898">
        <v>98.288656996</v>
      </c>
      <c r="AK898"/>
      <c r="AL898">
        <v>67.200108276999998</v>
      </c>
      <c r="AM898">
        <v>27.059524870000001</v>
      </c>
      <c r="AN898">
        <v>104.203953181</v>
      </c>
      <c r="AO898">
        <v>73.909511429999995</v>
      </c>
      <c r="AP898">
        <v>31.711938034999999</v>
      </c>
      <c r="AQ898">
        <v>65.012057205000005</v>
      </c>
      <c r="AR898">
        <v>69.744894551000002</v>
      </c>
      <c r="AS898">
        <v>36.496958587000002</v>
      </c>
      <c r="AT898">
        <v>65.077621979</v>
      </c>
      <c r="AU898"/>
    </row>
    <row r="899" spans="1:47" x14ac:dyDescent="0.2">
      <c r="A899" s="86">
        <v>34243</v>
      </c>
      <c r="B899">
        <v>49.921602800000002</v>
      </c>
      <c r="C899">
        <v>59.233768161</v>
      </c>
      <c r="D899">
        <v>70.599101937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67.194400466999994</v>
      </c>
      <c r="L899">
        <v>80.990298711999998</v>
      </c>
      <c r="M899">
        <v>76</v>
      </c>
      <c r="N899">
        <v>93.377077814000003</v>
      </c>
      <c r="O899"/>
      <c r="P899"/>
      <c r="Q899">
        <v>67.607301289000006</v>
      </c>
      <c r="R899">
        <v>87.3</v>
      </c>
      <c r="S899">
        <v>75.417584277000003</v>
      </c>
      <c r="T899">
        <v>80.874708729000005</v>
      </c>
      <c r="U899"/>
      <c r="V899">
        <v>119.583447902</v>
      </c>
      <c r="W899">
        <v>30.406449534</v>
      </c>
      <c r="X899"/>
      <c r="Y899"/>
      <c r="Z899">
        <v>16.739071977999998</v>
      </c>
      <c r="AA899"/>
      <c r="AB899">
        <v>50.569811424000001</v>
      </c>
      <c r="AC899">
        <v>105.091242396</v>
      </c>
      <c r="AD899">
        <v>95.832641218999996</v>
      </c>
      <c r="AE899">
        <v>26.088825930999999</v>
      </c>
      <c r="AF899">
        <v>69.777091949999999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67.241917345000005</v>
      </c>
      <c r="AM899">
        <v>26.814559290999998</v>
      </c>
      <c r="AN899">
        <v>100.05092891699999</v>
      </c>
      <c r="AO899">
        <v>73.477178913000003</v>
      </c>
      <c r="AP899">
        <v>31.082346704999999</v>
      </c>
      <c r="AQ899">
        <v>67.356241960000006</v>
      </c>
      <c r="AR899">
        <v>69.744894551000002</v>
      </c>
      <c r="AS899">
        <v>36.896925256000003</v>
      </c>
      <c r="AT899">
        <v>65.580154174</v>
      </c>
      <c r="AU899"/>
    </row>
    <row r="900" spans="1:47" x14ac:dyDescent="0.2">
      <c r="A900" s="86">
        <v>34274</v>
      </c>
      <c r="B900">
        <v>49.824535576999999</v>
      </c>
      <c r="C900">
        <v>58.939075633000002</v>
      </c>
      <c r="D900">
        <v>70.169047735999996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66.594450461999998</v>
      </c>
      <c r="L900">
        <v>81.643446281999999</v>
      </c>
      <c r="M900">
        <v>75.900000000000006</v>
      </c>
      <c r="N900">
        <v>93.641078034000003</v>
      </c>
      <c r="O900"/>
      <c r="P900"/>
      <c r="Q900">
        <v>68.323195941999998</v>
      </c>
      <c r="R900">
        <v>86.71</v>
      </c>
      <c r="S900">
        <v>75.497544496000003</v>
      </c>
      <c r="T900">
        <v>81.627531816000001</v>
      </c>
      <c r="U900"/>
      <c r="V900">
        <v>120.057058673</v>
      </c>
      <c r="W900">
        <v>31.255955350000001</v>
      </c>
      <c r="X900"/>
      <c r="Y900"/>
      <c r="Z900">
        <v>16.739071977999998</v>
      </c>
      <c r="AA900"/>
      <c r="AB900">
        <v>51.270224325000001</v>
      </c>
      <c r="AC900">
        <v>105.891175735</v>
      </c>
      <c r="AD900">
        <v>95.629820813999999</v>
      </c>
      <c r="AE900">
        <v>26.624781268</v>
      </c>
      <c r="AF900">
        <v>67.051198709999994</v>
      </c>
      <c r="AG900"/>
      <c r="AH900">
        <v>72.493404145</v>
      </c>
      <c r="AI900">
        <v>79.712776886</v>
      </c>
      <c r="AJ900">
        <v>101.56858993199999</v>
      </c>
      <c r="AK900"/>
      <c r="AL900">
        <v>67.366090385999996</v>
      </c>
      <c r="AM900">
        <v>27.514765486999998</v>
      </c>
      <c r="AN900">
        <v>103.067510633</v>
      </c>
      <c r="AO900">
        <v>71.088068577000001</v>
      </c>
      <c r="AP900">
        <v>32.328916198000002</v>
      </c>
      <c r="AQ900">
        <v>65.402754665000003</v>
      </c>
      <c r="AR900">
        <v>70.252499314999994</v>
      </c>
      <c r="AS900">
        <v>35.497041912999997</v>
      </c>
      <c r="AT900">
        <v>65.897235140000006</v>
      </c>
      <c r="AU900"/>
    </row>
    <row r="901" spans="1:47" x14ac:dyDescent="0.2">
      <c r="A901" s="86">
        <v>34304</v>
      </c>
      <c r="B901">
        <v>49.123895284</v>
      </c>
      <c r="C901">
        <v>59.536494853999997</v>
      </c>
      <c r="D901">
        <v>71.362667559000002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67.394383801000004</v>
      </c>
      <c r="L901">
        <v>79.792861500000001</v>
      </c>
      <c r="M901">
        <v>76</v>
      </c>
      <c r="N901">
        <v>93.864078219999996</v>
      </c>
      <c r="O901"/>
      <c r="P901"/>
      <c r="Q901">
        <v>68.614028145000006</v>
      </c>
      <c r="R901">
        <v>85.91</v>
      </c>
      <c r="S901">
        <v>75.594916708</v>
      </c>
      <c r="T901">
        <v>81.842624126000004</v>
      </c>
      <c r="U901"/>
      <c r="V901">
        <v>118.745567503</v>
      </c>
      <c r="W901">
        <v>31.988287949</v>
      </c>
      <c r="X901"/>
      <c r="Y901"/>
      <c r="Z901">
        <v>17.213939268000001</v>
      </c>
      <c r="AA901"/>
      <c r="AB901">
        <v>51.270224325000001</v>
      </c>
      <c r="AC901">
        <v>105.79118406800001</v>
      </c>
      <c r="AD901">
        <v>94.919949398</v>
      </c>
      <c r="AE901">
        <v>27.224731272</v>
      </c>
      <c r="AF901">
        <v>70.402768391999999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67.574579041999996</v>
      </c>
      <c r="AM901">
        <v>27.690554184</v>
      </c>
      <c r="AN901">
        <v>105.11013606500001</v>
      </c>
      <c r="AO901">
        <v>66.718890334999998</v>
      </c>
      <c r="AP901">
        <v>32.583797629000003</v>
      </c>
      <c r="AQ901">
        <v>67.043683993000002</v>
      </c>
      <c r="AR901">
        <v>71.572271701000005</v>
      </c>
      <c r="AS901">
        <v>38.296808599000002</v>
      </c>
      <c r="AT901">
        <v>66.250890932999994</v>
      </c>
      <c r="AU901"/>
    </row>
    <row r="902" spans="1:47" x14ac:dyDescent="0.2">
      <c r="A902" s="86">
        <v>34335</v>
      </c>
      <c r="B902">
        <v>49.569698682000002</v>
      </c>
      <c r="C902">
        <v>61.312516438999999</v>
      </c>
      <c r="D902">
        <v>72.459744603000004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67.094408799000007</v>
      </c>
      <c r="L902">
        <v>89.154643340000007</v>
      </c>
      <c r="M902">
        <v>76.099999999999994</v>
      </c>
      <c r="N902">
        <v>93.462077884999999</v>
      </c>
      <c r="O902"/>
      <c r="P902"/>
      <c r="Q902">
        <v>69.173320842999999</v>
      </c>
      <c r="R902">
        <v>87.51</v>
      </c>
      <c r="S902">
        <v>75.731270541000001</v>
      </c>
      <c r="T902">
        <v>82.272808746999999</v>
      </c>
      <c r="U902"/>
      <c r="V902">
        <v>116.81833595000001</v>
      </c>
      <c r="W902">
        <v>32.134754469000001</v>
      </c>
      <c r="X902"/>
      <c r="Y902"/>
      <c r="Z902">
        <v>17.154580856999999</v>
      </c>
      <c r="AA902"/>
      <c r="AB902">
        <v>52.250802385999997</v>
      </c>
      <c r="AC902">
        <v>106.09115907</v>
      </c>
      <c r="AD902">
        <v>94.514308588000006</v>
      </c>
      <c r="AE902">
        <v>26.956753603999999</v>
      </c>
      <c r="AF902">
        <v>73.627542977000004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67.866408754000005</v>
      </c>
      <c r="AM902">
        <v>28.567577920000002</v>
      </c>
      <c r="AN902">
        <v>103.258002026</v>
      </c>
      <c r="AO902">
        <v>60.632009896</v>
      </c>
      <c r="AP902">
        <v>32.010061076</v>
      </c>
      <c r="AQ902">
        <v>65.480894156000005</v>
      </c>
      <c r="AR902">
        <v>71.978355511999993</v>
      </c>
      <c r="AS902">
        <v>38.196816931999997</v>
      </c>
      <c r="AT902">
        <v>66.468654885000007</v>
      </c>
      <c r="AU902"/>
    </row>
    <row r="903" spans="1:47" x14ac:dyDescent="0.2">
      <c r="A903" s="86">
        <v>34366</v>
      </c>
      <c r="B903">
        <v>50.640475598999998</v>
      </c>
      <c r="C903">
        <v>60.866067389000001</v>
      </c>
      <c r="D903">
        <v>71.231018313999996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68.094325472999998</v>
      </c>
      <c r="L903">
        <v>87.412916486</v>
      </c>
      <c r="M903">
        <v>77.3</v>
      </c>
      <c r="N903">
        <v>96.489080408000007</v>
      </c>
      <c r="O903"/>
      <c r="P903"/>
      <c r="Q903">
        <v>69.520082314999996</v>
      </c>
      <c r="R903">
        <v>87.26</v>
      </c>
      <c r="S903">
        <v>76.150174681999999</v>
      </c>
      <c r="T903">
        <v>82.595447213</v>
      </c>
      <c r="U903"/>
      <c r="V903">
        <v>118.91479094499999</v>
      </c>
      <c r="W903">
        <v>32.017581253000003</v>
      </c>
      <c r="X903"/>
      <c r="Y903"/>
      <c r="Z903">
        <v>18.22303226</v>
      </c>
      <c r="AA903"/>
      <c r="AB903">
        <v>53.231380446999999</v>
      </c>
      <c r="AC903">
        <v>107.791017415</v>
      </c>
      <c r="AD903">
        <v>95.325590207000005</v>
      </c>
      <c r="AE903">
        <v>27.021748188</v>
      </c>
      <c r="AF903">
        <v>72.142583129000002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68.110512756000006</v>
      </c>
      <c r="AM903">
        <v>28.918752963999999</v>
      </c>
      <c r="AN903">
        <v>103.05304611</v>
      </c>
      <c r="AO903">
        <v>63.098219135000001</v>
      </c>
      <c r="AP903">
        <v>32.800266352999998</v>
      </c>
      <c r="AQ903">
        <v>66.106010091000002</v>
      </c>
      <c r="AR903">
        <v>73.501169804</v>
      </c>
      <c r="AS903">
        <v>34.097158569999998</v>
      </c>
      <c r="AT903">
        <v>66.514645997000002</v>
      </c>
      <c r="AU903"/>
    </row>
    <row r="904" spans="1:47" x14ac:dyDescent="0.2">
      <c r="A904" s="86">
        <v>34394</v>
      </c>
      <c r="B904">
        <v>49.685007526</v>
      </c>
      <c r="C904">
        <v>61.048658920000001</v>
      </c>
      <c r="D904">
        <v>71.924371006000001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67.794350471000001</v>
      </c>
      <c r="L904">
        <v>89.807790909999994</v>
      </c>
      <c r="M904">
        <v>77.3</v>
      </c>
      <c r="N904">
        <v>96.209080173999993</v>
      </c>
      <c r="O904"/>
      <c r="P904"/>
      <c r="Q904">
        <v>70.135304282000007</v>
      </c>
      <c r="R904">
        <v>87.24</v>
      </c>
      <c r="S904">
        <v>76.736411373999999</v>
      </c>
      <c r="T904">
        <v>82.918085677999997</v>
      </c>
      <c r="U904"/>
      <c r="V904">
        <v>118.99106032</v>
      </c>
      <c r="W904">
        <v>31.988287949</v>
      </c>
      <c r="X904"/>
      <c r="Y904"/>
      <c r="Z904">
        <v>17.926240202999999</v>
      </c>
      <c r="AA904"/>
      <c r="AB904">
        <v>51.760513355000001</v>
      </c>
      <c r="AC904">
        <v>109.290892426</v>
      </c>
      <c r="AD904">
        <v>96.339692229999997</v>
      </c>
      <c r="AE904">
        <v>27.492708941</v>
      </c>
      <c r="AF904">
        <v>73.798923655999999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68.542747925</v>
      </c>
      <c r="AM904">
        <v>29.361985554</v>
      </c>
      <c r="AN904">
        <v>103.086137818</v>
      </c>
      <c r="AO904">
        <v>61.571358144000001</v>
      </c>
      <c r="AP904">
        <v>33.183880743000003</v>
      </c>
      <c r="AQ904">
        <v>68.684613322000004</v>
      </c>
      <c r="AR904">
        <v>73.907253615000002</v>
      </c>
      <c r="AS904">
        <v>34.097158569999998</v>
      </c>
      <c r="AT904">
        <v>67.181913598999998</v>
      </c>
      <c r="AU904"/>
    </row>
    <row r="905" spans="1:47" x14ac:dyDescent="0.2">
      <c r="A905" s="86">
        <v>34425</v>
      </c>
      <c r="B905">
        <v>49.184457721000001</v>
      </c>
      <c r="C905">
        <v>59.958918584000003</v>
      </c>
      <c r="D905">
        <v>71.608412817000001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68.594283809999993</v>
      </c>
      <c r="L905">
        <v>86.650910988000007</v>
      </c>
      <c r="M905">
        <v>78.7</v>
      </c>
      <c r="N905">
        <v>97.807081506000003</v>
      </c>
      <c r="O905"/>
      <c r="P905"/>
      <c r="Q905">
        <v>71.421677486999997</v>
      </c>
      <c r="R905">
        <v>89.64</v>
      </c>
      <c r="S905">
        <v>77.514121166999999</v>
      </c>
      <c r="T905">
        <v>83.993547230999994</v>
      </c>
      <c r="U905"/>
      <c r="V905">
        <v>120.17018437</v>
      </c>
      <c r="W905">
        <v>32.251927684999998</v>
      </c>
      <c r="X905">
        <v>26.962723091000001</v>
      </c>
      <c r="Y905"/>
      <c r="Z905">
        <v>18.460465905</v>
      </c>
      <c r="AA905"/>
      <c r="AB905">
        <v>51.900595936000002</v>
      </c>
      <c r="AC905">
        <v>111.09074243800001</v>
      </c>
      <c r="AD905">
        <v>97.252384051999996</v>
      </c>
      <c r="AE905">
        <v>27.354720440000001</v>
      </c>
      <c r="AF905">
        <v>74.639093591000005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69.203947485</v>
      </c>
      <c r="AM905">
        <v>29.547579237000001</v>
      </c>
      <c r="AN905">
        <v>102.870073625</v>
      </c>
      <c r="AO905">
        <v>60.671438850000001</v>
      </c>
      <c r="AP905">
        <v>32.503534203999997</v>
      </c>
      <c r="AQ905">
        <v>67.434381451999997</v>
      </c>
      <c r="AR905">
        <v>74.211816472999999</v>
      </c>
      <c r="AS905">
        <v>32.097325222999999</v>
      </c>
      <c r="AT905">
        <v>67.589688244000001</v>
      </c>
      <c r="AU905"/>
    </row>
    <row r="906" spans="1:47" x14ac:dyDescent="0.2">
      <c r="A906" s="86">
        <v>34455</v>
      </c>
      <c r="B906">
        <v>52.139420219000002</v>
      </c>
      <c r="C906">
        <v>59.751754650000002</v>
      </c>
      <c r="D906">
        <v>73.451502250999994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68.294308807999997</v>
      </c>
      <c r="L906">
        <v>92.311523262999998</v>
      </c>
      <c r="M906">
        <v>78.5</v>
      </c>
      <c r="N906">
        <v>96.831080693000004</v>
      </c>
      <c r="O906"/>
      <c r="P906"/>
      <c r="Q906">
        <v>72.137572140000003</v>
      </c>
      <c r="R906">
        <v>89.58</v>
      </c>
      <c r="S906">
        <v>77.710406004999996</v>
      </c>
      <c r="T906">
        <v>85.069008783000001</v>
      </c>
      <c r="U906"/>
      <c r="V906">
        <v>118.695839799</v>
      </c>
      <c r="W906">
        <v>32.662033940999997</v>
      </c>
      <c r="X906">
        <v>27.400253289999998</v>
      </c>
      <c r="Y906"/>
      <c r="Z906">
        <v>18.282390671000002</v>
      </c>
      <c r="AA906"/>
      <c r="AB906">
        <v>52.110719805999999</v>
      </c>
      <c r="AC906">
        <v>111.490709108</v>
      </c>
      <c r="AD906">
        <v>97.150973848999996</v>
      </c>
      <c r="AE906">
        <v>28.223648029</v>
      </c>
      <c r="AF906">
        <v>75.462408281999998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69.353323079999996</v>
      </c>
      <c r="AM906">
        <v>29.851529160999998</v>
      </c>
      <c r="AN906">
        <v>103.77448814</v>
      </c>
      <c r="AO906">
        <v>59.543222030000003</v>
      </c>
      <c r="AP906">
        <v>33.812539217999998</v>
      </c>
      <c r="AQ906">
        <v>69.544147731999999</v>
      </c>
      <c r="AR906">
        <v>74.922463143000002</v>
      </c>
      <c r="AS906">
        <v>31.897341888</v>
      </c>
      <c r="AT906">
        <v>67.909841892000003</v>
      </c>
      <c r="AU906"/>
    </row>
    <row r="907" spans="1:47" x14ac:dyDescent="0.2">
      <c r="A907" s="86">
        <v>34486</v>
      </c>
      <c r="B907">
        <v>50.783820468000002</v>
      </c>
      <c r="C907">
        <v>60.129899715999997</v>
      </c>
      <c r="D907">
        <v>73.741130591000001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68.794267144000003</v>
      </c>
      <c r="L907">
        <v>92.093807405999996</v>
      </c>
      <c r="M907">
        <v>79.099999999999994</v>
      </c>
      <c r="N907">
        <v>98.482082067999997</v>
      </c>
      <c r="O907"/>
      <c r="P907"/>
      <c r="Q907">
        <v>72.685678984000006</v>
      </c>
      <c r="R907">
        <v>90.05</v>
      </c>
      <c r="S907">
        <v>78.272189432000005</v>
      </c>
      <c r="T907">
        <v>84.101093386000002</v>
      </c>
      <c r="U907"/>
      <c r="V907">
        <v>119.09808092999999</v>
      </c>
      <c r="W907">
        <v>33.013553588999997</v>
      </c>
      <c r="X907">
        <v>28.105395483999999</v>
      </c>
      <c r="Y907"/>
      <c r="Z907">
        <v>18.994691606</v>
      </c>
      <c r="AA907"/>
      <c r="AB907">
        <v>52.530967545999999</v>
      </c>
      <c r="AC907">
        <v>112.59061744900001</v>
      </c>
      <c r="AD907">
        <v>98.367896277</v>
      </c>
      <c r="AE907">
        <v>28.620614949</v>
      </c>
      <c r="AF907">
        <v>73.268365024999994</v>
      </c>
      <c r="AG907"/>
      <c r="AH907">
        <v>76.999232479</v>
      </c>
      <c r="AI907">
        <v>80.183036014999999</v>
      </c>
      <c r="AJ907">
        <v>106.597820435</v>
      </c>
      <c r="AK907"/>
      <c r="AL907">
        <v>69.770905482000003</v>
      </c>
      <c r="AM907">
        <v>30.141191290999998</v>
      </c>
      <c r="AN907">
        <v>102.79545830000001</v>
      </c>
      <c r="AO907">
        <v>59.099679858999998</v>
      </c>
      <c r="AP907">
        <v>34.202222831999997</v>
      </c>
      <c r="AQ907">
        <v>71.575774519000007</v>
      </c>
      <c r="AR907">
        <v>76.039193623000003</v>
      </c>
      <c r="AS907">
        <v>30.197483543000001</v>
      </c>
      <c r="AT907">
        <v>68.353101058999997</v>
      </c>
      <c r="AU907"/>
    </row>
    <row r="908" spans="1:47" x14ac:dyDescent="0.2">
      <c r="A908" s="86">
        <v>34516</v>
      </c>
      <c r="B908">
        <v>51.036101891999998</v>
      </c>
      <c r="C908">
        <v>55.010369787999998</v>
      </c>
      <c r="D908">
        <v>74.083418628999993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68.494292142000006</v>
      </c>
      <c r="L908">
        <v>91.005228122999995</v>
      </c>
      <c r="M908">
        <v>79.3</v>
      </c>
      <c r="N908">
        <v>100.127083439</v>
      </c>
      <c r="O908"/>
      <c r="P908"/>
      <c r="Q908">
        <v>73.401573636999998</v>
      </c>
      <c r="R908">
        <v>90.85</v>
      </c>
      <c r="S908">
        <v>78.535187590999996</v>
      </c>
      <c r="T908">
        <v>84.531278006999997</v>
      </c>
      <c r="U908"/>
      <c r="V908">
        <v>120.80139704699999</v>
      </c>
      <c r="W908">
        <v>33.39436654</v>
      </c>
      <c r="X908">
        <v>28.357210250000001</v>
      </c>
      <c r="Y908"/>
      <c r="Z908">
        <v>18.401107493000001</v>
      </c>
      <c r="AA908"/>
      <c r="AB908">
        <v>53.161339157</v>
      </c>
      <c r="AC908">
        <v>112.790600783</v>
      </c>
      <c r="AD908">
        <v>99.381998300999996</v>
      </c>
      <c r="AE908">
        <v>27.557703525000001</v>
      </c>
      <c r="AF908">
        <v>71.879657979000001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69.929430843000006</v>
      </c>
      <c r="AM908">
        <v>30.643119865999999</v>
      </c>
      <c r="AN908">
        <v>103.036233447</v>
      </c>
      <c r="AO908">
        <v>58.464274523</v>
      </c>
      <c r="AP908">
        <v>35.590502467999997</v>
      </c>
      <c r="AQ908">
        <v>70.247403157999997</v>
      </c>
      <c r="AR908">
        <v>74.110295519999994</v>
      </c>
      <c r="AS908">
        <v>31.197400216999998</v>
      </c>
      <c r="AT908">
        <v>68.445083283000002</v>
      </c>
      <c r="AU908"/>
    </row>
    <row r="909" spans="1:47" x14ac:dyDescent="0.2">
      <c r="A909" s="86">
        <v>34547</v>
      </c>
      <c r="B909">
        <v>51.018054417999998</v>
      </c>
      <c r="C909">
        <v>61.842340579999998</v>
      </c>
      <c r="D909">
        <v>77.488745773000005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68.494292142000006</v>
      </c>
      <c r="L909">
        <v>87.195200628999999</v>
      </c>
      <c r="M909">
        <v>79.599999999999994</v>
      </c>
      <c r="N909">
        <v>99.860083216999996</v>
      </c>
      <c r="O909"/>
      <c r="P909"/>
      <c r="Q909">
        <v>73.401573636999998</v>
      </c>
      <c r="R909">
        <v>91.36</v>
      </c>
      <c r="S909">
        <v>78.984678865999996</v>
      </c>
      <c r="T909">
        <v>84.853916471999995</v>
      </c>
      <c r="U909"/>
      <c r="V909">
        <v>121.81353892600001</v>
      </c>
      <c r="W909">
        <v>33.921646011999997</v>
      </c>
      <c r="X909">
        <v>28.526279742</v>
      </c>
      <c r="Y909"/>
      <c r="Z909">
        <v>19.172766840000001</v>
      </c>
      <c r="AA909"/>
      <c r="AB909">
        <v>54.352041088</v>
      </c>
      <c r="AC909">
        <v>113.190567453</v>
      </c>
      <c r="AD909">
        <v>100.19327991999999</v>
      </c>
      <c r="AE909">
        <v>28.287642695999999</v>
      </c>
      <c r="AF909">
        <v>77.767559801999994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70.587562800000001</v>
      </c>
      <c r="AM909">
        <v>31.656809378999998</v>
      </c>
      <c r="AN909">
        <v>103.302822386</v>
      </c>
      <c r="AO909">
        <v>59.237692549999998</v>
      </c>
      <c r="AP909">
        <v>33.715614125000002</v>
      </c>
      <c r="AQ909">
        <v>70.091124175000004</v>
      </c>
      <c r="AR909">
        <v>75.633109812000001</v>
      </c>
      <c r="AS909">
        <v>33.397216899</v>
      </c>
      <c r="AT909">
        <v>68.894884289999993</v>
      </c>
      <c r="AU909"/>
    </row>
    <row r="910" spans="1:47" x14ac:dyDescent="0.2">
      <c r="A910" s="86">
        <v>34578</v>
      </c>
      <c r="B910">
        <v>50.937019202000002</v>
      </c>
      <c r="C910">
        <v>61.068409936000002</v>
      </c>
      <c r="D910">
        <v>77.918799974999999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69.494208815999997</v>
      </c>
      <c r="L910">
        <v>88.936927483000005</v>
      </c>
      <c r="M910">
        <v>80</v>
      </c>
      <c r="N910">
        <v>100.04708337300001</v>
      </c>
      <c r="O910"/>
      <c r="P910"/>
      <c r="Q910">
        <v>75.146566852999996</v>
      </c>
      <c r="R910">
        <v>91.07</v>
      </c>
      <c r="S910">
        <v>79.140493337999999</v>
      </c>
      <c r="T910">
        <v>85.714285713999999</v>
      </c>
      <c r="U910"/>
      <c r="V910">
        <v>126.64784790500001</v>
      </c>
      <c r="W910">
        <v>34.273165659999997</v>
      </c>
      <c r="X910">
        <v>28.655823577</v>
      </c>
      <c r="Y910"/>
      <c r="Z910">
        <v>18.22303226</v>
      </c>
      <c r="AA910"/>
      <c r="AB910">
        <v>53.371463026999997</v>
      </c>
      <c r="AC910">
        <v>113.79051745700001</v>
      </c>
      <c r="AD910">
        <v>99.179177895999999</v>
      </c>
      <c r="AE910">
        <v>29.221564870000002</v>
      </c>
      <c r="AF910">
        <v>71.730591125999993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70.756406760000004</v>
      </c>
      <c r="AM910">
        <v>31.209362241000001</v>
      </c>
      <c r="AN910">
        <v>106.245196721</v>
      </c>
      <c r="AO910">
        <v>58.443565499000002</v>
      </c>
      <c r="AP910">
        <v>32.654890025</v>
      </c>
      <c r="AQ910">
        <v>68.059497386999993</v>
      </c>
      <c r="AR910">
        <v>79.084822205999998</v>
      </c>
      <c r="AS910">
        <v>33.997166903</v>
      </c>
      <c r="AT910">
        <v>69.115919160999994</v>
      </c>
      <c r="AU910"/>
    </row>
    <row r="911" spans="1:47" x14ac:dyDescent="0.2">
      <c r="A911" s="86">
        <v>34608</v>
      </c>
      <c r="B911">
        <v>52.860266477000003</v>
      </c>
      <c r="C911">
        <v>60.650435238</v>
      </c>
      <c r="D911">
        <v>77.971459672999998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70.794100491999998</v>
      </c>
      <c r="L911">
        <v>90.243222623999998</v>
      </c>
      <c r="M911">
        <v>80.900000000000006</v>
      </c>
      <c r="N911">
        <v>100.94308411900001</v>
      </c>
      <c r="O911"/>
      <c r="P911"/>
      <c r="Q911">
        <v>75.470956618000002</v>
      </c>
      <c r="R911">
        <v>91.95</v>
      </c>
      <c r="S911">
        <v>79.790904983999994</v>
      </c>
      <c r="T911">
        <v>85.821831869999997</v>
      </c>
      <c r="U911"/>
      <c r="V911">
        <v>122.37512372400001</v>
      </c>
      <c r="W911">
        <v>34.185285747999998</v>
      </c>
      <c r="X911">
        <v>29.139083267</v>
      </c>
      <c r="Y911"/>
      <c r="Z911">
        <v>19.350842073999999</v>
      </c>
      <c r="AA911"/>
      <c r="AB911">
        <v>54.702247538000002</v>
      </c>
      <c r="AC911">
        <v>113.490542455</v>
      </c>
      <c r="AD911">
        <v>100.19327991999999</v>
      </c>
      <c r="AE911">
        <v>29.618531788999999</v>
      </c>
      <c r="AF911">
        <v>72.718174525999999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71.286569865000004</v>
      </c>
      <c r="AM911">
        <v>30.557767229</v>
      </c>
      <c r="AN911">
        <v>102.28036701400001</v>
      </c>
      <c r="AO911">
        <v>59.464008274000001</v>
      </c>
      <c r="AP911">
        <v>33.646246605000002</v>
      </c>
      <c r="AQ911">
        <v>67.512520944000002</v>
      </c>
      <c r="AR911">
        <v>79.896989828000002</v>
      </c>
      <c r="AS911">
        <v>34.797100241999999</v>
      </c>
      <c r="AT911">
        <v>69.654134115999994</v>
      </c>
      <c r="AU911"/>
    </row>
    <row r="912" spans="1:47" x14ac:dyDescent="0.2">
      <c r="A912" s="86">
        <v>34639</v>
      </c>
      <c r="B912">
        <v>52.775434519999997</v>
      </c>
      <c r="C912">
        <v>62.638334127</v>
      </c>
      <c r="D912">
        <v>79.217739194999993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71.194067161000007</v>
      </c>
      <c r="L912">
        <v>92.964670833</v>
      </c>
      <c r="M912">
        <v>81.400000000000006</v>
      </c>
      <c r="N912">
        <v>102.43108535899999</v>
      </c>
      <c r="O912"/>
      <c r="P912"/>
      <c r="Q912">
        <v>75.851275651999998</v>
      </c>
      <c r="R912">
        <v>92.77</v>
      </c>
      <c r="S912">
        <v>80.348421533000007</v>
      </c>
      <c r="T912">
        <v>85.714285713999999</v>
      </c>
      <c r="U912"/>
      <c r="V912">
        <v>121.798671494</v>
      </c>
      <c r="W912">
        <v>34.302458964000003</v>
      </c>
      <c r="X912">
        <v>29.586125636999999</v>
      </c>
      <c r="Y912"/>
      <c r="Z912">
        <v>19.291483662000001</v>
      </c>
      <c r="AA912"/>
      <c r="AB912">
        <v>55.332619149000003</v>
      </c>
      <c r="AC912">
        <v>115.39038413500001</v>
      </c>
      <c r="AD912">
        <v>100.801741134</v>
      </c>
      <c r="AE912">
        <v>30.21948171</v>
      </c>
      <c r="AF912">
        <v>74.039744174999996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71.738893348999994</v>
      </c>
      <c r="AM912">
        <v>31.230348643999999</v>
      </c>
      <c r="AN912">
        <v>103.953790289</v>
      </c>
      <c r="AO912">
        <v>60.365998470999997</v>
      </c>
      <c r="AP912">
        <v>33.791465066999997</v>
      </c>
      <c r="AQ912">
        <v>70.012984682999999</v>
      </c>
      <c r="AR912">
        <v>80.607636497000001</v>
      </c>
      <c r="AS912">
        <v>34.697108573999998</v>
      </c>
      <c r="AT912">
        <v>70.123659759000006</v>
      </c>
      <c r="AU912"/>
    </row>
    <row r="913" spans="1:47" x14ac:dyDescent="0.2">
      <c r="A913" s="86">
        <v>34669</v>
      </c>
      <c r="B913">
        <v>53.125935509000001</v>
      </c>
      <c r="C913">
        <v>57.084180076000003</v>
      </c>
      <c r="D913">
        <v>83.562164288999995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71.194067161000007</v>
      </c>
      <c r="L913">
        <v>98.625283108999994</v>
      </c>
      <c r="M913">
        <v>82.3</v>
      </c>
      <c r="N913">
        <v>105.616088013</v>
      </c>
      <c r="O913"/>
      <c r="P913"/>
      <c r="Q913">
        <v>76.455311765999994</v>
      </c>
      <c r="R913">
        <v>92.65</v>
      </c>
      <c r="S913">
        <v>81.053541722000006</v>
      </c>
      <c r="T913">
        <v>86.682201110999998</v>
      </c>
      <c r="U913"/>
      <c r="V913">
        <v>122.074781378</v>
      </c>
      <c r="W913">
        <v>35.415604514999998</v>
      </c>
      <c r="X913">
        <v>29.999163884000001</v>
      </c>
      <c r="Y913"/>
      <c r="Z913">
        <v>20.359935064999998</v>
      </c>
      <c r="AA913"/>
      <c r="AB913">
        <v>55.332619149000003</v>
      </c>
      <c r="AC913">
        <v>118.190150821</v>
      </c>
      <c r="AD913">
        <v>101.51161255</v>
      </c>
      <c r="AE913">
        <v>30.015498707999999</v>
      </c>
      <c r="AF913">
        <v>74.949754917000007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72.313987107000003</v>
      </c>
      <c r="AM913">
        <v>32.838425968999999</v>
      </c>
      <c r="AN913">
        <v>104.718806363</v>
      </c>
      <c r="AO913">
        <v>60.714616210999999</v>
      </c>
      <c r="AP913">
        <v>35.762592339999998</v>
      </c>
      <c r="AQ913">
        <v>69.856705699000003</v>
      </c>
      <c r="AR913">
        <v>81.115241260999994</v>
      </c>
      <c r="AS913">
        <v>33.997166903</v>
      </c>
      <c r="AT913">
        <v>70.835530809999995</v>
      </c>
      <c r="AU913"/>
    </row>
    <row r="914" spans="1:47" x14ac:dyDescent="0.2">
      <c r="A914" s="86">
        <v>34700</v>
      </c>
      <c r="B914">
        <v>54.656796937999999</v>
      </c>
      <c r="C914">
        <v>62.790572758000003</v>
      </c>
      <c r="D914">
        <v>82.210565371000001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69.794183817999993</v>
      </c>
      <c r="L914">
        <v>97.210130039999996</v>
      </c>
      <c r="M914">
        <v>81.7</v>
      </c>
      <c r="N914">
        <v>104.80508733800001</v>
      </c>
      <c r="O914"/>
      <c r="P914"/>
      <c r="Q914">
        <v>80.206683889999994</v>
      </c>
      <c r="R914">
        <v>93.32</v>
      </c>
      <c r="S914">
        <v>80.475095476000007</v>
      </c>
      <c r="T914">
        <v>84.961462628000007</v>
      </c>
      <c r="U914"/>
      <c r="V914">
        <v>124.416863417</v>
      </c>
      <c r="W914">
        <v>34.741858524000001</v>
      </c>
      <c r="X914">
        <v>30.555643605</v>
      </c>
      <c r="Y914"/>
      <c r="Z914">
        <v>19.944426186000001</v>
      </c>
      <c r="AA914"/>
      <c r="AB914">
        <v>55.402660439000002</v>
      </c>
      <c r="AC914">
        <v>117.79018415100001</v>
      </c>
      <c r="AD914">
        <v>99.483408503000007</v>
      </c>
      <c r="AE914">
        <v>30.681443213000001</v>
      </c>
      <c r="AF914">
        <v>74.463001731000006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72.061192641999995</v>
      </c>
      <c r="AM914">
        <v>32.173010286</v>
      </c>
      <c r="AN914">
        <v>105.11284450399999</v>
      </c>
      <c r="AO914">
        <v>60.176069288999997</v>
      </c>
      <c r="AP914">
        <v>33.211801422000001</v>
      </c>
      <c r="AQ914">
        <v>73.372982832000005</v>
      </c>
      <c r="AR914">
        <v>82.333492695000004</v>
      </c>
      <c r="AS914">
        <v>34.497125240000003</v>
      </c>
      <c r="AT914">
        <v>70.956455716999997</v>
      </c>
      <c r="AU914"/>
    </row>
    <row r="915" spans="1:47" x14ac:dyDescent="0.2">
      <c r="A915" s="86">
        <v>34731</v>
      </c>
      <c r="B915">
        <v>54.515568948999999</v>
      </c>
      <c r="C915">
        <v>63.955603279000002</v>
      </c>
      <c r="D915">
        <v>81.885830565999996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70.794100491999998</v>
      </c>
      <c r="L915">
        <v>94.488681830999994</v>
      </c>
      <c r="M915">
        <v>81.900000000000006</v>
      </c>
      <c r="N915">
        <v>103.69208641</v>
      </c>
      <c r="O915"/>
      <c r="P915"/>
      <c r="Q915">
        <v>79.006583882000001</v>
      </c>
      <c r="R915">
        <v>92.7</v>
      </c>
      <c r="S915">
        <v>80.760546012999995</v>
      </c>
      <c r="T915">
        <v>85.069008783000001</v>
      </c>
      <c r="U915"/>
      <c r="V915">
        <v>123.94363208599999</v>
      </c>
      <c r="W915">
        <v>34.859031739000002</v>
      </c>
      <c r="X915">
        <v>30.344759653000001</v>
      </c>
      <c r="Y915"/>
      <c r="Z915">
        <v>20.597368710000001</v>
      </c>
      <c r="AA915"/>
      <c r="AB915">
        <v>55.542743019</v>
      </c>
      <c r="AC915">
        <v>117.09024248</v>
      </c>
      <c r="AD915">
        <v>100.90315133599999</v>
      </c>
      <c r="AE915">
        <v>30.496458627999999</v>
      </c>
      <c r="AF915">
        <v>74.590364726999994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71.959161105999996</v>
      </c>
      <c r="AM915">
        <v>32.878072813000003</v>
      </c>
      <c r="AN915">
        <v>106.260125002</v>
      </c>
      <c r="AO915">
        <v>60.420359069</v>
      </c>
      <c r="AP915">
        <v>34.786190249000001</v>
      </c>
      <c r="AQ915">
        <v>73.138564356000003</v>
      </c>
      <c r="AR915">
        <v>82.536534599999996</v>
      </c>
      <c r="AS915">
        <v>33.597200233000002</v>
      </c>
      <c r="AT915">
        <v>70.852777477000004</v>
      </c>
      <c r="AU915"/>
    </row>
    <row r="916" spans="1:47" x14ac:dyDescent="0.2">
      <c r="A916" s="86">
        <v>34759</v>
      </c>
      <c r="B916">
        <v>51.331550725</v>
      </c>
      <c r="C916">
        <v>64.309892895999994</v>
      </c>
      <c r="D916">
        <v>81.885830565999996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69.994167153000006</v>
      </c>
      <c r="L916">
        <v>94.815255616000002</v>
      </c>
      <c r="M916">
        <v>81.8</v>
      </c>
      <c r="N916">
        <v>103.546086288</v>
      </c>
      <c r="O916"/>
      <c r="P916"/>
      <c r="Q916">
        <v>78.806567213999998</v>
      </c>
      <c r="R916">
        <v>93.48</v>
      </c>
      <c r="S916">
        <v>80.920951146999997</v>
      </c>
      <c r="T916">
        <v>85.284101093000004</v>
      </c>
      <c r="U916"/>
      <c r="V916">
        <v>123.46882334599999</v>
      </c>
      <c r="W916">
        <v>35.005498258999999</v>
      </c>
      <c r="X916">
        <v>30.559821100000001</v>
      </c>
      <c r="Y916"/>
      <c r="Z916">
        <v>21.131594411999998</v>
      </c>
      <c r="AA916"/>
      <c r="AB916">
        <v>55.682825598999997</v>
      </c>
      <c r="AC916">
        <v>117.390217482</v>
      </c>
      <c r="AD916">
        <v>101.91725336</v>
      </c>
      <c r="AE916">
        <v>31.420381634999998</v>
      </c>
      <c r="AF916">
        <v>73.961148894999994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72.088134881000002</v>
      </c>
      <c r="AM916">
        <v>32.095326159000003</v>
      </c>
      <c r="AN916">
        <v>100.780790368</v>
      </c>
      <c r="AO916">
        <v>58.061886786000002</v>
      </c>
      <c r="AP916">
        <v>35.189492848</v>
      </c>
      <c r="AQ916">
        <v>70.481821633999999</v>
      </c>
      <c r="AR916">
        <v>83.856306986000007</v>
      </c>
      <c r="AS916">
        <v>33.497208565999998</v>
      </c>
      <c r="AT916">
        <v>70.965277287999996</v>
      </c>
      <c r="AU916"/>
    </row>
    <row r="917" spans="1:47" x14ac:dyDescent="0.2">
      <c r="A917" s="86">
        <v>34790</v>
      </c>
      <c r="B917">
        <v>54.475583669999999</v>
      </c>
      <c r="C917">
        <v>63.163701232999998</v>
      </c>
      <c r="D917">
        <v>80.648327660000007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70.394133822000001</v>
      </c>
      <c r="L917">
        <v>94.924113543999994</v>
      </c>
      <c r="M917">
        <v>82.1</v>
      </c>
      <c r="N917">
        <v>104.094086745</v>
      </c>
      <c r="O917"/>
      <c r="P917"/>
      <c r="Q917">
        <v>78.506542211999999</v>
      </c>
      <c r="R917">
        <v>93.47</v>
      </c>
      <c r="S917">
        <v>81.198597793000005</v>
      </c>
      <c r="T917">
        <v>86.144470334999994</v>
      </c>
      <c r="U917"/>
      <c r="V917">
        <v>122.68559823699999</v>
      </c>
      <c r="W917">
        <v>35.005498258999999</v>
      </c>
      <c r="X917">
        <v>31.217694046999998</v>
      </c>
      <c r="Y917"/>
      <c r="Z917">
        <v>21.487744879000001</v>
      </c>
      <c r="AA917"/>
      <c r="AB917">
        <v>56.943568820000003</v>
      </c>
      <c r="AC917">
        <v>117.49020914899999</v>
      </c>
      <c r="AD917">
        <v>103.13417578799999</v>
      </c>
      <c r="AE917">
        <v>31.513373886</v>
      </c>
      <c r="AF917">
        <v>74.786797643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72.469300335</v>
      </c>
      <c r="AM917">
        <v>32.286192876999998</v>
      </c>
      <c r="AN917">
        <v>110.040935217</v>
      </c>
      <c r="AO917">
        <v>56.964794572000002</v>
      </c>
      <c r="AP917">
        <v>36.331542429000002</v>
      </c>
      <c r="AQ917">
        <v>69.466008239999994</v>
      </c>
      <c r="AR917">
        <v>84.465432703000005</v>
      </c>
      <c r="AS917">
        <v>36.296975252000003</v>
      </c>
      <c r="AT917">
        <v>70.863878779999993</v>
      </c>
      <c r="AU917"/>
    </row>
    <row r="918" spans="1:47" x14ac:dyDescent="0.2">
      <c r="A918" s="86">
        <v>34820</v>
      </c>
      <c r="B918">
        <v>54.479564947999997</v>
      </c>
      <c r="C918">
        <v>65.793216072999996</v>
      </c>
      <c r="D918">
        <v>71.608412817000001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70.794100491999998</v>
      </c>
      <c r="L918">
        <v>94.379823901999998</v>
      </c>
      <c r="M918">
        <v>82.4</v>
      </c>
      <c r="N918">
        <v>104.996087497</v>
      </c>
      <c r="O918"/>
      <c r="P918"/>
      <c r="Q918">
        <v>77.306442204000007</v>
      </c>
      <c r="R918">
        <v>93.02</v>
      </c>
      <c r="S918">
        <v>81.110234438999996</v>
      </c>
      <c r="T918">
        <v>86.03692418</v>
      </c>
      <c r="U918"/>
      <c r="V918">
        <v>121.946879333</v>
      </c>
      <c r="W918">
        <v>36.118643810999998</v>
      </c>
      <c r="X918">
        <v>30.960927903999998</v>
      </c>
      <c r="Y918"/>
      <c r="Z918">
        <v>22.140687403000001</v>
      </c>
      <c r="AA918"/>
      <c r="AB918">
        <v>57.714023011000002</v>
      </c>
      <c r="AC918">
        <v>118.190150821</v>
      </c>
      <c r="AD918">
        <v>101.410202348</v>
      </c>
      <c r="AE918">
        <v>31.051412381999999</v>
      </c>
      <c r="AF918">
        <v>73.965130962999993</v>
      </c>
      <c r="AG918"/>
      <c r="AH918">
        <v>67.465062094999993</v>
      </c>
      <c r="AI918">
        <v>83.030998935</v>
      </c>
      <c r="AJ918">
        <v>109.112435686</v>
      </c>
      <c r="AK918"/>
      <c r="AL918">
        <v>72.430633451999995</v>
      </c>
      <c r="AM918">
        <v>33.317331568999997</v>
      </c>
      <c r="AN918">
        <v>106.662245915</v>
      </c>
      <c r="AO918">
        <v>59.553289952</v>
      </c>
      <c r="AP918">
        <v>36.867719262999998</v>
      </c>
      <c r="AQ918">
        <v>70.012984682999999</v>
      </c>
      <c r="AR918">
        <v>84.465432703000005</v>
      </c>
      <c r="AS918">
        <v>35.997000249999999</v>
      </c>
      <c r="AT918">
        <v>71.191565455000003</v>
      </c>
      <c r="AU918"/>
    </row>
    <row r="919" spans="1:47" x14ac:dyDescent="0.2">
      <c r="A919" s="86">
        <v>34851</v>
      </c>
      <c r="B919">
        <v>55.169439132000001</v>
      </c>
      <c r="C919">
        <v>65.192242481999997</v>
      </c>
      <c r="D919">
        <v>76.505764741999997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69.994167153000006</v>
      </c>
      <c r="L919">
        <v>93.182386690000001</v>
      </c>
      <c r="M919">
        <v>82.1</v>
      </c>
      <c r="N919">
        <v>104.189086824</v>
      </c>
      <c r="O919"/>
      <c r="P919"/>
      <c r="Q919">
        <v>76.706392199000007</v>
      </c>
      <c r="R919">
        <v>93.66</v>
      </c>
      <c r="S919">
        <v>81.066562481000005</v>
      </c>
      <c r="T919">
        <v>85.499193403999996</v>
      </c>
      <c r="U919"/>
      <c r="V919">
        <v>120.98182725700001</v>
      </c>
      <c r="W919">
        <v>34.683271916000002</v>
      </c>
      <c r="X919">
        <v>31.234106976</v>
      </c>
      <c r="Y919"/>
      <c r="Z919">
        <v>21.606461702000001</v>
      </c>
      <c r="AA919"/>
      <c r="AB919">
        <v>56.453279790000003</v>
      </c>
      <c r="AC919">
        <v>117.990167486</v>
      </c>
      <c r="AD919">
        <v>101.308792145</v>
      </c>
      <c r="AE919">
        <v>32.160319973</v>
      </c>
      <c r="AF919">
        <v>74.949887692000004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72.463029676000005</v>
      </c>
      <c r="AM919">
        <v>33.293820994999997</v>
      </c>
      <c r="AN919">
        <v>103.319929591</v>
      </c>
      <c r="AO919">
        <v>59.735765178999998</v>
      </c>
      <c r="AP919">
        <v>36.908492166000002</v>
      </c>
      <c r="AQ919">
        <v>74.466935716999998</v>
      </c>
      <c r="AR919">
        <v>84.769995561000002</v>
      </c>
      <c r="AS919">
        <v>37.196900257999999</v>
      </c>
      <c r="AT919">
        <v>71.422710441000007</v>
      </c>
      <c r="AU919"/>
    </row>
    <row r="920" spans="1:47" x14ac:dyDescent="0.2">
      <c r="A920" s="86">
        <v>34881</v>
      </c>
      <c r="B920">
        <v>54.023640129</v>
      </c>
      <c r="C920">
        <v>63.147700516</v>
      </c>
      <c r="D920">
        <v>74.610015610000005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69.794183817999993</v>
      </c>
      <c r="L920">
        <v>88.719211627000007</v>
      </c>
      <c r="M920">
        <v>82.1</v>
      </c>
      <c r="N920">
        <v>103.513086261</v>
      </c>
      <c r="O920"/>
      <c r="P920"/>
      <c r="Q920">
        <v>78.006500541999998</v>
      </c>
      <c r="R920">
        <v>94.07</v>
      </c>
      <c r="S920">
        <v>80.688954852999998</v>
      </c>
      <c r="T920">
        <v>86.144470334999994</v>
      </c>
      <c r="U920"/>
      <c r="V920">
        <v>121.22097589800001</v>
      </c>
      <c r="W920">
        <v>35.210551387000002</v>
      </c>
      <c r="X920">
        <v>31.981578638999999</v>
      </c>
      <c r="Y920"/>
      <c r="Z920">
        <v>22.615554694</v>
      </c>
      <c r="AA920"/>
      <c r="AB920">
        <v>58.134270751000003</v>
      </c>
      <c r="AC920">
        <v>117.89017581900001</v>
      </c>
      <c r="AD920">
        <v>99.889049313000001</v>
      </c>
      <c r="AE920">
        <v>32.160319973</v>
      </c>
      <c r="AF920">
        <v>70.840035807999996</v>
      </c>
      <c r="AG920"/>
      <c r="AH920">
        <v>67.344309099</v>
      </c>
      <c r="AI920">
        <v>82.748580571000005</v>
      </c>
      <c r="AJ920">
        <v>111.189726546</v>
      </c>
      <c r="AK920"/>
      <c r="AL920">
        <v>72.233264422000005</v>
      </c>
      <c r="AM920">
        <v>33.912999902000003</v>
      </c>
      <c r="AN920">
        <v>109.88459979700001</v>
      </c>
      <c r="AO920">
        <v>59.961764946999999</v>
      </c>
      <c r="AP920">
        <v>36.960250297000002</v>
      </c>
      <c r="AQ920">
        <v>70.012984682999999</v>
      </c>
      <c r="AR920">
        <v>84.769995561000002</v>
      </c>
      <c r="AS920">
        <v>37.196900257999999</v>
      </c>
      <c r="AT920">
        <v>71.109891583000007</v>
      </c>
      <c r="AU920"/>
    </row>
    <row r="921" spans="1:47" x14ac:dyDescent="0.2">
      <c r="A921" s="86">
        <v>34912</v>
      </c>
      <c r="B921">
        <v>53.641844949000003</v>
      </c>
      <c r="C921">
        <v>64.276274138999995</v>
      </c>
      <c r="D921">
        <v>72.907352036999995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68.994250479000002</v>
      </c>
      <c r="L921">
        <v>91.222943978999993</v>
      </c>
      <c r="M921">
        <v>82</v>
      </c>
      <c r="N921">
        <v>103.23908603300001</v>
      </c>
      <c r="O921"/>
      <c r="P921"/>
      <c r="Q921">
        <v>78.506542211999999</v>
      </c>
      <c r="R921">
        <v>93.5</v>
      </c>
      <c r="S921">
        <v>81.371423957999994</v>
      </c>
      <c r="T921">
        <v>86.252016490000003</v>
      </c>
      <c r="U921"/>
      <c r="V921">
        <v>122.02453</v>
      </c>
      <c r="W921">
        <v>35.474191122999997</v>
      </c>
      <c r="X921">
        <v>32.067527906000002</v>
      </c>
      <c r="Y921"/>
      <c r="Z921">
        <v>23.149780395000001</v>
      </c>
      <c r="AA921"/>
      <c r="AB921">
        <v>58.484477200999997</v>
      </c>
      <c r="AC921">
        <v>119.990000833</v>
      </c>
      <c r="AD921">
        <v>101.410202348</v>
      </c>
      <c r="AE921">
        <v>32.345304558000002</v>
      </c>
      <c r="AF921">
        <v>78.213720605000006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72.800824483</v>
      </c>
      <c r="AM921">
        <v>33.501743314999999</v>
      </c>
      <c r="AN921">
        <v>110.31835282199999</v>
      </c>
      <c r="AO921">
        <v>59.462383879000001</v>
      </c>
      <c r="AP921">
        <v>37.453353804000002</v>
      </c>
      <c r="AQ921">
        <v>67.668799927999999</v>
      </c>
      <c r="AR921">
        <v>84.871516514000007</v>
      </c>
      <c r="AS921">
        <v>37.796850262</v>
      </c>
      <c r="AT921">
        <v>72.045771068999997</v>
      </c>
      <c r="AU921"/>
    </row>
    <row r="922" spans="1:47" x14ac:dyDescent="0.2">
      <c r="A922" s="86">
        <v>34943</v>
      </c>
      <c r="B922">
        <v>53.229576162000001</v>
      </c>
      <c r="C922">
        <v>63.321689266</v>
      </c>
      <c r="D922">
        <v>73.565598264000002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70.394133822000001</v>
      </c>
      <c r="L922">
        <v>91.767233621000003</v>
      </c>
      <c r="M922">
        <v>82.4</v>
      </c>
      <c r="N922">
        <v>104.06408672000001</v>
      </c>
      <c r="O922"/>
      <c r="P922"/>
      <c r="Q922">
        <v>76.306358863</v>
      </c>
      <c r="R922">
        <v>93.64</v>
      </c>
      <c r="S922">
        <v>81.408225154999997</v>
      </c>
      <c r="T922">
        <v>86.574654956000003</v>
      </c>
      <c r="U922"/>
      <c r="V922">
        <v>122.735497657</v>
      </c>
      <c r="W922">
        <v>35.357017906999999</v>
      </c>
      <c r="X922">
        <v>33.276846046999999</v>
      </c>
      <c r="Y922"/>
      <c r="Z922">
        <v>23.031063572000001</v>
      </c>
      <c r="AA922"/>
      <c r="AB922">
        <v>57.994188170999998</v>
      </c>
      <c r="AC922">
        <v>119.190067494</v>
      </c>
      <c r="AD922">
        <v>99.787639110000001</v>
      </c>
      <c r="AE922">
        <v>32.067327722999998</v>
      </c>
      <c r="AF922">
        <v>76.247984836000001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72.775062974999997</v>
      </c>
      <c r="AM922">
        <v>34.025703125</v>
      </c>
      <c r="AN922">
        <v>107.693450527</v>
      </c>
      <c r="AO922">
        <v>58.993782187000001</v>
      </c>
      <c r="AP922">
        <v>37.207635365000002</v>
      </c>
      <c r="AQ922">
        <v>69.075310780999999</v>
      </c>
      <c r="AR922">
        <v>84.465432703000005</v>
      </c>
      <c r="AS922">
        <v>36.096991916999997</v>
      </c>
      <c r="AT922">
        <v>72.345803603999997</v>
      </c>
      <c r="AU922"/>
    </row>
    <row r="923" spans="1:47" x14ac:dyDescent="0.2">
      <c r="A923" s="86">
        <v>34973</v>
      </c>
      <c r="B923">
        <v>52.328262938999998</v>
      </c>
      <c r="C923">
        <v>64.390923185999995</v>
      </c>
      <c r="D923">
        <v>74.504696214000006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68.594283809999993</v>
      </c>
      <c r="L923">
        <v>93.508960474999995</v>
      </c>
      <c r="M923">
        <v>81.5</v>
      </c>
      <c r="N923">
        <v>102.525085438</v>
      </c>
      <c r="O923"/>
      <c r="P923"/>
      <c r="Q923">
        <v>75.606300524999995</v>
      </c>
      <c r="R923">
        <v>91.84</v>
      </c>
      <c r="S923">
        <v>81.287086797000001</v>
      </c>
      <c r="T923">
        <v>86.252016490000003</v>
      </c>
      <c r="U923"/>
      <c r="V923">
        <v>123.868108095</v>
      </c>
      <c r="W923">
        <v>35.298431299000001</v>
      </c>
      <c r="X923">
        <v>32.378231976999999</v>
      </c>
      <c r="Y923"/>
      <c r="Z923">
        <v>23.684006096000001</v>
      </c>
      <c r="AA923"/>
      <c r="AB923">
        <v>58.414435910999998</v>
      </c>
      <c r="AC923">
        <v>119.990000833</v>
      </c>
      <c r="AD923">
        <v>101.308792145</v>
      </c>
      <c r="AE923">
        <v>32.252312306999997</v>
      </c>
      <c r="AF923">
        <v>76.444710587000003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72.544668877000007</v>
      </c>
      <c r="AM923">
        <v>33.748407772</v>
      </c>
      <c r="AN923">
        <v>114.26439501599999</v>
      </c>
      <c r="AO923">
        <v>58.345470194000001</v>
      </c>
      <c r="AP923">
        <v>37.412067049000001</v>
      </c>
      <c r="AQ923">
        <v>66.574847042000002</v>
      </c>
      <c r="AR923">
        <v>85.176079372000004</v>
      </c>
      <c r="AS923">
        <v>35.097075244000003</v>
      </c>
      <c r="AT923">
        <v>72.232114367999998</v>
      </c>
      <c r="AU923"/>
    </row>
    <row r="924" spans="1:47" x14ac:dyDescent="0.2">
      <c r="A924" s="86">
        <v>35004</v>
      </c>
      <c r="B924">
        <v>53.941419308</v>
      </c>
      <c r="C924">
        <v>64.071509513999999</v>
      </c>
      <c r="D924">
        <v>74.987410112999996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68.994250479000002</v>
      </c>
      <c r="L924">
        <v>95.903834900000007</v>
      </c>
      <c r="M924">
        <v>81.8</v>
      </c>
      <c r="N924">
        <v>103.51608626300001</v>
      </c>
      <c r="O924"/>
      <c r="P924"/>
      <c r="Q924">
        <v>75.706308859000004</v>
      </c>
      <c r="R924">
        <v>91.81</v>
      </c>
      <c r="S924">
        <v>81.601003460000001</v>
      </c>
      <c r="T924">
        <v>86.682201110999998</v>
      </c>
      <c r="U924"/>
      <c r="V924">
        <v>122.77247847700001</v>
      </c>
      <c r="W924">
        <v>34.419632180000001</v>
      </c>
      <c r="X924">
        <v>33.190242298999998</v>
      </c>
      <c r="Y924"/>
      <c r="Z924">
        <v>23.565289274000001</v>
      </c>
      <c r="AA924"/>
      <c r="AB924">
        <v>58.344394620999999</v>
      </c>
      <c r="AC924">
        <v>119.990000833</v>
      </c>
      <c r="AD924">
        <v>102.120073764</v>
      </c>
      <c r="AE924">
        <v>32.437296891999999</v>
      </c>
      <c r="AF924">
        <v>74.762352938000006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73.197204419000002</v>
      </c>
      <c r="AM924">
        <v>34.997340166000001</v>
      </c>
      <c r="AN924">
        <v>110.178191372</v>
      </c>
      <c r="AO924">
        <v>56.759541712000001</v>
      </c>
      <c r="AP924">
        <v>37.268403583999998</v>
      </c>
      <c r="AQ924">
        <v>68.762752813000006</v>
      </c>
      <c r="AR924">
        <v>85.277600324999995</v>
      </c>
      <c r="AS924">
        <v>38.596783600999998</v>
      </c>
      <c r="AT924">
        <v>72.399525980999996</v>
      </c>
      <c r="AU924"/>
    </row>
    <row r="925" spans="1:47" x14ac:dyDescent="0.2">
      <c r="A925" s="86">
        <v>35034</v>
      </c>
      <c r="B925">
        <v>53.727631778000003</v>
      </c>
      <c r="C925">
        <v>64.028077143000004</v>
      </c>
      <c r="D925">
        <v>75.821188665999998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68.994250479000002</v>
      </c>
      <c r="L925">
        <v>99.278430678999996</v>
      </c>
      <c r="M925">
        <v>82.7</v>
      </c>
      <c r="N925">
        <v>105.089087574</v>
      </c>
      <c r="O925"/>
      <c r="P925"/>
      <c r="Q925">
        <v>76.506375531000003</v>
      </c>
      <c r="R925">
        <v>93.77</v>
      </c>
      <c r="S925">
        <v>82.165354891999996</v>
      </c>
      <c r="T925">
        <v>87.004839576999998</v>
      </c>
      <c r="U925"/>
      <c r="V925">
        <v>124.891350137</v>
      </c>
      <c r="W925">
        <v>35.444897818999998</v>
      </c>
      <c r="X925">
        <v>33.756536005999997</v>
      </c>
      <c r="Y925"/>
      <c r="Z925">
        <v>24.336948620000001</v>
      </c>
      <c r="AA925"/>
      <c r="AB925">
        <v>59.605137841999998</v>
      </c>
      <c r="AC925">
        <v>121.98983418</v>
      </c>
      <c r="AD925">
        <v>103.438406395</v>
      </c>
      <c r="AE925">
        <v>33.176235314000003</v>
      </c>
      <c r="AF925">
        <v>74.658723481999999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73.974166525000001</v>
      </c>
      <c r="AM925">
        <v>34.676265706999999</v>
      </c>
      <c r="AN925">
        <v>116.86543511799999</v>
      </c>
      <c r="AO925">
        <v>56.370704154000002</v>
      </c>
      <c r="AP925">
        <v>37.370792608999999</v>
      </c>
      <c r="AQ925">
        <v>67.434381451999997</v>
      </c>
      <c r="AR925">
        <v>84.262390796999995</v>
      </c>
      <c r="AS925">
        <v>40.196650279000004</v>
      </c>
      <c r="AT925">
        <v>72.668732577</v>
      </c>
      <c r="AU925"/>
    </row>
    <row r="926" spans="1:47" x14ac:dyDescent="0.2">
      <c r="A926" s="86">
        <v>35065</v>
      </c>
      <c r="B926">
        <v>52.786454409999997</v>
      </c>
      <c r="C926">
        <v>63.955808595999997</v>
      </c>
      <c r="D926">
        <v>74.943527031000002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69.294225480999998</v>
      </c>
      <c r="L926">
        <v>89.698932982000002</v>
      </c>
      <c r="M926">
        <v>81.900000000000006</v>
      </c>
      <c r="N926">
        <v>100.486083738</v>
      </c>
      <c r="O926"/>
      <c r="P926"/>
      <c r="Q926">
        <v>76.806400533000001</v>
      </c>
      <c r="R926">
        <v>92.93</v>
      </c>
      <c r="S926">
        <v>81.626119063000004</v>
      </c>
      <c r="T926">
        <v>86.682201110999998</v>
      </c>
      <c r="U926"/>
      <c r="V926">
        <v>123.276181963</v>
      </c>
      <c r="W926">
        <v>35.151964778999996</v>
      </c>
      <c r="X926">
        <v>34.136188074000003</v>
      </c>
      <c r="Y926"/>
      <c r="Z926">
        <v>23.862081329999999</v>
      </c>
      <c r="AA926"/>
      <c r="AB926">
        <v>59.254931392000003</v>
      </c>
      <c r="AC926">
        <v>120.189984168</v>
      </c>
      <c r="AD926">
        <v>101.91725336</v>
      </c>
      <c r="AE926">
        <v>33.084242979999999</v>
      </c>
      <c r="AF926">
        <v>75.050622474999997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73.382632118000004</v>
      </c>
      <c r="AM926">
        <v>35.074495667999997</v>
      </c>
      <c r="AN926">
        <v>112.53225911600001</v>
      </c>
      <c r="AO926">
        <v>56.462678537999999</v>
      </c>
      <c r="AP926">
        <v>36.713792546999997</v>
      </c>
      <c r="AQ926">
        <v>68.762752813000006</v>
      </c>
      <c r="AR926">
        <v>84.465432703000005</v>
      </c>
      <c r="AS926">
        <v>38.896758603000002</v>
      </c>
      <c r="AT926">
        <v>72.259272913000004</v>
      </c>
      <c r="AU926"/>
    </row>
    <row r="927" spans="1:47" x14ac:dyDescent="0.2">
      <c r="A927" s="86">
        <v>35096</v>
      </c>
      <c r="B927">
        <v>53.715496010000003</v>
      </c>
      <c r="C927">
        <v>63.037444792999999</v>
      </c>
      <c r="D927">
        <v>74.548579294999996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68.694275477000005</v>
      </c>
      <c r="L927">
        <v>94.706397687000006</v>
      </c>
      <c r="M927">
        <v>81.599999999999994</v>
      </c>
      <c r="N927">
        <v>100.627083856</v>
      </c>
      <c r="O927"/>
      <c r="P927"/>
      <c r="Q927">
        <v>78.006500541999998</v>
      </c>
      <c r="R927">
        <v>93.22</v>
      </c>
      <c r="S927">
        <v>82.001476393999994</v>
      </c>
      <c r="T927">
        <v>87.327478042999999</v>
      </c>
      <c r="U927"/>
      <c r="V927">
        <v>122.655762522</v>
      </c>
      <c r="W927">
        <v>35.532777731000003</v>
      </c>
      <c r="X927">
        <v>33.492656535000002</v>
      </c>
      <c r="Y927"/>
      <c r="Z927">
        <v>22.912346750000001</v>
      </c>
      <c r="AA927"/>
      <c r="AB927">
        <v>59.675179131999997</v>
      </c>
      <c r="AC927">
        <v>118.89009249199999</v>
      </c>
      <c r="AD927">
        <v>101.815843157</v>
      </c>
      <c r="AE927">
        <v>33.823181402000003</v>
      </c>
      <c r="AF927">
        <v>73.338125946000005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73.689356081</v>
      </c>
      <c r="AM927">
        <v>34.608684863000001</v>
      </c>
      <c r="AN927">
        <v>112.442334464</v>
      </c>
      <c r="AO927">
        <v>55.584212186999999</v>
      </c>
      <c r="AP927">
        <v>36.523261902999998</v>
      </c>
      <c r="AQ927">
        <v>67.434381451999997</v>
      </c>
      <c r="AR927">
        <v>85.176079372000004</v>
      </c>
      <c r="AS927">
        <v>36.196983584999998</v>
      </c>
      <c r="AT927">
        <v>73.303290982999997</v>
      </c>
      <c r="AU927"/>
    </row>
    <row r="928" spans="1:47" x14ac:dyDescent="0.2">
      <c r="A928" s="86">
        <v>35125</v>
      </c>
      <c r="B928">
        <v>53.208746040000001</v>
      </c>
      <c r="C928">
        <v>63.046283133999999</v>
      </c>
      <c r="D928">
        <v>74.425706665999996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68.794267144000003</v>
      </c>
      <c r="L928">
        <v>96.121550756000005</v>
      </c>
      <c r="M928">
        <v>81.599999999999994</v>
      </c>
      <c r="N928">
        <v>102.04308503599999</v>
      </c>
      <c r="O928"/>
      <c r="P928"/>
      <c r="Q928">
        <v>76.706392199000007</v>
      </c>
      <c r="R928">
        <v>93.87</v>
      </c>
      <c r="S928">
        <v>81.908590254000003</v>
      </c>
      <c r="T928">
        <v>87.435024197999994</v>
      </c>
      <c r="U928"/>
      <c r="V928">
        <v>123.125189245</v>
      </c>
      <c r="W928">
        <v>36.089350506999999</v>
      </c>
      <c r="X928">
        <v>34.961819749999997</v>
      </c>
      <c r="Y928"/>
      <c r="Z928">
        <v>23.209138805999999</v>
      </c>
      <c r="AA928"/>
      <c r="AB928">
        <v>60.025385583000002</v>
      </c>
      <c r="AC928">
        <v>117.69019248399999</v>
      </c>
      <c r="AD928">
        <v>101.71443295500001</v>
      </c>
      <c r="AE928">
        <v>33.823181402000003</v>
      </c>
      <c r="AF928">
        <v>78.819440334000006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73.676537053000004</v>
      </c>
      <c r="AM928">
        <v>35.932615300000002</v>
      </c>
      <c r="AN928">
        <v>113.179739138</v>
      </c>
      <c r="AO928">
        <v>56.280133954</v>
      </c>
      <c r="AP928">
        <v>36.323265012</v>
      </c>
      <c r="AQ928">
        <v>68.606473829999999</v>
      </c>
      <c r="AR928">
        <v>83.653265081000001</v>
      </c>
      <c r="AS928">
        <v>36.296975252000003</v>
      </c>
      <c r="AT928">
        <v>73.203775731999997</v>
      </c>
      <c r="AU928"/>
    </row>
    <row r="929" spans="1:47" x14ac:dyDescent="0.2">
      <c r="A929" s="86">
        <v>35156</v>
      </c>
      <c r="B929">
        <v>53.124287709999997</v>
      </c>
      <c r="C929">
        <v>64.601729331000001</v>
      </c>
      <c r="D929">
        <v>76.365338879999996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68.794267144000003</v>
      </c>
      <c r="L929">
        <v>98.298709324000001</v>
      </c>
      <c r="M929">
        <v>81</v>
      </c>
      <c r="N929">
        <v>100.24408353699999</v>
      </c>
      <c r="O929"/>
      <c r="P929"/>
      <c r="Q929">
        <v>75.706308859000004</v>
      </c>
      <c r="R929">
        <v>92.92</v>
      </c>
      <c r="S929">
        <v>82.161016212999996</v>
      </c>
      <c r="T929">
        <v>86.467108800999995</v>
      </c>
      <c r="U929"/>
      <c r="V929">
        <v>122.477190612</v>
      </c>
      <c r="W929">
        <v>35.239844691000002</v>
      </c>
      <c r="X929">
        <v>34.582192599999999</v>
      </c>
      <c r="Y929"/>
      <c r="Z929">
        <v>23.327855628999998</v>
      </c>
      <c r="AA929"/>
      <c r="AB929">
        <v>60.025385583000002</v>
      </c>
      <c r="AC929">
        <v>116.39030080800001</v>
      </c>
      <c r="AD929">
        <v>102.018663562</v>
      </c>
      <c r="AE929">
        <v>34.840096658999997</v>
      </c>
      <c r="AF929">
        <v>73.894403513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73.950012788999999</v>
      </c>
      <c r="AM929">
        <v>35.903216483000001</v>
      </c>
      <c r="AN929">
        <v>113.238941883</v>
      </c>
      <c r="AO929">
        <v>56.609720828999997</v>
      </c>
      <c r="AP929">
        <v>36.041335613000001</v>
      </c>
      <c r="AQ929">
        <v>75.013912160000004</v>
      </c>
      <c r="AR929">
        <v>83.653265081000001</v>
      </c>
      <c r="AS929">
        <v>37.896841930000001</v>
      </c>
      <c r="AT929">
        <v>73.957673143999997</v>
      </c>
      <c r="AU929"/>
    </row>
    <row r="930" spans="1:47" x14ac:dyDescent="0.2">
      <c r="A930" s="86">
        <v>35186</v>
      </c>
      <c r="B930">
        <v>53.799954329999998</v>
      </c>
      <c r="C930">
        <v>64.538489747</v>
      </c>
      <c r="D930">
        <v>76.382892112999997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69.394217148999999</v>
      </c>
      <c r="L930">
        <v>95.141829400999995</v>
      </c>
      <c r="M930">
        <v>81.900000000000006</v>
      </c>
      <c r="N930">
        <v>101.955084963</v>
      </c>
      <c r="O930"/>
      <c r="P930"/>
      <c r="Q930">
        <v>78.106508876000007</v>
      </c>
      <c r="R930">
        <v>94.78</v>
      </c>
      <c r="S930">
        <v>82.739080360000003</v>
      </c>
      <c r="T930">
        <v>86.897293422000004</v>
      </c>
      <c r="U930"/>
      <c r="V930">
        <v>124.14860373800001</v>
      </c>
      <c r="W930">
        <v>36.323696939000001</v>
      </c>
      <c r="X930">
        <v>34.952608103999999</v>
      </c>
      <c r="Y930"/>
      <c r="Z930">
        <v>24.515023853999999</v>
      </c>
      <c r="AA930"/>
      <c r="AB930">
        <v>59.535096551999999</v>
      </c>
      <c r="AC930">
        <v>116.29030914099999</v>
      </c>
      <c r="AD930">
        <v>102.627124776</v>
      </c>
      <c r="AE930">
        <v>34.932088993000001</v>
      </c>
      <c r="AF930">
        <v>73.386629122000002</v>
      </c>
      <c r="AG930"/>
      <c r="AH930">
        <v>76.272087847999998</v>
      </c>
      <c r="AI930">
        <v>85.19620639</v>
      </c>
      <c r="AJ930">
        <v>111.627050938</v>
      </c>
      <c r="AK930"/>
      <c r="AL930">
        <v>74.401461798</v>
      </c>
      <c r="AM930">
        <v>36.100313905999997</v>
      </c>
      <c r="AN930">
        <v>114.873806767</v>
      </c>
      <c r="AO930">
        <v>56.674443412000002</v>
      </c>
      <c r="AP930">
        <v>36.877636866000003</v>
      </c>
      <c r="AQ930">
        <v>69.466008239999994</v>
      </c>
      <c r="AR930">
        <v>85.176079372000004</v>
      </c>
      <c r="AS930">
        <v>37.596866927999997</v>
      </c>
      <c r="AT930">
        <v>74.487760359000006</v>
      </c>
      <c r="AU930"/>
    </row>
    <row r="931" spans="1:47" x14ac:dyDescent="0.2">
      <c r="A931" s="86">
        <v>35217</v>
      </c>
      <c r="B931">
        <v>54.306704289999999</v>
      </c>
      <c r="C931">
        <v>63.311529948999997</v>
      </c>
      <c r="D931">
        <v>76.172253319999996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69.794183817999993</v>
      </c>
      <c r="L931">
        <v>96.230408685</v>
      </c>
      <c r="M931">
        <v>81.900000000000006</v>
      </c>
      <c r="N931">
        <v>103.730086442</v>
      </c>
      <c r="O931"/>
      <c r="P931"/>
      <c r="Q931">
        <v>78.806567213999998</v>
      </c>
      <c r="R931">
        <v>94.04</v>
      </c>
      <c r="S931">
        <v>83.059202858000006</v>
      </c>
      <c r="T931">
        <v>86.574654956000003</v>
      </c>
      <c r="U931"/>
      <c r="V931">
        <v>125.015081153</v>
      </c>
      <c r="W931">
        <v>35.649950947000001</v>
      </c>
      <c r="X931">
        <v>34.533716773999998</v>
      </c>
      <c r="Y931"/>
      <c r="Z931">
        <v>24.515023853999999</v>
      </c>
      <c r="AA931"/>
      <c r="AB931">
        <v>60.655757192999999</v>
      </c>
      <c r="AC931">
        <v>116.49029247599999</v>
      </c>
      <c r="AD931">
        <v>102.829945181</v>
      </c>
      <c r="AE931">
        <v>33.916173651999998</v>
      </c>
      <c r="AF931">
        <v>74.897883566999994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74.658989782000006</v>
      </c>
      <c r="AM931">
        <v>35.747322615999998</v>
      </c>
      <c r="AN931">
        <v>117.985692113</v>
      </c>
      <c r="AO931">
        <v>56.528089702999999</v>
      </c>
      <c r="AP931">
        <v>36.993128693000003</v>
      </c>
      <c r="AQ931">
        <v>68.606473829999999</v>
      </c>
      <c r="AR931">
        <v>85.379121278</v>
      </c>
      <c r="AS931">
        <v>38.596783600999998</v>
      </c>
      <c r="AT931">
        <v>75.051746195999996</v>
      </c>
      <c r="AU931"/>
    </row>
    <row r="932" spans="1:47" x14ac:dyDescent="0.2">
      <c r="A932" s="86">
        <v>35247</v>
      </c>
      <c r="B932">
        <v>54.391162620000003</v>
      </c>
      <c r="C932">
        <v>64.732224450000004</v>
      </c>
      <c r="D932">
        <v>80.420135634999994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68.994250479000002</v>
      </c>
      <c r="L932">
        <v>95.794976970999997</v>
      </c>
      <c r="M932">
        <v>81.2</v>
      </c>
      <c r="N932">
        <v>101.75908479899999</v>
      </c>
      <c r="O932"/>
      <c r="P932"/>
      <c r="Q932">
        <v>76.006333861000002</v>
      </c>
      <c r="R932">
        <v>92.37</v>
      </c>
      <c r="S932">
        <v>82.986531591000002</v>
      </c>
      <c r="T932">
        <v>86.467108800999995</v>
      </c>
      <c r="U932"/>
      <c r="V932">
        <v>124.91752191400001</v>
      </c>
      <c r="W932">
        <v>36.060057203</v>
      </c>
      <c r="X932">
        <v>34.104142490000001</v>
      </c>
      <c r="Y932"/>
      <c r="Z932">
        <v>24.455665443000001</v>
      </c>
      <c r="AA932"/>
      <c r="AB932">
        <v>59.114848811999998</v>
      </c>
      <c r="AC932">
        <v>116.39030080800001</v>
      </c>
      <c r="AD932">
        <v>103.438406395</v>
      </c>
      <c r="AE932">
        <v>34.655112074000002</v>
      </c>
      <c r="AF932">
        <v>74.275869028000002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74.655299111000005</v>
      </c>
      <c r="AM932">
        <v>36.698910214000001</v>
      </c>
      <c r="AN932">
        <v>114.65208724</v>
      </c>
      <c r="AO932">
        <v>56.289448057999998</v>
      </c>
      <c r="AP932">
        <v>37.437009021000001</v>
      </c>
      <c r="AQ932">
        <v>71.575774519000007</v>
      </c>
      <c r="AR932">
        <v>86.191288900000004</v>
      </c>
      <c r="AS932">
        <v>38.196816931999997</v>
      </c>
      <c r="AT932">
        <v>75.051647076999998</v>
      </c>
      <c r="AU932"/>
    </row>
    <row r="933" spans="1:47" x14ac:dyDescent="0.2">
      <c r="A933" s="86">
        <v>35278</v>
      </c>
      <c r="B933">
        <v>54.560079270000003</v>
      </c>
      <c r="C933">
        <v>63.500106011</v>
      </c>
      <c r="D933">
        <v>78.743801911999995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69.894175485000005</v>
      </c>
      <c r="L933">
        <v>98.298709324000001</v>
      </c>
      <c r="M933">
        <v>82.2</v>
      </c>
      <c r="N933">
        <v>102.781085651</v>
      </c>
      <c r="O933"/>
      <c r="P933"/>
      <c r="Q933">
        <v>79.106592215999996</v>
      </c>
      <c r="R933">
        <v>94.38</v>
      </c>
      <c r="S933">
        <v>83.493526512000003</v>
      </c>
      <c r="T933">
        <v>87.112385732000007</v>
      </c>
      <c r="U933"/>
      <c r="V933">
        <v>122.4369926</v>
      </c>
      <c r="W933">
        <v>35.942883987000002</v>
      </c>
      <c r="X933">
        <v>34.923243311</v>
      </c>
      <c r="Y933"/>
      <c r="Z933">
        <v>23.505930863</v>
      </c>
      <c r="AA933"/>
      <c r="AB933">
        <v>60.375592032999997</v>
      </c>
      <c r="AC933">
        <v>116.990250812</v>
      </c>
      <c r="AD933">
        <v>103.539816597</v>
      </c>
      <c r="AE933">
        <v>34.470127488999999</v>
      </c>
      <c r="AF933">
        <v>72.854930616000004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74.980101672000004</v>
      </c>
      <c r="AM933">
        <v>36.846328591000002</v>
      </c>
      <c r="AN933">
        <v>116.062908087</v>
      </c>
      <c r="AO933">
        <v>56.215106096</v>
      </c>
      <c r="AP933">
        <v>37.345124650000002</v>
      </c>
      <c r="AQ933">
        <v>68.137636878999999</v>
      </c>
      <c r="AR933">
        <v>86.698893663999996</v>
      </c>
      <c r="AS933">
        <v>38.096825265</v>
      </c>
      <c r="AT933">
        <v>75.416998887000005</v>
      </c>
      <c r="AU933"/>
    </row>
    <row r="934" spans="1:47" x14ac:dyDescent="0.2">
      <c r="A934" s="86">
        <v>35309</v>
      </c>
      <c r="B934">
        <v>55.404662539999997</v>
      </c>
      <c r="C934">
        <v>65.552645916000003</v>
      </c>
      <c r="D934">
        <v>79.691676478000005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70.494125490000002</v>
      </c>
      <c r="L934">
        <v>97.427845896999997</v>
      </c>
      <c r="M934">
        <v>82.2</v>
      </c>
      <c r="N934">
        <v>103.23208602699999</v>
      </c>
      <c r="O934"/>
      <c r="P934"/>
      <c r="Q934">
        <v>81.006750562999997</v>
      </c>
      <c r="R934">
        <v>94.52</v>
      </c>
      <c r="S934">
        <v>83.970506350999997</v>
      </c>
      <c r="T934">
        <v>87.650116507999996</v>
      </c>
      <c r="U934"/>
      <c r="V934">
        <v>123.90474218999999</v>
      </c>
      <c r="W934">
        <v>36.118643810999998</v>
      </c>
      <c r="X934">
        <v>34.522235360000003</v>
      </c>
      <c r="Y934"/>
      <c r="Z934">
        <v>23.031063572000001</v>
      </c>
      <c r="AA934"/>
      <c r="AB934">
        <v>61.286128804000001</v>
      </c>
      <c r="AC934">
        <v>115.39038413500001</v>
      </c>
      <c r="AD934">
        <v>104.655328823</v>
      </c>
      <c r="AE934">
        <v>34.932088993000001</v>
      </c>
      <c r="AF934">
        <v>75.128871970000006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75.361201675999993</v>
      </c>
      <c r="AM934">
        <v>36.807061365000003</v>
      </c>
      <c r="AN934">
        <v>115.544725251</v>
      </c>
      <c r="AO934">
        <v>56.50074111</v>
      </c>
      <c r="AP934">
        <v>38.525238264999999</v>
      </c>
      <c r="AQ934">
        <v>71.653914010999998</v>
      </c>
      <c r="AR934">
        <v>85.379121278</v>
      </c>
      <c r="AS934">
        <v>37.696858595000002</v>
      </c>
      <c r="AT934">
        <v>75.920918744999994</v>
      </c>
      <c r="AU934"/>
    </row>
    <row r="935" spans="1:47" x14ac:dyDescent="0.2">
      <c r="A935" s="86">
        <v>35339</v>
      </c>
      <c r="B935">
        <v>54.6445376</v>
      </c>
      <c r="C935">
        <v>65.805648634999997</v>
      </c>
      <c r="D935">
        <v>80.235826691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69.494208815999997</v>
      </c>
      <c r="L935">
        <v>94.924113543999994</v>
      </c>
      <c r="M935">
        <v>81.8</v>
      </c>
      <c r="N935">
        <v>103.269086058</v>
      </c>
      <c r="O935"/>
      <c r="P935"/>
      <c r="Q935">
        <v>81.106758897000006</v>
      </c>
      <c r="R935">
        <v>93.55</v>
      </c>
      <c r="S935">
        <v>83.868243485999997</v>
      </c>
      <c r="T935">
        <v>87.435024197999994</v>
      </c>
      <c r="U935"/>
      <c r="V935">
        <v>122.774580228</v>
      </c>
      <c r="W935">
        <v>36.470163458999998</v>
      </c>
      <c r="X935">
        <v>35.097877005000001</v>
      </c>
      <c r="Y935"/>
      <c r="Z935">
        <v>24.218231798000001</v>
      </c>
      <c r="AA935"/>
      <c r="AB935">
        <v>60.165468163</v>
      </c>
      <c r="AC935">
        <v>115.890342471</v>
      </c>
      <c r="AD935">
        <v>105.26379003700001</v>
      </c>
      <c r="AE935">
        <v>34.470127488999999</v>
      </c>
      <c r="AF935">
        <v>75.073036814999995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75.411172870000001</v>
      </c>
      <c r="AM935">
        <v>37.675645304</v>
      </c>
      <c r="AN935">
        <v>113.389589239</v>
      </c>
      <c r="AO935">
        <v>56.269764154999997</v>
      </c>
      <c r="AP935">
        <v>38.257059744999999</v>
      </c>
      <c r="AQ935">
        <v>72.122750961999998</v>
      </c>
      <c r="AR935">
        <v>84.973037466999997</v>
      </c>
      <c r="AS935">
        <v>40.696608615999999</v>
      </c>
      <c r="AT935">
        <v>75.891480469000001</v>
      </c>
      <c r="AU935"/>
    </row>
    <row r="936" spans="1:47" x14ac:dyDescent="0.2">
      <c r="A936" s="86">
        <v>35370</v>
      </c>
      <c r="B936">
        <v>55.235745889999997</v>
      </c>
      <c r="C936">
        <v>65.899722568000001</v>
      </c>
      <c r="D936">
        <v>80.736093823999994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70.494125490000002</v>
      </c>
      <c r="L936">
        <v>93.182386690000001</v>
      </c>
      <c r="M936">
        <v>82.5</v>
      </c>
      <c r="N936">
        <v>104.810087342</v>
      </c>
      <c r="O936"/>
      <c r="P936"/>
      <c r="Q936">
        <v>81.006750562999997</v>
      </c>
      <c r="R936">
        <v>94.69</v>
      </c>
      <c r="S936">
        <v>84.537302737000005</v>
      </c>
      <c r="T936">
        <v>87.865208819000003</v>
      </c>
      <c r="U936"/>
      <c r="V936">
        <v>125.023491726</v>
      </c>
      <c r="W936">
        <v>37.173202754000002</v>
      </c>
      <c r="X936">
        <v>33.977217660000001</v>
      </c>
      <c r="Y936"/>
      <c r="Z936">
        <v>25.880267313000001</v>
      </c>
      <c r="AA936"/>
      <c r="AB936">
        <v>59.745220422999999</v>
      </c>
      <c r="AC936">
        <v>115.39038413500001</v>
      </c>
      <c r="AD936">
        <v>105.770841049</v>
      </c>
      <c r="AE936">
        <v>34.932088993000001</v>
      </c>
      <c r="AF936">
        <v>75.702435648999995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75.975941504999994</v>
      </c>
      <c r="AM936">
        <v>37.346476889000002</v>
      </c>
      <c r="AN936">
        <v>115.188251419</v>
      </c>
      <c r="AO936">
        <v>55.798469740999998</v>
      </c>
      <c r="AP936">
        <v>37.708684282999997</v>
      </c>
      <c r="AQ936">
        <v>72.122750961999998</v>
      </c>
      <c r="AR936">
        <v>86.089767946999999</v>
      </c>
      <c r="AS936">
        <v>40.896591950999998</v>
      </c>
      <c r="AT936">
        <v>76.568560829000006</v>
      </c>
      <c r="AU936"/>
    </row>
    <row r="937" spans="1:47" x14ac:dyDescent="0.2">
      <c r="A937" s="86">
        <v>35400</v>
      </c>
      <c r="B937">
        <v>56.164787490000002</v>
      </c>
      <c r="C937">
        <v>66.307110492000007</v>
      </c>
      <c r="D937">
        <v>80.016411282999997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70.494125490000002</v>
      </c>
      <c r="L937">
        <v>95.250687329000002</v>
      </c>
      <c r="M937">
        <v>82.4</v>
      </c>
      <c r="N937">
        <v>103.193085994</v>
      </c>
      <c r="O937"/>
      <c r="P937"/>
      <c r="Q937">
        <v>78.406533878000005</v>
      </c>
      <c r="R937">
        <v>94.85</v>
      </c>
      <c r="S937">
        <v>84.899750275000002</v>
      </c>
      <c r="T937">
        <v>88.295393439999998</v>
      </c>
      <c r="U937"/>
      <c r="V937">
        <v>124.120548249</v>
      </c>
      <c r="W937">
        <v>37.319669273999999</v>
      </c>
      <c r="X937">
        <v>35.002885143</v>
      </c>
      <c r="Y937"/>
      <c r="Z937">
        <v>25.108607967000001</v>
      </c>
      <c r="AA937"/>
      <c r="AB937">
        <v>60.165468163</v>
      </c>
      <c r="AC937">
        <v>115.09040913299999</v>
      </c>
      <c r="AD937">
        <v>106.784943072</v>
      </c>
      <c r="AE937">
        <v>35.857011915999998</v>
      </c>
      <c r="AF937">
        <v>74.779104449000002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76.333624134999994</v>
      </c>
      <c r="AM937">
        <v>37.696538920000002</v>
      </c>
      <c r="AN937">
        <v>109.82854363</v>
      </c>
      <c r="AO937">
        <v>54.900188239999999</v>
      </c>
      <c r="AP937">
        <v>37.603107424000001</v>
      </c>
      <c r="AQ937">
        <v>71.888332487</v>
      </c>
      <c r="AR937">
        <v>88.424749860999995</v>
      </c>
      <c r="AS937">
        <v>40.296641946999998</v>
      </c>
      <c r="AT937">
        <v>77.049187774999993</v>
      </c>
      <c r="AU937"/>
    </row>
    <row r="938" spans="1:47" x14ac:dyDescent="0.2">
      <c r="A938" s="86">
        <v>35431</v>
      </c>
      <c r="B938">
        <v>57.685037370000003</v>
      </c>
      <c r="C938">
        <v>65.072093826</v>
      </c>
      <c r="D938">
        <v>80.077847597000002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69.594200482999995</v>
      </c>
      <c r="L938">
        <v>98.080993466999999</v>
      </c>
      <c r="M938">
        <v>82.6</v>
      </c>
      <c r="N938">
        <v>106.057088381</v>
      </c>
      <c r="O938"/>
      <c r="P938"/>
      <c r="Q938">
        <v>80.606717226000001</v>
      </c>
      <c r="R938">
        <v>94.03</v>
      </c>
      <c r="S938">
        <v>85.199531698000001</v>
      </c>
      <c r="T938">
        <v>88.187847284</v>
      </c>
      <c r="U938"/>
      <c r="V938">
        <v>126.17871062899999</v>
      </c>
      <c r="W938">
        <v>37.934828658000001</v>
      </c>
      <c r="X938">
        <v>34.684009183999997</v>
      </c>
      <c r="Y938"/>
      <c r="Z938">
        <v>27.186152361000001</v>
      </c>
      <c r="AA938"/>
      <c r="AB938">
        <v>61.005963643999998</v>
      </c>
      <c r="AC938">
        <v>115.990334139</v>
      </c>
      <c r="AD938">
        <v>108.40750631</v>
      </c>
      <c r="AE938">
        <v>33.916173651999998</v>
      </c>
      <c r="AF938">
        <v>72.955771908000003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76.469127166000007</v>
      </c>
      <c r="AM938">
        <v>38.483776992999999</v>
      </c>
      <c r="AN938">
        <v>113.70311970100001</v>
      </c>
      <c r="AO938">
        <v>55.918929646000002</v>
      </c>
      <c r="AP938">
        <v>36.248010737999998</v>
      </c>
      <c r="AQ938">
        <v>66.106010091000002</v>
      </c>
      <c r="AR938">
        <v>88.729312719000006</v>
      </c>
      <c r="AS938">
        <v>38.896758603000002</v>
      </c>
      <c r="AT938">
        <v>77.184881379999993</v>
      </c>
      <c r="AU938"/>
    </row>
    <row r="939" spans="1:47" x14ac:dyDescent="0.2">
      <c r="A939" s="86">
        <v>35462</v>
      </c>
      <c r="B939">
        <v>56.924912429999999</v>
      </c>
      <c r="C939">
        <v>66.507448135999994</v>
      </c>
      <c r="D939">
        <v>80.446465484000001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70.594117156999999</v>
      </c>
      <c r="L939">
        <v>98.189851395000005</v>
      </c>
      <c r="M939">
        <v>83.1</v>
      </c>
      <c r="N939">
        <v>104.855087379</v>
      </c>
      <c r="O939"/>
      <c r="P939"/>
      <c r="Q939">
        <v>80.306692224000003</v>
      </c>
      <c r="R939">
        <v>94.79</v>
      </c>
      <c r="S939">
        <v>85.972374134999995</v>
      </c>
      <c r="T939">
        <v>88.402939595000007</v>
      </c>
      <c r="U939"/>
      <c r="V939">
        <v>126.749455759</v>
      </c>
      <c r="W939">
        <v>38.637867952999997</v>
      </c>
      <c r="X939">
        <v>35.500200141999997</v>
      </c>
      <c r="Y939"/>
      <c r="Z939">
        <v>25.761550491000001</v>
      </c>
      <c r="AA939"/>
      <c r="AB939">
        <v>60.375592032999997</v>
      </c>
      <c r="AC939">
        <v>117.990167486</v>
      </c>
      <c r="AD939">
        <v>108.40750631</v>
      </c>
      <c r="AE939">
        <v>35.394050495999998</v>
      </c>
      <c r="AF939">
        <v>80.444433979999999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77.152242814000005</v>
      </c>
      <c r="AM939">
        <v>39.314453710999999</v>
      </c>
      <c r="AN939">
        <v>116.648450641</v>
      </c>
      <c r="AO939">
        <v>58.441180711999998</v>
      </c>
      <c r="AP939">
        <v>38.075446038999999</v>
      </c>
      <c r="AQ939">
        <v>70.091124175000004</v>
      </c>
      <c r="AR939">
        <v>87.815624143999997</v>
      </c>
      <c r="AS939">
        <v>39.696691942000001</v>
      </c>
      <c r="AT939">
        <v>78.104901861000002</v>
      </c>
      <c r="AU939"/>
    </row>
    <row r="940" spans="1:47" x14ac:dyDescent="0.2">
      <c r="A940" s="86">
        <v>35490</v>
      </c>
      <c r="B940">
        <v>56.924912429999999</v>
      </c>
      <c r="C940">
        <v>66.463687965000005</v>
      </c>
      <c r="D940">
        <v>81.446999747999996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71.394050496000006</v>
      </c>
      <c r="L940">
        <v>97.536703825000004</v>
      </c>
      <c r="M940">
        <v>84.1</v>
      </c>
      <c r="N940">
        <v>109.613091344</v>
      </c>
      <c r="O940"/>
      <c r="P940"/>
      <c r="Q940">
        <v>80.906742229000002</v>
      </c>
      <c r="R940">
        <v>95.1</v>
      </c>
      <c r="S940">
        <v>86.361745098</v>
      </c>
      <c r="T940">
        <v>87.757662663999994</v>
      </c>
      <c r="U940"/>
      <c r="V940">
        <v>127.038139914</v>
      </c>
      <c r="W940">
        <v>37.671188921999999</v>
      </c>
      <c r="X940">
        <v>36.091020338</v>
      </c>
      <c r="Y940"/>
      <c r="Z940">
        <v>27.245510772999999</v>
      </c>
      <c r="AA940"/>
      <c r="AB940">
        <v>61.426211383999998</v>
      </c>
      <c r="AC940">
        <v>118.59011749</v>
      </c>
      <c r="AD940">
        <v>108.81314711900001</v>
      </c>
      <c r="AE940">
        <v>35.949004250000002</v>
      </c>
      <c r="AF940">
        <v>75.772191985999996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77.614601816999993</v>
      </c>
      <c r="AM940">
        <v>38.050012258000002</v>
      </c>
      <c r="AN940">
        <v>116.41729726200001</v>
      </c>
      <c r="AO940">
        <v>56.352621096999997</v>
      </c>
      <c r="AP940">
        <v>37.16697851</v>
      </c>
      <c r="AQ940">
        <v>69.778566206999997</v>
      </c>
      <c r="AR940">
        <v>87.917145097000002</v>
      </c>
      <c r="AS940">
        <v>41.396550286999997</v>
      </c>
      <c r="AT940">
        <v>78.576013404999998</v>
      </c>
      <c r="AU940"/>
    </row>
    <row r="941" spans="1:47" x14ac:dyDescent="0.2">
      <c r="A941" s="86">
        <v>35521</v>
      </c>
      <c r="B941">
        <v>57.7694957</v>
      </c>
      <c r="C941">
        <v>66.902564428999995</v>
      </c>
      <c r="D941">
        <v>79.867208805000004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71.094075493999995</v>
      </c>
      <c r="L941">
        <v>98.625283108999994</v>
      </c>
      <c r="M941">
        <v>85</v>
      </c>
      <c r="N941">
        <v>108.979090816</v>
      </c>
      <c r="O941"/>
      <c r="P941"/>
      <c r="Q941">
        <v>83.406950578999997</v>
      </c>
      <c r="R941">
        <v>98.49</v>
      </c>
      <c r="S941">
        <v>86.246160305999993</v>
      </c>
      <c r="T941">
        <v>88.187847284</v>
      </c>
      <c r="U941"/>
      <c r="V941">
        <v>126.058829796</v>
      </c>
      <c r="W941">
        <v>38.930800992999998</v>
      </c>
      <c r="X941">
        <v>36.080697061000002</v>
      </c>
      <c r="Y941"/>
      <c r="Z941">
        <v>27.364227594999999</v>
      </c>
      <c r="AA941"/>
      <c r="AB941">
        <v>61.636335254000002</v>
      </c>
      <c r="AC941">
        <v>120.689942505</v>
      </c>
      <c r="AD941">
        <v>106.07507165600001</v>
      </c>
      <c r="AE941">
        <v>36.595950336999998</v>
      </c>
      <c r="AF941">
        <v>77.823558723000005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77.907718059000004</v>
      </c>
      <c r="AM941">
        <v>41.306745274999997</v>
      </c>
      <c r="AN941">
        <v>117.034727582</v>
      </c>
      <c r="AO941">
        <v>56.221265981999998</v>
      </c>
      <c r="AP941">
        <v>37.237100095999999</v>
      </c>
      <c r="AQ941">
        <v>76.967399455999995</v>
      </c>
      <c r="AR941">
        <v>89.643001294000001</v>
      </c>
      <c r="AS941">
        <v>41.796516957000001</v>
      </c>
      <c r="AT941">
        <v>78.647180685999999</v>
      </c>
      <c r="AU941"/>
    </row>
    <row r="942" spans="1:47" x14ac:dyDescent="0.2">
      <c r="A942" s="86">
        <v>35551</v>
      </c>
      <c r="B942">
        <v>55.995870830000001</v>
      </c>
      <c r="C942">
        <v>66.804546067999993</v>
      </c>
      <c r="D942">
        <v>79.402048137999998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70.194150487000002</v>
      </c>
      <c r="L942">
        <v>99.605004464000004</v>
      </c>
      <c r="M942">
        <v>84.2</v>
      </c>
      <c r="N942">
        <v>107.610089675</v>
      </c>
      <c r="O942"/>
      <c r="P942"/>
      <c r="Q942">
        <v>81.606800566999993</v>
      </c>
      <c r="R942">
        <v>96.66</v>
      </c>
      <c r="S942">
        <v>86.747468158999993</v>
      </c>
      <c r="T942">
        <v>88.187847284</v>
      </c>
      <c r="U942"/>
      <c r="V942">
        <v>127.349150284</v>
      </c>
      <c r="W942">
        <v>38.110588481999997</v>
      </c>
      <c r="X942">
        <v>36.343425379999999</v>
      </c>
      <c r="Y942"/>
      <c r="Z942">
        <v>27.008077127</v>
      </c>
      <c r="AA942"/>
      <c r="AB942">
        <v>62.126624284999998</v>
      </c>
      <c r="AC942">
        <v>120.38996750299999</v>
      </c>
      <c r="AD942">
        <v>109.218787929</v>
      </c>
      <c r="AE942">
        <v>36.318973419000002</v>
      </c>
      <c r="AF942">
        <v>77.023978525999993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78.106695192000004</v>
      </c>
      <c r="AM942">
        <v>39.440950837999999</v>
      </c>
      <c r="AN942">
        <v>115.085160898</v>
      </c>
      <c r="AO942">
        <v>57.308600081999998</v>
      </c>
      <c r="AP942">
        <v>37.001599327000001</v>
      </c>
      <c r="AQ942">
        <v>70.403682141999994</v>
      </c>
      <c r="AR942">
        <v>89.236917482999999</v>
      </c>
      <c r="AS942">
        <v>41.696525289999997</v>
      </c>
      <c r="AT942">
        <v>79.070021385999993</v>
      </c>
      <c r="AU942"/>
    </row>
    <row r="943" spans="1:47" x14ac:dyDescent="0.2">
      <c r="A943" s="86">
        <v>35582</v>
      </c>
      <c r="B943">
        <v>57.347204060000003</v>
      </c>
      <c r="C943">
        <v>67.154852613000003</v>
      </c>
      <c r="D943">
        <v>82.307108150999994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72.993917174000003</v>
      </c>
      <c r="L943">
        <v>100.47586789099999</v>
      </c>
      <c r="M943">
        <v>85.6</v>
      </c>
      <c r="N943">
        <v>109.12109093399999</v>
      </c>
      <c r="O943"/>
      <c r="P943"/>
      <c r="Q943">
        <v>85.307108925999998</v>
      </c>
      <c r="R943">
        <v>97.37</v>
      </c>
      <c r="S943">
        <v>87.298969502999995</v>
      </c>
      <c r="T943">
        <v>88.510485750000001</v>
      </c>
      <c r="U943"/>
      <c r="V943">
        <v>126.26064438</v>
      </c>
      <c r="W943">
        <v>40.219706367999997</v>
      </c>
      <c r="X943">
        <v>36.659563824000003</v>
      </c>
      <c r="Y943"/>
      <c r="Z943">
        <v>28.254603763999999</v>
      </c>
      <c r="AA943"/>
      <c r="AB943">
        <v>61.846459123999999</v>
      </c>
      <c r="AC943">
        <v>121.389884176</v>
      </c>
      <c r="AD943">
        <v>108.610326715</v>
      </c>
      <c r="AE943">
        <v>37.149904175000003</v>
      </c>
      <c r="AF943">
        <v>76.968442517</v>
      </c>
      <c r="AG943"/>
      <c r="AH943">
        <v>83.178719027</v>
      </c>
      <c r="AI943">
        <v>84.725509117000001</v>
      </c>
      <c r="AJ943">
        <v>118.405579006</v>
      </c>
      <c r="AK943"/>
      <c r="AL943">
        <v>78.800649335000003</v>
      </c>
      <c r="AM943">
        <v>42.045274092</v>
      </c>
      <c r="AN943">
        <v>118.764937299</v>
      </c>
      <c r="AO943">
        <v>57.760360667</v>
      </c>
      <c r="AP943">
        <v>38.847906608000002</v>
      </c>
      <c r="AQ943">
        <v>70.872519092999994</v>
      </c>
      <c r="AR943">
        <v>88.627791766000001</v>
      </c>
      <c r="AS943">
        <v>42.196483626000003</v>
      </c>
      <c r="AT943">
        <v>79.430318137</v>
      </c>
      <c r="AU943"/>
    </row>
    <row r="944" spans="1:47" x14ac:dyDescent="0.2">
      <c r="A944" s="86">
        <v>35612</v>
      </c>
      <c r="B944">
        <v>57.7694957</v>
      </c>
      <c r="C944">
        <v>69.423138231999999</v>
      </c>
      <c r="D944">
        <v>81.271467420999997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73.793850512000006</v>
      </c>
      <c r="L944">
        <v>99.169572751000004</v>
      </c>
      <c r="M944">
        <v>86.3</v>
      </c>
      <c r="N944">
        <v>110.362091968</v>
      </c>
      <c r="O944"/>
      <c r="P944"/>
      <c r="Q944">
        <v>85.007083924</v>
      </c>
      <c r="R944">
        <v>97.56</v>
      </c>
      <c r="S944">
        <v>87.986160545000004</v>
      </c>
      <c r="T944">
        <v>89.693493458000006</v>
      </c>
      <c r="U944"/>
      <c r="V944">
        <v>124.929848474</v>
      </c>
      <c r="W944">
        <v>39.487373769000001</v>
      </c>
      <c r="X944">
        <v>36.915387893999998</v>
      </c>
      <c r="Y944"/>
      <c r="Z944">
        <v>28.729471054000001</v>
      </c>
      <c r="AA944"/>
      <c r="AB944">
        <v>61.846459123999999</v>
      </c>
      <c r="AC944">
        <v>122.189817515</v>
      </c>
      <c r="AD944">
        <v>108.91455732199999</v>
      </c>
      <c r="AE944">
        <v>36.318973419000002</v>
      </c>
      <c r="AF944">
        <v>81.134610355999996</v>
      </c>
      <c r="AG944"/>
      <c r="AH944">
        <v>83.077461060000005</v>
      </c>
      <c r="AI944">
        <v>85.19620639</v>
      </c>
      <c r="AJ944">
        <v>121.904174138</v>
      </c>
      <c r="AK944"/>
      <c r="AL944">
        <v>79.221240436000002</v>
      </c>
      <c r="AM944">
        <v>40.275310310000002</v>
      </c>
      <c r="AN944">
        <v>116.503269956</v>
      </c>
      <c r="AO944">
        <v>58.148404929000002</v>
      </c>
      <c r="AP944">
        <v>37.826849461999998</v>
      </c>
      <c r="AQ944">
        <v>72.669727405000003</v>
      </c>
      <c r="AR944">
        <v>90.353647963</v>
      </c>
      <c r="AS944">
        <v>41.996500292</v>
      </c>
      <c r="AT944">
        <v>80.067949225000007</v>
      </c>
      <c r="AU944"/>
    </row>
    <row r="945" spans="1:47" x14ac:dyDescent="0.2">
      <c r="A945" s="86">
        <v>35643</v>
      </c>
      <c r="B945">
        <v>59.289745580000002</v>
      </c>
      <c r="C945">
        <v>68.607620741000005</v>
      </c>
      <c r="D945">
        <v>81.938490263999995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71.394050496000006</v>
      </c>
      <c r="L945">
        <v>96.665840398</v>
      </c>
      <c r="M945">
        <v>86.4</v>
      </c>
      <c r="N945">
        <v>112.179093483</v>
      </c>
      <c r="O945"/>
      <c r="P945"/>
      <c r="Q945">
        <v>83.906992248999998</v>
      </c>
      <c r="R945">
        <v>101.34</v>
      </c>
      <c r="S945">
        <v>88.104311206999995</v>
      </c>
      <c r="T945">
        <v>88.940670370999996</v>
      </c>
      <c r="U945"/>
      <c r="V945">
        <v>120.32759600200001</v>
      </c>
      <c r="W945">
        <v>40.922745663999997</v>
      </c>
      <c r="X945">
        <v>36.826875061999999</v>
      </c>
      <c r="Y945"/>
      <c r="Z945">
        <v>29.085621522</v>
      </c>
      <c r="AA945"/>
      <c r="AB945">
        <v>60.935922353999999</v>
      </c>
      <c r="AC945">
        <v>122.889759187</v>
      </c>
      <c r="AD945">
        <v>108.40750631</v>
      </c>
      <c r="AE945">
        <v>37.42788101</v>
      </c>
      <c r="AF945">
        <v>78.725043298000003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79.432676767000004</v>
      </c>
      <c r="AM945">
        <v>40.3275346</v>
      </c>
      <c r="AN945">
        <v>116.288685324</v>
      </c>
      <c r="AO945">
        <v>58.647171077000003</v>
      </c>
      <c r="AP945">
        <v>36.777205369000001</v>
      </c>
      <c r="AQ945">
        <v>69.153450273000004</v>
      </c>
      <c r="AR945">
        <v>89.846043198999993</v>
      </c>
      <c r="AS945">
        <v>43.396383634999999</v>
      </c>
      <c r="AT945">
        <v>80.892716562000004</v>
      </c>
      <c r="AU945"/>
    </row>
    <row r="946" spans="1:47" x14ac:dyDescent="0.2">
      <c r="A946" s="86">
        <v>35674</v>
      </c>
      <c r="B946">
        <v>58.360703989999998</v>
      </c>
      <c r="C946">
        <v>68.699972302999996</v>
      </c>
      <c r="D946">
        <v>83.948335408000005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71.994000499999999</v>
      </c>
      <c r="L946">
        <v>99.169572751000004</v>
      </c>
      <c r="M946">
        <v>86.2</v>
      </c>
      <c r="N946">
        <v>111.50809292300001</v>
      </c>
      <c r="O946"/>
      <c r="P946"/>
      <c r="Q946">
        <v>83.906992248999998</v>
      </c>
      <c r="R946">
        <v>98.94</v>
      </c>
      <c r="S946">
        <v>88.362590709000003</v>
      </c>
      <c r="T946">
        <v>90.016131923000003</v>
      </c>
      <c r="U946"/>
      <c r="V946">
        <v>126.003961031</v>
      </c>
      <c r="W946">
        <v>41.127798792</v>
      </c>
      <c r="X946">
        <v>37.315661200000001</v>
      </c>
      <c r="Y946"/>
      <c r="Z946">
        <v>29.204338344</v>
      </c>
      <c r="AA946"/>
      <c r="AB946">
        <v>61.356170093999999</v>
      </c>
      <c r="AC946">
        <v>122.78976751899999</v>
      </c>
      <c r="AD946">
        <v>107.697634893</v>
      </c>
      <c r="AE946">
        <v>37.612865595000002</v>
      </c>
      <c r="AF946">
        <v>81.165792236000001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79.759219931999993</v>
      </c>
      <c r="AM946">
        <v>41.716288341999999</v>
      </c>
      <c r="AN946">
        <v>115.847620482</v>
      </c>
      <c r="AO946">
        <v>58.015414182999997</v>
      </c>
      <c r="AP946">
        <v>37.415070341000003</v>
      </c>
      <c r="AQ946">
        <v>71.653914010999998</v>
      </c>
      <c r="AR946">
        <v>90.150606057999994</v>
      </c>
      <c r="AS946">
        <v>43.296391966999998</v>
      </c>
      <c r="AT946">
        <v>81.676052251000002</v>
      </c>
      <c r="AU946"/>
    </row>
    <row r="947" spans="1:47" x14ac:dyDescent="0.2">
      <c r="A947" s="86">
        <v>35704</v>
      </c>
      <c r="B947">
        <v>58.698537299999998</v>
      </c>
      <c r="C947">
        <v>68.435183366000004</v>
      </c>
      <c r="D947">
        <v>84.387166226000005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72.993917174000003</v>
      </c>
      <c r="L947">
        <v>103.088458172</v>
      </c>
      <c r="M947">
        <v>87.4</v>
      </c>
      <c r="N947">
        <v>112.86109405099999</v>
      </c>
      <c r="O947"/>
      <c r="P947"/>
      <c r="Q947">
        <v>85.307108925999998</v>
      </c>
      <c r="R947">
        <v>101.42</v>
      </c>
      <c r="S947">
        <v>89.033028646000005</v>
      </c>
      <c r="T947">
        <v>91.091593476</v>
      </c>
      <c r="U947"/>
      <c r="V947">
        <v>126.888312918</v>
      </c>
      <c r="W947">
        <v>41.655078263</v>
      </c>
      <c r="X947">
        <v>37.529877489999997</v>
      </c>
      <c r="Y947"/>
      <c r="Z947">
        <v>29.144979932999998</v>
      </c>
      <c r="AA947"/>
      <c r="AB947">
        <v>61.776417834</v>
      </c>
      <c r="AC947">
        <v>124.28964252999999</v>
      </c>
      <c r="AD947">
        <v>106.987763477</v>
      </c>
      <c r="AE947">
        <v>36.780934922</v>
      </c>
      <c r="AF947">
        <v>81.700036217999994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80.276768029999999</v>
      </c>
      <c r="AM947">
        <v>41.444572364000003</v>
      </c>
      <c r="AN947">
        <v>119.016554814</v>
      </c>
      <c r="AO947">
        <v>57.541597136999997</v>
      </c>
      <c r="AP947">
        <v>38.812114809999997</v>
      </c>
      <c r="AQ947">
        <v>72.122750961999998</v>
      </c>
      <c r="AR947">
        <v>91.571899396000006</v>
      </c>
      <c r="AS947">
        <v>42.896425297999997</v>
      </c>
      <c r="AT947">
        <v>82.374046673999999</v>
      </c>
      <c r="AU947"/>
    </row>
    <row r="948" spans="1:47" x14ac:dyDescent="0.2">
      <c r="A948" s="86">
        <v>35735</v>
      </c>
      <c r="B948">
        <v>59.289745580000002</v>
      </c>
      <c r="C948">
        <v>66.807602243999995</v>
      </c>
      <c r="D948">
        <v>80.613221194999994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73.393883842999998</v>
      </c>
      <c r="L948">
        <v>105.701048453</v>
      </c>
      <c r="M948">
        <v>87.1</v>
      </c>
      <c r="N948">
        <v>111.789093158</v>
      </c>
      <c r="O948"/>
      <c r="P948"/>
      <c r="Q948">
        <v>87.207267271999996</v>
      </c>
      <c r="R948">
        <v>99.09</v>
      </c>
      <c r="S948">
        <v>89.044593849999998</v>
      </c>
      <c r="T948">
        <v>91.736870406999998</v>
      </c>
      <c r="U948"/>
      <c r="V948">
        <v>128.06488390499999</v>
      </c>
      <c r="W948">
        <v>43.031863551000001</v>
      </c>
      <c r="X948">
        <v>37.614994998</v>
      </c>
      <c r="Y948"/>
      <c r="Z948">
        <v>30.272789747000001</v>
      </c>
      <c r="AA948"/>
      <c r="AB948">
        <v>63.317326215999998</v>
      </c>
      <c r="AC948">
        <v>123.589700858</v>
      </c>
      <c r="AD948">
        <v>105.669430846</v>
      </c>
      <c r="AE948">
        <v>36.318973419000002</v>
      </c>
      <c r="AF948">
        <v>83.584627940000004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80.312584442000002</v>
      </c>
      <c r="AM948">
        <v>42.404991477999999</v>
      </c>
      <c r="AN948">
        <v>119.83683888</v>
      </c>
      <c r="AO948">
        <v>58.163992845999999</v>
      </c>
      <c r="AP948">
        <v>39.081231922000001</v>
      </c>
      <c r="AQ948">
        <v>73.060424863999998</v>
      </c>
      <c r="AR948">
        <v>91.267336537999995</v>
      </c>
      <c r="AS948">
        <v>42.296475293999997</v>
      </c>
      <c r="AT948">
        <v>83.015345155999995</v>
      </c>
      <c r="AU948"/>
    </row>
    <row r="949" spans="1:47" x14ac:dyDescent="0.2">
      <c r="A949" s="86">
        <v>35765</v>
      </c>
      <c r="B949">
        <v>60.978912129999998</v>
      </c>
      <c r="C949">
        <v>70.141204944999998</v>
      </c>
      <c r="D949">
        <v>77.085021420999993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74.093825515000006</v>
      </c>
      <c r="L949">
        <v>105.15675881200001</v>
      </c>
      <c r="M949">
        <v>88</v>
      </c>
      <c r="N949">
        <v>111.369092808</v>
      </c>
      <c r="O949"/>
      <c r="P949"/>
      <c r="Q949">
        <v>88.407367281000006</v>
      </c>
      <c r="R949">
        <v>101.07</v>
      </c>
      <c r="S949">
        <v>89.337886717000004</v>
      </c>
      <c r="T949">
        <v>92.167055027999993</v>
      </c>
      <c r="U949"/>
      <c r="V949">
        <v>128.84682526399999</v>
      </c>
      <c r="W949">
        <v>42.065184518999999</v>
      </c>
      <c r="X949">
        <v>37.417510528000001</v>
      </c>
      <c r="Y949"/>
      <c r="Z949">
        <v>29.797922456999999</v>
      </c>
      <c r="AA949"/>
      <c r="AB949">
        <v>61.076004933999997</v>
      </c>
      <c r="AC949">
        <v>124.48962586499999</v>
      </c>
      <c r="AD949">
        <v>104.655328823</v>
      </c>
      <c r="AE949">
        <v>35.764019664999999</v>
      </c>
      <c r="AF949">
        <v>82.548791703000006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80.400854194000004</v>
      </c>
      <c r="AM949">
        <v>42.227016167999999</v>
      </c>
      <c r="AN949">
        <v>118.375391913</v>
      </c>
      <c r="AO949">
        <v>56.010993661999997</v>
      </c>
      <c r="AP949">
        <v>38.941601079999998</v>
      </c>
      <c r="AQ949">
        <v>73.138564356000003</v>
      </c>
      <c r="AR949">
        <v>92.891671782000003</v>
      </c>
      <c r="AS949">
        <v>42.896425297999997</v>
      </c>
      <c r="AT949">
        <v>83.391699149000004</v>
      </c>
      <c r="AU949"/>
    </row>
    <row r="950" spans="1:47" x14ac:dyDescent="0.2">
      <c r="A950" s="86">
        <v>35796</v>
      </c>
      <c r="B950">
        <v>61.823495399999999</v>
      </c>
      <c r="C950">
        <v>69.437356966999999</v>
      </c>
      <c r="D950">
        <v>78.498056653999996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74.893758852999994</v>
      </c>
      <c r="L950">
        <v>102.435310602</v>
      </c>
      <c r="M950">
        <v>88.3</v>
      </c>
      <c r="N950">
        <v>113.52709460600001</v>
      </c>
      <c r="O950">
        <v>44.409918415</v>
      </c>
      <c r="P950"/>
      <c r="Q950">
        <v>86.607217267999999</v>
      </c>
      <c r="R950">
        <v>101.07</v>
      </c>
      <c r="S950">
        <v>89.880833060000001</v>
      </c>
      <c r="T950">
        <v>93.134970425000006</v>
      </c>
      <c r="U950"/>
      <c r="V950">
        <v>132.158310989</v>
      </c>
      <c r="W950">
        <v>41.901429049999997</v>
      </c>
      <c r="X950">
        <v>37.613048438</v>
      </c>
      <c r="Y950"/>
      <c r="Z950">
        <v>31.638033205999999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33.731189067999999</v>
      </c>
      <c r="AF950">
        <v>82.025297608000002</v>
      </c>
      <c r="AG950"/>
      <c r="AH950">
        <v>84.657493922</v>
      </c>
      <c r="AI950">
        <v>86.702437662999998</v>
      </c>
      <c r="AJ950">
        <v>119.170896691</v>
      </c>
      <c r="AK950"/>
      <c r="AL950">
        <v>80.769337077000003</v>
      </c>
      <c r="AM950">
        <v>43.037016266999998</v>
      </c>
      <c r="AN950">
        <v>118.833028187</v>
      </c>
      <c r="AO950">
        <v>53.752983145999998</v>
      </c>
      <c r="AP950">
        <v>40.621596555000004</v>
      </c>
      <c r="AQ950">
        <v>73.743091155000002</v>
      </c>
      <c r="AR950">
        <v>91.673420348999997</v>
      </c>
      <c r="AS950">
        <v>43.396383634999999</v>
      </c>
      <c r="AT950">
        <v>83.766566361000002</v>
      </c>
      <c r="AU950"/>
    </row>
    <row r="951" spans="1:47" x14ac:dyDescent="0.2">
      <c r="A951" s="86">
        <v>35827</v>
      </c>
      <c r="B951">
        <v>62.752536999999997</v>
      </c>
      <c r="C951">
        <v>70.232932434000006</v>
      </c>
      <c r="D951">
        <v>79.963751584999997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74.693775518999999</v>
      </c>
      <c r="L951">
        <v>101.45558924700001</v>
      </c>
      <c r="M951">
        <v>88.7</v>
      </c>
      <c r="N951">
        <v>116.421097018</v>
      </c>
      <c r="O951">
        <v>43.725905253000001</v>
      </c>
      <c r="P951"/>
      <c r="Q951">
        <v>88.107342278999994</v>
      </c>
      <c r="R951">
        <v>101.77</v>
      </c>
      <c r="S951">
        <v>89.523840992999993</v>
      </c>
      <c r="T951">
        <v>93.887793510999998</v>
      </c>
      <c r="U951"/>
      <c r="V951">
        <v>134.06696022700001</v>
      </c>
      <c r="W951">
        <v>43.368565920999998</v>
      </c>
      <c r="X951">
        <v>37.996796938999999</v>
      </c>
      <c r="Y951"/>
      <c r="Z951">
        <v>32.943918254000003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34.008165986000002</v>
      </c>
      <c r="AF951">
        <v>85.474521725000002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80.816415922000004</v>
      </c>
      <c r="AM951">
        <v>43.612517314000002</v>
      </c>
      <c r="AN951">
        <v>124.427500166</v>
      </c>
      <c r="AO951">
        <v>56.253887304000003</v>
      </c>
      <c r="AP951">
        <v>40.340142931000003</v>
      </c>
      <c r="AQ951">
        <v>74.583202319999998</v>
      </c>
      <c r="AR951">
        <v>91.571899396000006</v>
      </c>
      <c r="AS951">
        <v>43.496375301999997</v>
      </c>
      <c r="AT951">
        <v>83.895024294999999</v>
      </c>
      <c r="AU951"/>
    </row>
    <row r="952" spans="1:47" x14ac:dyDescent="0.2">
      <c r="A952" s="86">
        <v>35855</v>
      </c>
      <c r="B952">
        <v>63.17482863</v>
      </c>
      <c r="C952">
        <v>69.698798554999996</v>
      </c>
      <c r="D952">
        <v>79.630240162999996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75.693692192</v>
      </c>
      <c r="L952">
        <v>103.415031957</v>
      </c>
      <c r="M952">
        <v>88.7</v>
      </c>
      <c r="N952">
        <v>114.311095259</v>
      </c>
      <c r="O952">
        <v>43.543986859</v>
      </c>
      <c r="P952"/>
      <c r="Q952">
        <v>89.307442287000001</v>
      </c>
      <c r="R952">
        <v>100.57</v>
      </c>
      <c r="S952">
        <v>89.242514618000001</v>
      </c>
      <c r="T952">
        <v>94.425524288000005</v>
      </c>
      <c r="U952"/>
      <c r="V952">
        <v>143.66295287700001</v>
      </c>
      <c r="W952">
        <v>43.485936871</v>
      </c>
      <c r="X952">
        <v>37.480079961999998</v>
      </c>
      <c r="Y952"/>
      <c r="Z952">
        <v>33.240710311000001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32.622281477000001</v>
      </c>
      <c r="AF952">
        <v>82.732457850000003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80.593613563000005</v>
      </c>
      <c r="AM952">
        <v>42.467601144</v>
      </c>
      <c r="AN952">
        <v>123.649369863</v>
      </c>
      <c r="AO952">
        <v>55.465830375000003</v>
      </c>
      <c r="AP952">
        <v>41.833381267999997</v>
      </c>
      <c r="AQ952">
        <v>73.929782524999993</v>
      </c>
      <c r="AR952">
        <v>92.282546065999995</v>
      </c>
      <c r="AS952">
        <v>44.196316973999998</v>
      </c>
      <c r="AT952">
        <v>83.922281959000003</v>
      </c>
      <c r="AU952"/>
    </row>
    <row r="953" spans="1:47" x14ac:dyDescent="0.2">
      <c r="A953" s="86">
        <v>35886</v>
      </c>
      <c r="B953">
        <v>62.66807867</v>
      </c>
      <c r="C953">
        <v>69.875011365000006</v>
      </c>
      <c r="D953">
        <v>80.288486390000003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74.993750520999996</v>
      </c>
      <c r="L953">
        <v>97.863277609999997</v>
      </c>
      <c r="M953">
        <v>89</v>
      </c>
      <c r="N953">
        <v>115.154095962</v>
      </c>
      <c r="O953">
        <v>42.859973695999997</v>
      </c>
      <c r="P953"/>
      <c r="Q953">
        <v>90.107508959</v>
      </c>
      <c r="R953">
        <v>101.87</v>
      </c>
      <c r="S953">
        <v>89.326634330000005</v>
      </c>
      <c r="T953">
        <v>94.102885822000005</v>
      </c>
      <c r="U953"/>
      <c r="V953">
        <v>138.500588314</v>
      </c>
      <c r="W953">
        <v>43.955420670000002</v>
      </c>
      <c r="X953">
        <v>37.927994265999999</v>
      </c>
      <c r="Y953"/>
      <c r="Z953">
        <v>32.409692552999999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32.252312306999997</v>
      </c>
      <c r="AF953">
        <v>81.141250103000004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80.555254946000005</v>
      </c>
      <c r="AM953">
        <v>43.197060082</v>
      </c>
      <c r="AN953">
        <v>124.86102071099999</v>
      </c>
      <c r="AO953">
        <v>54.761041419000001</v>
      </c>
      <c r="AP953">
        <v>41.653631414000003</v>
      </c>
      <c r="AQ953">
        <v>74.396510950000007</v>
      </c>
      <c r="AR953">
        <v>93.399276545999996</v>
      </c>
      <c r="AS953">
        <v>43.296391966999998</v>
      </c>
      <c r="AT953">
        <v>84.233812272999998</v>
      </c>
      <c r="AU953"/>
    </row>
    <row r="954" spans="1:47" x14ac:dyDescent="0.2">
      <c r="A954" s="86">
        <v>35916</v>
      </c>
      <c r="B954">
        <v>63.259286959999997</v>
      </c>
      <c r="C954">
        <v>69.847766618999998</v>
      </c>
      <c r="D954">
        <v>81.868277332999995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75.393717190000004</v>
      </c>
      <c r="L954">
        <v>98.298709324000001</v>
      </c>
      <c r="M954">
        <v>89.3</v>
      </c>
      <c r="N954">
        <v>116.034096695</v>
      </c>
      <c r="O954">
        <v>41.906721310000002</v>
      </c>
      <c r="P954"/>
      <c r="Q954">
        <v>89.607467288999999</v>
      </c>
      <c r="R954">
        <v>103.15</v>
      </c>
      <c r="S954">
        <v>89.416115337999997</v>
      </c>
      <c r="T954">
        <v>92.704785803999997</v>
      </c>
      <c r="U954"/>
      <c r="V954">
        <v>134.32139244499999</v>
      </c>
      <c r="W954">
        <v>45.070444692000002</v>
      </c>
      <c r="X954">
        <v>37.983824972999997</v>
      </c>
      <c r="Y954"/>
      <c r="Z954">
        <v>32.765843021000002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32.622281477000001</v>
      </c>
      <c r="AF954">
        <v>82.108710595999995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80.682491670999994</v>
      </c>
      <c r="AM954">
        <v>43.476796333000003</v>
      </c>
      <c r="AN954">
        <v>125.566798374</v>
      </c>
      <c r="AO954">
        <v>52.366240449999999</v>
      </c>
      <c r="AP954">
        <v>39.958095198999999</v>
      </c>
      <c r="AQ954">
        <v>74.209819580000001</v>
      </c>
      <c r="AR954">
        <v>91.876462255000007</v>
      </c>
      <c r="AS954">
        <v>44.296308641000003</v>
      </c>
      <c r="AT954">
        <v>84.759340023999997</v>
      </c>
      <c r="AU954"/>
    </row>
    <row r="955" spans="1:47" x14ac:dyDescent="0.2">
      <c r="A955" s="86">
        <v>35947</v>
      </c>
      <c r="B955">
        <v>63.766036919999998</v>
      </c>
      <c r="C955">
        <v>71.105479540999994</v>
      </c>
      <c r="D955">
        <v>80.700987358000006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74.793767185999997</v>
      </c>
      <c r="L955">
        <v>110.381939374</v>
      </c>
      <c r="M955">
        <v>88.9</v>
      </c>
      <c r="N955">
        <v>115.53909628300001</v>
      </c>
      <c r="O955">
        <v>41.404626542000003</v>
      </c>
      <c r="P955"/>
      <c r="Q955">
        <v>88.407367281000006</v>
      </c>
      <c r="R955">
        <v>102.48</v>
      </c>
      <c r="S955">
        <v>89.005025265</v>
      </c>
      <c r="T955">
        <v>91.951962717000001</v>
      </c>
      <c r="U955"/>
      <c r="V955">
        <v>135.92895582200001</v>
      </c>
      <c r="W955">
        <v>45.363872067000003</v>
      </c>
      <c r="X955">
        <v>38.530981666999999</v>
      </c>
      <c r="Y955"/>
      <c r="Z955">
        <v>32.825201432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32.160319973</v>
      </c>
      <c r="AF955">
        <v>85.012258337999995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80.223591459000005</v>
      </c>
      <c r="AM955">
        <v>43.147053262</v>
      </c>
      <c r="AN955">
        <v>122.290961938</v>
      </c>
      <c r="AO955">
        <v>51.205833990999999</v>
      </c>
      <c r="AP955">
        <v>39.331336710999999</v>
      </c>
      <c r="AQ955">
        <v>72.249560195000001</v>
      </c>
      <c r="AR955">
        <v>94.008402262999994</v>
      </c>
      <c r="AS955">
        <v>42.296475293999997</v>
      </c>
      <c r="AT955">
        <v>84.248977444999994</v>
      </c>
      <c r="AU955"/>
    </row>
    <row r="956" spans="1:47" x14ac:dyDescent="0.2">
      <c r="A956" s="86">
        <v>35977</v>
      </c>
      <c r="B956">
        <v>63.850495250000002</v>
      </c>
      <c r="C956">
        <v>70.694713194000002</v>
      </c>
      <c r="D956">
        <v>81.394340049999997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76.393633863999995</v>
      </c>
      <c r="L956">
        <v>115.06283029399999</v>
      </c>
      <c r="M956">
        <v>89.9</v>
      </c>
      <c r="N956">
        <v>115.458096215</v>
      </c>
      <c r="O956">
        <v>40.218518611</v>
      </c>
      <c r="P956"/>
      <c r="Q956">
        <v>89.307442287000001</v>
      </c>
      <c r="R956">
        <v>103.1</v>
      </c>
      <c r="S956">
        <v>88.970805377000005</v>
      </c>
      <c r="T956">
        <v>91.414231940999997</v>
      </c>
      <c r="U956"/>
      <c r="V956">
        <v>136.90707316199999</v>
      </c>
      <c r="W956">
        <v>45.539928490999998</v>
      </c>
      <c r="X956">
        <v>38.318082424000004</v>
      </c>
      <c r="Y956"/>
      <c r="Z956">
        <v>34.012369657000001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31.513373886</v>
      </c>
      <c r="AF956">
        <v>70.629142216000005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80.244092226000006</v>
      </c>
      <c r="AM956">
        <v>42.559201409000003</v>
      </c>
      <c r="AN956">
        <v>124.252449179</v>
      </c>
      <c r="AO956">
        <v>49.786380968000003</v>
      </c>
      <c r="AP956">
        <v>39.991366192000001</v>
      </c>
      <c r="AQ956">
        <v>73.089671359999997</v>
      </c>
      <c r="AR956">
        <v>94.719048932000007</v>
      </c>
      <c r="AS956">
        <v>42.696441962999998</v>
      </c>
      <c r="AT956">
        <v>83.920299583000002</v>
      </c>
      <c r="AU956"/>
    </row>
    <row r="957" spans="1:47" x14ac:dyDescent="0.2">
      <c r="A957" s="86">
        <v>36008</v>
      </c>
      <c r="B957">
        <v>63.259286959999997</v>
      </c>
      <c r="C957">
        <v>69.564049889000003</v>
      </c>
      <c r="D957">
        <v>80.042741132000003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74.693775518999999</v>
      </c>
      <c r="L957">
        <v>109.837649732</v>
      </c>
      <c r="M957">
        <v>88.6</v>
      </c>
      <c r="N957">
        <v>115.39209615999999</v>
      </c>
      <c r="O957">
        <v>40.720613379</v>
      </c>
      <c r="P957"/>
      <c r="Q957">
        <v>88.807400616999999</v>
      </c>
      <c r="R957">
        <v>100.48</v>
      </c>
      <c r="S957">
        <v>89.061302596999994</v>
      </c>
      <c r="T957">
        <v>91.629324252000004</v>
      </c>
      <c r="U957"/>
      <c r="V957">
        <v>139.913234499</v>
      </c>
      <c r="W957">
        <v>45.833355865000001</v>
      </c>
      <c r="X957">
        <v>38.499121176000003</v>
      </c>
      <c r="Y957"/>
      <c r="Z957">
        <v>35.615046761000002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32.807266061</v>
      </c>
      <c r="AF957">
        <v>77.231017696999999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80.331774060000001</v>
      </c>
      <c r="AM957">
        <v>43.102112820999999</v>
      </c>
      <c r="AN957">
        <v>122.063509899</v>
      </c>
      <c r="AO957">
        <v>49.291151096</v>
      </c>
      <c r="AP957">
        <v>39.770191437000001</v>
      </c>
      <c r="AQ957">
        <v>74.116473894999999</v>
      </c>
      <c r="AR957">
        <v>95.835779412999997</v>
      </c>
      <c r="AS957">
        <v>42.996416965000002</v>
      </c>
      <c r="AT957">
        <v>85.656761423999995</v>
      </c>
      <c r="AU957"/>
    </row>
    <row r="958" spans="1:47" x14ac:dyDescent="0.2">
      <c r="A958" s="86">
        <v>36039</v>
      </c>
      <c r="B958">
        <v>65.201828480000003</v>
      </c>
      <c r="C958">
        <v>69.524042152999996</v>
      </c>
      <c r="D958">
        <v>79.691676478000005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74.193817182000004</v>
      </c>
      <c r="L958">
        <v>108.857928376</v>
      </c>
      <c r="M958">
        <v>88.9</v>
      </c>
      <c r="N958">
        <v>115.675096396</v>
      </c>
      <c r="O958">
        <v>38.442995083</v>
      </c>
      <c r="P958"/>
      <c r="Q958">
        <v>88.307358946999997</v>
      </c>
      <c r="R958">
        <v>102.33</v>
      </c>
      <c r="S958">
        <v>89.335559234000002</v>
      </c>
      <c r="T958">
        <v>90.768955009999999</v>
      </c>
      <c r="U958"/>
      <c r="V958">
        <v>135.381359207</v>
      </c>
      <c r="W958">
        <v>45.892041339999999</v>
      </c>
      <c r="X958">
        <v>38.381885977000003</v>
      </c>
      <c r="Y958"/>
      <c r="Z958">
        <v>35.199537882999998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34.655112074000002</v>
      </c>
      <c r="AF958">
        <v>76.320631731999995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80.657749687000006</v>
      </c>
      <c r="AM958">
        <v>41.749815501999997</v>
      </c>
      <c r="AN958">
        <v>124.66823266</v>
      </c>
      <c r="AO958">
        <v>46.867131446999998</v>
      </c>
      <c r="AP958">
        <v>39.209143838999999</v>
      </c>
      <c r="AQ958">
        <v>73.183017045</v>
      </c>
      <c r="AR958">
        <v>94.516007027000001</v>
      </c>
      <c r="AS958">
        <v>43.496375301999997</v>
      </c>
      <c r="AT958">
        <v>85.567951000999997</v>
      </c>
      <c r="AU958"/>
    </row>
    <row r="959" spans="1:47" x14ac:dyDescent="0.2">
      <c r="A959" s="86">
        <v>36069</v>
      </c>
      <c r="B959">
        <v>64.948453499999999</v>
      </c>
      <c r="C959">
        <v>69.743366038999994</v>
      </c>
      <c r="D959">
        <v>77.313213446000006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74.693775518999999</v>
      </c>
      <c r="L959">
        <v>97.210130039999996</v>
      </c>
      <c r="M959">
        <v>89.1</v>
      </c>
      <c r="N959">
        <v>117.363097803</v>
      </c>
      <c r="O959">
        <v>37.897239900000002</v>
      </c>
      <c r="P959"/>
      <c r="Q959">
        <v>89.007417285000002</v>
      </c>
      <c r="R959">
        <v>102.39</v>
      </c>
      <c r="S959">
        <v>89.573007255999997</v>
      </c>
      <c r="T959">
        <v>90.876501164999993</v>
      </c>
      <c r="U959"/>
      <c r="V959">
        <v>139.47213973000001</v>
      </c>
      <c r="W959">
        <v>45.715984915999996</v>
      </c>
      <c r="X959">
        <v>37.607267430999997</v>
      </c>
      <c r="Y959"/>
      <c r="Z959">
        <v>35.615046761000002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35.487042746</v>
      </c>
      <c r="AF959">
        <v>76.553309055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80.824549626999996</v>
      </c>
      <c r="AM959">
        <v>41.947925894999997</v>
      </c>
      <c r="AN959">
        <v>124.70256955000001</v>
      </c>
      <c r="AO959">
        <v>49.628611798999998</v>
      </c>
      <c r="AP959">
        <v>38.728658430000003</v>
      </c>
      <c r="AQ959">
        <v>72.71628862</v>
      </c>
      <c r="AR959">
        <v>94.516007027000001</v>
      </c>
      <c r="AS959">
        <v>41.996500292</v>
      </c>
      <c r="AT959">
        <v>86.210240670999994</v>
      </c>
      <c r="AU959"/>
    </row>
    <row r="960" spans="1:47" x14ac:dyDescent="0.2">
      <c r="A960" s="86">
        <v>36100</v>
      </c>
      <c r="B960">
        <v>64.357245210000002</v>
      </c>
      <c r="C960">
        <v>69.446246197999997</v>
      </c>
      <c r="D960">
        <v>77.989012904999996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73.693858844999994</v>
      </c>
      <c r="L960">
        <v>96.556982469999994</v>
      </c>
      <c r="M960">
        <v>88.6</v>
      </c>
      <c r="N960">
        <v>116.13109677600001</v>
      </c>
      <c r="O960">
        <v>40.262179025000002</v>
      </c>
      <c r="P960"/>
      <c r="Q960">
        <v>88.507375615000001</v>
      </c>
      <c r="R960">
        <v>102.99</v>
      </c>
      <c r="S960">
        <v>89.325926539999998</v>
      </c>
      <c r="T960">
        <v>90.984047320000002</v>
      </c>
      <c r="U960"/>
      <c r="V960">
        <v>140.048480066</v>
      </c>
      <c r="W960">
        <v>45.833355865000001</v>
      </c>
      <c r="X960">
        <v>39.422153387000002</v>
      </c>
      <c r="Y960"/>
      <c r="Z960">
        <v>34.902745826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36.872927255999997</v>
      </c>
      <c r="AF960">
        <v>74.937811722000006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80.643302367999993</v>
      </c>
      <c r="AM960">
        <v>40.883756843999997</v>
      </c>
      <c r="AN960">
        <v>122.908863326</v>
      </c>
      <c r="AO960">
        <v>50.417691198</v>
      </c>
      <c r="AP960">
        <v>38.527170775999998</v>
      </c>
      <c r="AQ960">
        <v>74.303165265000004</v>
      </c>
      <c r="AR960">
        <v>95.023611790000004</v>
      </c>
      <c r="AS960">
        <v>41.396550286999997</v>
      </c>
      <c r="AT960">
        <v>86.134712164000007</v>
      </c>
      <c r="AU960"/>
    </row>
    <row r="961" spans="1:47" x14ac:dyDescent="0.2">
      <c r="A961" s="86">
        <v>36130</v>
      </c>
      <c r="B961">
        <v>63.17482863</v>
      </c>
      <c r="C961">
        <v>68.979961023000001</v>
      </c>
      <c r="D961">
        <v>75.338474766999994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73.993833847000005</v>
      </c>
      <c r="L961">
        <v>95.577261113999995</v>
      </c>
      <c r="M961">
        <v>88.1</v>
      </c>
      <c r="N961">
        <v>117.09809758199999</v>
      </c>
      <c r="O961">
        <v>39.811021408000002</v>
      </c>
      <c r="P961"/>
      <c r="Q961">
        <v>88.207350613000003</v>
      </c>
      <c r="R961">
        <v>102.21</v>
      </c>
      <c r="S961">
        <v>89.40261289</v>
      </c>
      <c r="T961">
        <v>91.414231940999997</v>
      </c>
      <c r="U961"/>
      <c r="V961">
        <v>139.740370891</v>
      </c>
      <c r="W961">
        <v>47.065750837000003</v>
      </c>
      <c r="X961">
        <v>39.002661113000002</v>
      </c>
      <c r="Y961"/>
      <c r="Z961">
        <v>35.140179471000003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37.42788101</v>
      </c>
      <c r="AF961">
        <v>73.682519971999994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80.473349331999998</v>
      </c>
      <c r="AM961">
        <v>41.335022803999998</v>
      </c>
      <c r="AN961">
        <v>124.26464278500001</v>
      </c>
      <c r="AO961">
        <v>51.799362922</v>
      </c>
      <c r="AP961">
        <v>38.176707327999999</v>
      </c>
      <c r="AQ961">
        <v>71.596140399999996</v>
      </c>
      <c r="AR961">
        <v>94.008402262999994</v>
      </c>
      <c r="AS961">
        <v>39.096741938000001</v>
      </c>
      <c r="AT961">
        <v>86.482519949999997</v>
      </c>
      <c r="AU961"/>
    </row>
    <row r="962" spans="1:47" x14ac:dyDescent="0.2">
      <c r="A962" s="86">
        <v>36161</v>
      </c>
      <c r="B962">
        <v>63.597120269999998</v>
      </c>
      <c r="C962">
        <v>69.054257245000002</v>
      </c>
      <c r="D962">
        <v>77.664278100000004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75.193733855999994</v>
      </c>
      <c r="L962">
        <v>104.285895385</v>
      </c>
      <c r="M962">
        <v>89.4</v>
      </c>
      <c r="N962">
        <v>118.970099142</v>
      </c>
      <c r="O962">
        <v>38.304737103000001</v>
      </c>
      <c r="P962"/>
      <c r="Q962">
        <v>89.607467288999999</v>
      </c>
      <c r="R962">
        <v>102.49</v>
      </c>
      <c r="S962">
        <v>90.212919732000003</v>
      </c>
      <c r="T962">
        <v>92.167055027999993</v>
      </c>
      <c r="U962"/>
      <c r="V962">
        <v>139.172214454</v>
      </c>
      <c r="W962">
        <v>47.535234635999998</v>
      </c>
      <c r="X962">
        <v>39.713605688000001</v>
      </c>
      <c r="Y962"/>
      <c r="Z962">
        <v>39.29526826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37.149904175000003</v>
      </c>
      <c r="AF962">
        <v>80.365298809999999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81.314826658000001</v>
      </c>
      <c r="AM962">
        <v>41.262385551999998</v>
      </c>
      <c r="AN962">
        <v>125.27882950599999</v>
      </c>
      <c r="AO962">
        <v>52.546812152000001</v>
      </c>
      <c r="AP962">
        <v>38.520840733</v>
      </c>
      <c r="AQ962">
        <v>73.463054099999994</v>
      </c>
      <c r="AR962">
        <v>93.399276545999996</v>
      </c>
      <c r="AS962">
        <v>40.796600282999997</v>
      </c>
      <c r="AT962">
        <v>86.863433407000002</v>
      </c>
      <c r="AU962"/>
    </row>
    <row r="963" spans="1:47" x14ac:dyDescent="0.2">
      <c r="A963" s="86">
        <v>36192</v>
      </c>
      <c r="B963">
        <v>62.83699532</v>
      </c>
      <c r="C963">
        <v>68.351708420999998</v>
      </c>
      <c r="D963">
        <v>76.453105043999997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73.793850512000006</v>
      </c>
      <c r="L963">
        <v>102.326452674</v>
      </c>
      <c r="M963">
        <v>88.4</v>
      </c>
      <c r="N963">
        <v>116.38409698700001</v>
      </c>
      <c r="O963">
        <v>38.079158294000003</v>
      </c>
      <c r="P963"/>
      <c r="Q963">
        <v>90.107508959</v>
      </c>
      <c r="R963">
        <v>102.18</v>
      </c>
      <c r="S963">
        <v>90.169106022999998</v>
      </c>
      <c r="T963">
        <v>92.167055027999993</v>
      </c>
      <c r="U963"/>
      <c r="V963">
        <v>137.58250912400001</v>
      </c>
      <c r="W963">
        <v>45.774670391000001</v>
      </c>
      <c r="X963">
        <v>39.344542490000002</v>
      </c>
      <c r="Y963"/>
      <c r="Z963">
        <v>36.920931809000002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38.628780935000002</v>
      </c>
      <c r="AF963">
        <v>82.864290702999995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81.290501817999996</v>
      </c>
      <c r="AM963">
        <v>41.357636151000001</v>
      </c>
      <c r="AN963">
        <v>128.233952614</v>
      </c>
      <c r="AO963">
        <v>50.988406409</v>
      </c>
      <c r="AP963">
        <v>38.236832710999998</v>
      </c>
      <c r="AQ963">
        <v>71.316103345000002</v>
      </c>
      <c r="AR963">
        <v>94.820569884999998</v>
      </c>
      <c r="AS963">
        <v>41.096575285</v>
      </c>
      <c r="AT963">
        <v>87.353179280000006</v>
      </c>
      <c r="AU963"/>
    </row>
    <row r="964" spans="1:47" x14ac:dyDescent="0.2">
      <c r="A964" s="86">
        <v>36220</v>
      </c>
      <c r="B964">
        <v>64.863995169999995</v>
      </c>
      <c r="C964">
        <v>69.483243963999996</v>
      </c>
      <c r="D964">
        <v>76.558424439999996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74.293808849000001</v>
      </c>
      <c r="L964">
        <v>104.503611241</v>
      </c>
      <c r="M964">
        <v>88.6</v>
      </c>
      <c r="N964">
        <v>114.753095628</v>
      </c>
      <c r="O964">
        <v>38.035497878999998</v>
      </c>
      <c r="P964"/>
      <c r="Q964">
        <v>90.907575631</v>
      </c>
      <c r="R964">
        <v>102.13</v>
      </c>
      <c r="S964">
        <v>90.680691378999995</v>
      </c>
      <c r="T964">
        <v>93.995339666999996</v>
      </c>
      <c r="U964"/>
      <c r="V964">
        <v>135.64861439000001</v>
      </c>
      <c r="W964">
        <v>47.183121786999997</v>
      </c>
      <c r="X964">
        <v>39.207469166999999</v>
      </c>
      <c r="Y964"/>
      <c r="Z964">
        <v>35.377613115999999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39.275727023000002</v>
      </c>
      <c r="AF964">
        <v>84.228792591000001</v>
      </c>
      <c r="AG964"/>
      <c r="AH964">
        <v>88.834220255000005</v>
      </c>
      <c r="AI964">
        <v>89.150063481999993</v>
      </c>
      <c r="AJ964">
        <v>116.65628144</v>
      </c>
      <c r="AK964"/>
      <c r="AL964">
        <v>81.733427659</v>
      </c>
      <c r="AM964">
        <v>43.245714077999999</v>
      </c>
      <c r="AN964">
        <v>125.243786954</v>
      </c>
      <c r="AO964">
        <v>52.21482159</v>
      </c>
      <c r="AP964">
        <v>38.579552112000002</v>
      </c>
      <c r="AQ964">
        <v>71.969523140000007</v>
      </c>
      <c r="AR964">
        <v>95.734258460000007</v>
      </c>
      <c r="AS964">
        <v>41.996500292</v>
      </c>
      <c r="AT964">
        <v>87.520590893000005</v>
      </c>
      <c r="AU964"/>
    </row>
    <row r="965" spans="1:47" x14ac:dyDescent="0.2">
      <c r="A965" s="86">
        <v>36251</v>
      </c>
      <c r="B965">
        <v>65.370745130000003</v>
      </c>
      <c r="C965">
        <v>69.599578824999995</v>
      </c>
      <c r="D965">
        <v>77.883693508999997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74.793767185999997</v>
      </c>
      <c r="L965">
        <v>98.189851395000005</v>
      </c>
      <c r="M965">
        <v>89.1</v>
      </c>
      <c r="N965">
        <v>117.61309801100001</v>
      </c>
      <c r="O965">
        <v>38.668573891000001</v>
      </c>
      <c r="P965"/>
      <c r="Q965">
        <v>91.707642304000004</v>
      </c>
      <c r="R965">
        <v>102.92</v>
      </c>
      <c r="S965">
        <v>90.607590043000002</v>
      </c>
      <c r="T965">
        <v>95.285893529000006</v>
      </c>
      <c r="U965"/>
      <c r="V965">
        <v>135.50629162499999</v>
      </c>
      <c r="W965">
        <v>47.476549161999998</v>
      </c>
      <c r="X965">
        <v>39.823627389999999</v>
      </c>
      <c r="Y965"/>
      <c r="Z965">
        <v>36.267989284999999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38.905757854000001</v>
      </c>
      <c r="AF965">
        <v>85.963304178000001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81.719040527000004</v>
      </c>
      <c r="AM965">
        <v>43.181080090999998</v>
      </c>
      <c r="AN965">
        <v>128.01288829800001</v>
      </c>
      <c r="AO965">
        <v>51.600683613999998</v>
      </c>
      <c r="AP965">
        <v>38.859733351000003</v>
      </c>
      <c r="AQ965">
        <v>70.009263755000006</v>
      </c>
      <c r="AR965">
        <v>94.109923215999999</v>
      </c>
      <c r="AS965">
        <v>41.396550286999997</v>
      </c>
      <c r="AT965">
        <v>87.714863695000005</v>
      </c>
      <c r="AU965"/>
    </row>
    <row r="966" spans="1:47" x14ac:dyDescent="0.2">
      <c r="A966" s="86">
        <v>36281</v>
      </c>
      <c r="B966">
        <v>66.299786729999994</v>
      </c>
      <c r="C966">
        <v>69.607146998000005</v>
      </c>
      <c r="D966">
        <v>79.296728741999999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75.293725523000006</v>
      </c>
      <c r="L966">
        <v>101.782163032</v>
      </c>
      <c r="M966">
        <v>89.2</v>
      </c>
      <c r="N966">
        <v>116.84509737099999</v>
      </c>
      <c r="O966">
        <v>38.122818709000001</v>
      </c>
      <c r="P966"/>
      <c r="Q966">
        <v>91.507625634999997</v>
      </c>
      <c r="R966">
        <v>103.35</v>
      </c>
      <c r="S966">
        <v>91.313575865999994</v>
      </c>
      <c r="T966">
        <v>97.221724323000004</v>
      </c>
      <c r="U966"/>
      <c r="V966">
        <v>139.11233436000001</v>
      </c>
      <c r="W966">
        <v>47.065750837000003</v>
      </c>
      <c r="X966">
        <v>40.810925351999998</v>
      </c>
      <c r="Y966"/>
      <c r="Z966">
        <v>36.683498164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41.031580701999999</v>
      </c>
      <c r="AF966">
        <v>87.622188934999997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82.474502177000005</v>
      </c>
      <c r="AM966">
        <v>44.876895513999997</v>
      </c>
      <c r="AN966">
        <v>125.528123196</v>
      </c>
      <c r="AO966">
        <v>51.770654297999997</v>
      </c>
      <c r="AP966">
        <v>39.903900573000001</v>
      </c>
      <c r="AQ966">
        <v>72.062868824999995</v>
      </c>
      <c r="AR966">
        <v>95.125132742999995</v>
      </c>
      <c r="AS966">
        <v>42.796433630999999</v>
      </c>
      <c r="AT966">
        <v>88.260016964000002</v>
      </c>
      <c r="AU966"/>
    </row>
    <row r="967" spans="1:47" x14ac:dyDescent="0.2">
      <c r="A967" s="86">
        <v>36312</v>
      </c>
      <c r="B967">
        <v>66.722078359999998</v>
      </c>
      <c r="C967">
        <v>69.693647845000001</v>
      </c>
      <c r="D967">
        <v>78.735025295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75.293725523000006</v>
      </c>
      <c r="L967">
        <v>101.23787339</v>
      </c>
      <c r="M967">
        <v>90</v>
      </c>
      <c r="N967">
        <v>117.988098323</v>
      </c>
      <c r="O967">
        <v>40.080260631000002</v>
      </c>
      <c r="P967"/>
      <c r="Q967">
        <v>92.107675639999997</v>
      </c>
      <c r="R967">
        <v>104.77</v>
      </c>
      <c r="S967">
        <v>91.371715561000002</v>
      </c>
      <c r="T967">
        <v>97.114178167999995</v>
      </c>
      <c r="U967"/>
      <c r="V967">
        <v>139.16218695000001</v>
      </c>
      <c r="W967">
        <v>48.474202234000003</v>
      </c>
      <c r="X967">
        <v>40.352697724000002</v>
      </c>
      <c r="Y967"/>
      <c r="Z967">
        <v>37.514515922000001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41.308557620000002</v>
      </c>
      <c r="AF967">
        <v>86.751214967999999</v>
      </c>
      <c r="AG967"/>
      <c r="AH967">
        <v>88.500145523</v>
      </c>
      <c r="AI967">
        <v>90.279736936999996</v>
      </c>
      <c r="AJ967">
        <v>116.874943636</v>
      </c>
      <c r="AK967"/>
      <c r="AL967">
        <v>82.602777295999999</v>
      </c>
      <c r="AM967">
        <v>43.199515421999997</v>
      </c>
      <c r="AN967">
        <v>129.50610112800001</v>
      </c>
      <c r="AO967">
        <v>51.412136375999999</v>
      </c>
      <c r="AP967">
        <v>38.501152967000003</v>
      </c>
      <c r="AQ967">
        <v>73.556399784999996</v>
      </c>
      <c r="AR967">
        <v>95.632737507000002</v>
      </c>
      <c r="AS967">
        <v>42.796433630999999</v>
      </c>
      <c r="AT967">
        <v>88.196085353000001</v>
      </c>
      <c r="AU967"/>
    </row>
    <row r="968" spans="1:47" x14ac:dyDescent="0.2">
      <c r="A968" s="86">
        <v>36342</v>
      </c>
      <c r="B968">
        <v>65.877495100000004</v>
      </c>
      <c r="C968">
        <v>70.649339036000001</v>
      </c>
      <c r="D968">
        <v>77.752044264000006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75.893675526999999</v>
      </c>
      <c r="L968">
        <v>99.713862392999999</v>
      </c>
      <c r="M968">
        <v>90.6</v>
      </c>
      <c r="N968">
        <v>120.17510014600001</v>
      </c>
      <c r="O968">
        <v>40.080260631000002</v>
      </c>
      <c r="P968"/>
      <c r="Q968">
        <v>91.607633969000005</v>
      </c>
      <c r="R968">
        <v>105.02</v>
      </c>
      <c r="S968">
        <v>91.974563142999997</v>
      </c>
      <c r="T968">
        <v>98.619824340999998</v>
      </c>
      <c r="U968"/>
      <c r="V968">
        <v>142.524797471</v>
      </c>
      <c r="W968">
        <v>49.061056983</v>
      </c>
      <c r="X968">
        <v>40.792437911999997</v>
      </c>
      <c r="Y968"/>
      <c r="Z968">
        <v>39.888852372999999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42.602449796000002</v>
      </c>
      <c r="AF968">
        <v>87.206023509000005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83.177848444000006</v>
      </c>
      <c r="AM968">
        <v>44.278755715000003</v>
      </c>
      <c r="AN968">
        <v>126.503024963</v>
      </c>
      <c r="AO968">
        <v>52.822745302999998</v>
      </c>
      <c r="AP968">
        <v>38.604158734999999</v>
      </c>
      <c r="AQ968">
        <v>72.249560195000001</v>
      </c>
      <c r="AR968">
        <v>95.328174649000005</v>
      </c>
      <c r="AS968">
        <v>42.096491958999998</v>
      </c>
      <c r="AT968">
        <v>88.726668162999999</v>
      </c>
      <c r="AU968"/>
    </row>
    <row r="969" spans="1:47" x14ac:dyDescent="0.2">
      <c r="A969" s="86">
        <v>36373</v>
      </c>
      <c r="B969">
        <v>66.890995020000005</v>
      </c>
      <c r="C969">
        <v>71.088705133000005</v>
      </c>
      <c r="D969">
        <v>79.050983484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76.593617198999993</v>
      </c>
      <c r="L969">
        <v>97.863277609999997</v>
      </c>
      <c r="M969">
        <v>90.6</v>
      </c>
      <c r="N969">
        <v>118.26509855400001</v>
      </c>
      <c r="O969">
        <v>40.080260631000002</v>
      </c>
      <c r="P969"/>
      <c r="Q969">
        <v>90.507542294999993</v>
      </c>
      <c r="R969">
        <v>103.04</v>
      </c>
      <c r="S969">
        <v>92.451509193000007</v>
      </c>
      <c r="T969">
        <v>99.372647427999993</v>
      </c>
      <c r="U969"/>
      <c r="V969">
        <v>140.94497692300001</v>
      </c>
      <c r="W969">
        <v>50.704250279</v>
      </c>
      <c r="X969">
        <v>41.113708825000003</v>
      </c>
      <c r="Y969"/>
      <c r="Z969">
        <v>38.523608914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42.602449796000002</v>
      </c>
      <c r="AF969">
        <v>93.112011975000001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83.358363065000006</v>
      </c>
      <c r="AM969">
        <v>44.712855292999997</v>
      </c>
      <c r="AN969">
        <v>128.29043375000001</v>
      </c>
      <c r="AO969">
        <v>52.930558767000001</v>
      </c>
      <c r="AP969">
        <v>39.485141693999999</v>
      </c>
      <c r="AQ969">
        <v>73.183017045</v>
      </c>
      <c r="AR969">
        <v>93.805360356999998</v>
      </c>
      <c r="AS969">
        <v>39.596700275000003</v>
      </c>
      <c r="AT969">
        <v>89.106193957000002</v>
      </c>
      <c r="AU969"/>
    </row>
    <row r="970" spans="1:47" x14ac:dyDescent="0.2">
      <c r="A970" s="86">
        <v>36404</v>
      </c>
      <c r="B970">
        <v>67.566661640000007</v>
      </c>
      <c r="C970">
        <v>71.110724770999994</v>
      </c>
      <c r="D970">
        <v>80.077847597000002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76.293642195999993</v>
      </c>
      <c r="L970">
        <v>103.74160574299999</v>
      </c>
      <c r="M970">
        <v>91.4</v>
      </c>
      <c r="N970">
        <v>119.847099873</v>
      </c>
      <c r="O970">
        <v>39.898342237000001</v>
      </c>
      <c r="P970"/>
      <c r="Q970">
        <v>92.807733978000002</v>
      </c>
      <c r="R970">
        <v>105.87</v>
      </c>
      <c r="S970">
        <v>92.610483861999995</v>
      </c>
      <c r="T970">
        <v>99.372647427999993</v>
      </c>
      <c r="U970"/>
      <c r="V970">
        <v>141.072274781</v>
      </c>
      <c r="W970">
        <v>51.760588826000003</v>
      </c>
      <c r="X970">
        <v>41.086987522999998</v>
      </c>
      <c r="Y970"/>
      <c r="Z970">
        <v>41.135379010000001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44.728272644</v>
      </c>
      <c r="AF970">
        <v>93.969932659999998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83.838218918999999</v>
      </c>
      <c r="AM970">
        <v>45.571944293000001</v>
      </c>
      <c r="AN970">
        <v>125.714692426</v>
      </c>
      <c r="AO970">
        <v>53.557379967000003</v>
      </c>
      <c r="AP970">
        <v>38.87293829</v>
      </c>
      <c r="AQ970">
        <v>74.116473894999999</v>
      </c>
      <c r="AR970">
        <v>97.054030846000003</v>
      </c>
      <c r="AS970">
        <v>40.696608615999999</v>
      </c>
      <c r="AT970">
        <v>88.707340001000006</v>
      </c>
      <c r="AU970"/>
    </row>
    <row r="971" spans="1:47" x14ac:dyDescent="0.2">
      <c r="A971" s="86">
        <v>36434</v>
      </c>
      <c r="B971">
        <v>68.242328259999994</v>
      </c>
      <c r="C971">
        <v>71.571746794999996</v>
      </c>
      <c r="D971">
        <v>81.376786816999996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77.093575534999999</v>
      </c>
      <c r="L971">
        <v>106.680769809</v>
      </c>
      <c r="M971">
        <v>92.3</v>
      </c>
      <c r="N971">
        <v>120.593100494</v>
      </c>
      <c r="O971">
        <v>41.768463330000003</v>
      </c>
      <c r="P971"/>
      <c r="Q971">
        <v>91.807650637999998</v>
      </c>
      <c r="R971">
        <v>107.21</v>
      </c>
      <c r="S971">
        <v>93.272473607999999</v>
      </c>
      <c r="T971">
        <v>98.404732030999995</v>
      </c>
      <c r="U971"/>
      <c r="V971">
        <v>143.446930584</v>
      </c>
      <c r="W971">
        <v>52.406129049999997</v>
      </c>
      <c r="X971">
        <v>40.809051060000002</v>
      </c>
      <c r="Y971"/>
      <c r="Z971">
        <v>42.381905646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44.820264977999997</v>
      </c>
      <c r="AF971">
        <v>93.063979983999999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84.379080017000007</v>
      </c>
      <c r="AM971">
        <v>45.975086679</v>
      </c>
      <c r="AN971">
        <v>127.538312901</v>
      </c>
      <c r="AO971">
        <v>51.903355859999998</v>
      </c>
      <c r="AP971">
        <v>39.170457931000001</v>
      </c>
      <c r="AQ971">
        <v>75.516659169999997</v>
      </c>
      <c r="AR971">
        <v>97.054030846000003</v>
      </c>
      <c r="AS971">
        <v>40.396633614000002</v>
      </c>
      <c r="AT971">
        <v>89.873472403999997</v>
      </c>
      <c r="AU971"/>
    </row>
    <row r="972" spans="1:47" x14ac:dyDescent="0.2">
      <c r="A972" s="86">
        <v>36465</v>
      </c>
      <c r="B972">
        <v>72.211869629999995</v>
      </c>
      <c r="C972">
        <v>73.557604312999999</v>
      </c>
      <c r="D972">
        <v>80.753647056000005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76.993583868000002</v>
      </c>
      <c r="L972">
        <v>108.422496663</v>
      </c>
      <c r="M972">
        <v>92.7</v>
      </c>
      <c r="N972">
        <v>121.059100883</v>
      </c>
      <c r="O972">
        <v>41.179047732999997</v>
      </c>
      <c r="P972"/>
      <c r="Q972">
        <v>91.707642304000004</v>
      </c>
      <c r="R972">
        <v>107.26</v>
      </c>
      <c r="S972">
        <v>93.773955478000005</v>
      </c>
      <c r="T972">
        <v>98.512278186000003</v>
      </c>
      <c r="U972"/>
      <c r="V972">
        <v>142.60683357400001</v>
      </c>
      <c r="W972">
        <v>53.169040223000003</v>
      </c>
      <c r="X972">
        <v>40.776776147</v>
      </c>
      <c r="Y972"/>
      <c r="Z972">
        <v>41.076020597999999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46.854095491999999</v>
      </c>
      <c r="AF972">
        <v>91.395924984000004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85.079985364999999</v>
      </c>
      <c r="AM972">
        <v>46.425912158999999</v>
      </c>
      <c r="AN972">
        <v>129.37762023799999</v>
      </c>
      <c r="AO972">
        <v>53.394090728000002</v>
      </c>
      <c r="AP972">
        <v>39.728023360000002</v>
      </c>
      <c r="AQ972">
        <v>74.583202319999998</v>
      </c>
      <c r="AR972">
        <v>97.358593704</v>
      </c>
      <c r="AS972">
        <v>40.996583618000003</v>
      </c>
      <c r="AT972">
        <v>90.340619196999995</v>
      </c>
      <c r="AU972"/>
    </row>
    <row r="973" spans="1:47" x14ac:dyDescent="0.2">
      <c r="A973" s="86">
        <v>36495</v>
      </c>
      <c r="B973">
        <v>68.749078220000001</v>
      </c>
      <c r="C973">
        <v>72.166079421999996</v>
      </c>
      <c r="D973">
        <v>81.464552980999997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77.093575534999999</v>
      </c>
      <c r="L973">
        <v>110.926229015</v>
      </c>
      <c r="M973">
        <v>92.4</v>
      </c>
      <c r="N973">
        <v>122.077101731</v>
      </c>
      <c r="O973">
        <v>41.310028977000002</v>
      </c>
      <c r="P973"/>
      <c r="Q973">
        <v>98.908242353999995</v>
      </c>
      <c r="R973">
        <v>106.36</v>
      </c>
      <c r="S973">
        <v>93.856051433000005</v>
      </c>
      <c r="T973">
        <v>96.038716616000002</v>
      </c>
      <c r="U973"/>
      <c r="V973">
        <v>145.20442886699999</v>
      </c>
      <c r="W973">
        <v>51.115048602999998</v>
      </c>
      <c r="X973">
        <v>42.087715273000001</v>
      </c>
      <c r="Y973"/>
      <c r="Z973">
        <v>41.313454243000002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46.669110906999997</v>
      </c>
      <c r="AF973">
        <v>93.357963432999995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85.294615351000004</v>
      </c>
      <c r="AM973">
        <v>49.156482896999997</v>
      </c>
      <c r="AN973">
        <v>129.29557917400001</v>
      </c>
      <c r="AO973">
        <v>62.033878106000003</v>
      </c>
      <c r="AP973">
        <v>39.233609043000001</v>
      </c>
      <c r="AQ973">
        <v>75.890041909999994</v>
      </c>
      <c r="AR973">
        <v>96.952509892999998</v>
      </c>
      <c r="AS973">
        <v>41.196566953000001</v>
      </c>
      <c r="AT973">
        <v>91.035045342999993</v>
      </c>
      <c r="AU973"/>
    </row>
    <row r="974" spans="1:47" x14ac:dyDescent="0.2">
      <c r="A974" s="86">
        <v>36526</v>
      </c>
      <c r="B974">
        <v>66.553161709999998</v>
      </c>
      <c r="C974">
        <v>64.894592117000002</v>
      </c>
      <c r="D974">
        <v>80.692210742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76.493625531000006</v>
      </c>
      <c r="L974">
        <v>107</v>
      </c>
      <c r="M974">
        <v>92.1</v>
      </c>
      <c r="N974">
        <v>122.447102039</v>
      </c>
      <c r="O974">
        <v>44.303691974000003</v>
      </c>
      <c r="P974"/>
      <c r="Q974">
        <v>96.008000667000005</v>
      </c>
      <c r="R974">
        <v>107.12</v>
      </c>
      <c r="S974">
        <v>93.785986147000003</v>
      </c>
      <c r="T974">
        <v>95.823624304999996</v>
      </c>
      <c r="U974"/>
      <c r="V974">
        <v>149.02613617399999</v>
      </c>
      <c r="W974">
        <v>53.704475373000001</v>
      </c>
      <c r="X974">
        <v>41.653968679999998</v>
      </c>
      <c r="Y974"/>
      <c r="Z974">
        <v>38.761042559000003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47.762019832</v>
      </c>
      <c r="AF974">
        <v>86.992750603999994</v>
      </c>
      <c r="AG974">
        <v>57.4</v>
      </c>
      <c r="AH974">
        <v>91.589313360000006</v>
      </c>
      <c r="AI974">
        <v>92.256665483000006</v>
      </c>
      <c r="AJ974">
        <v>120.09309542299999</v>
      </c>
      <c r="AK974"/>
      <c r="AL974">
        <v>85.118401868999996</v>
      </c>
      <c r="AM974">
        <v>44.7</v>
      </c>
      <c r="AN974">
        <v>127.85472502</v>
      </c>
      <c r="AO974">
        <v>58.041024161999999</v>
      </c>
      <c r="AP974">
        <v>39.909977494000003</v>
      </c>
      <c r="AQ974">
        <v>74.116473894999999</v>
      </c>
      <c r="AR974">
        <v>93.307775648000003</v>
      </c>
      <c r="AS974">
        <v>41.496541954999998</v>
      </c>
      <c r="AT974">
        <v>90.985287717000006</v>
      </c>
      <c r="AU974"/>
    </row>
    <row r="975" spans="1:47" x14ac:dyDescent="0.2">
      <c r="A975" s="86">
        <v>36557</v>
      </c>
      <c r="B975">
        <v>69.678119820000006</v>
      </c>
      <c r="C975">
        <v>67.594367136000002</v>
      </c>
      <c r="D975">
        <v>80.797530137999999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78.393467211000001</v>
      </c>
      <c r="L975">
        <v>107</v>
      </c>
      <c r="M975">
        <v>93.2</v>
      </c>
      <c r="N975">
        <v>122.39310199400001</v>
      </c>
      <c r="O975">
        <v>44.803733643999998</v>
      </c>
      <c r="P975"/>
      <c r="Q975">
        <v>96.308025669000003</v>
      </c>
      <c r="R975">
        <v>107.45</v>
      </c>
      <c r="S975">
        <v>94.237939815999994</v>
      </c>
      <c r="T975">
        <v>96.038716616000002</v>
      </c>
      <c r="U975"/>
      <c r="V975">
        <v>149.52555352100001</v>
      </c>
      <c r="W975">
        <v>53.904492040999997</v>
      </c>
      <c r="X975">
        <v>41.087613306000002</v>
      </c>
      <c r="Y975"/>
      <c r="Z975">
        <v>38.761042559000003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47.955003750000003</v>
      </c>
      <c r="AF975">
        <v>89.692525622999995</v>
      </c>
      <c r="AG975">
        <v>57.5</v>
      </c>
      <c r="AH975">
        <v>92.230482996999996</v>
      </c>
      <c r="AI975">
        <v>93.103920575000004</v>
      </c>
      <c r="AJ975">
        <v>121.48952676499999</v>
      </c>
      <c r="AK975"/>
      <c r="AL975">
        <v>85.724008776999995</v>
      </c>
      <c r="AM975">
        <v>46</v>
      </c>
      <c r="AN975">
        <v>128.87858668199999</v>
      </c>
      <c r="AO975">
        <v>56.078170636999999</v>
      </c>
      <c r="AP975">
        <v>40.710177543999997</v>
      </c>
      <c r="AQ975">
        <v>76.356770334999993</v>
      </c>
      <c r="AR975">
        <v>98.008167346999997</v>
      </c>
      <c r="AS975">
        <v>42.996416965000002</v>
      </c>
      <c r="AT975">
        <v>91.315353242</v>
      </c>
      <c r="AU975"/>
    </row>
    <row r="976" spans="1:47" x14ac:dyDescent="0.2">
      <c r="A976" s="86">
        <v>36586</v>
      </c>
      <c r="B976">
        <v>69.424744829999995</v>
      </c>
      <c r="C976">
        <v>68.694275477000005</v>
      </c>
      <c r="D976">
        <v>82.122799207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78.493458877999998</v>
      </c>
      <c r="L976">
        <v>108.6</v>
      </c>
      <c r="M976">
        <v>93.6</v>
      </c>
      <c r="N976">
        <v>124.065103388</v>
      </c>
      <c r="O976">
        <v>44.303691974000003</v>
      </c>
      <c r="P976"/>
      <c r="Q976">
        <v>95.507958997000003</v>
      </c>
      <c r="R976">
        <v>108.14</v>
      </c>
      <c r="S976">
        <v>94.820530903999995</v>
      </c>
      <c r="T976">
        <v>95.823624304999996</v>
      </c>
      <c r="U976"/>
      <c r="V976">
        <v>151.722989845</v>
      </c>
      <c r="W976">
        <v>56.404700392000002</v>
      </c>
      <c r="X976">
        <v>42.589432395000003</v>
      </c>
      <c r="Y976"/>
      <c r="Z976">
        <v>39.948210783999997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48.40896592</v>
      </c>
      <c r="AF976">
        <v>87.392717274000006</v>
      </c>
      <c r="AG976">
        <v>57.5</v>
      </c>
      <c r="AH976">
        <v>92.316600285999996</v>
      </c>
      <c r="AI976">
        <v>93.386338937999994</v>
      </c>
      <c r="AJ976">
        <v>123.002327386</v>
      </c>
      <c r="AK976"/>
      <c r="AL976">
        <v>86.175775489000003</v>
      </c>
      <c r="AM976">
        <v>45.8</v>
      </c>
      <c r="AN976">
        <v>120.815676095</v>
      </c>
      <c r="AO976">
        <v>56.087961149999998</v>
      </c>
      <c r="AP976">
        <v>40.810202551000003</v>
      </c>
      <c r="AQ976">
        <v>77.383572869999995</v>
      </c>
      <c r="AR976">
        <v>98.608217350999993</v>
      </c>
      <c r="AS976">
        <v>42.196483626000003</v>
      </c>
      <c r="AT976">
        <v>91.658403327000002</v>
      </c>
      <c r="AU976"/>
    </row>
    <row r="977" spans="1:47" x14ac:dyDescent="0.2">
      <c r="A977" s="86">
        <v>36617</v>
      </c>
      <c r="B977">
        <v>70.100411449999996</v>
      </c>
      <c r="C977">
        <v>71.194067161000007</v>
      </c>
      <c r="D977">
        <v>82.886364830000005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79.493375552000003</v>
      </c>
      <c r="L977">
        <v>108.6</v>
      </c>
      <c r="M977">
        <v>94.7</v>
      </c>
      <c r="N977">
        <v>123.60410300300001</v>
      </c>
      <c r="O977">
        <v>44.603716976000001</v>
      </c>
      <c r="P977"/>
      <c r="Q977">
        <v>97.008084006999994</v>
      </c>
      <c r="R977">
        <v>108.76</v>
      </c>
      <c r="S977">
        <v>95.692631657999996</v>
      </c>
      <c r="T977">
        <v>97.329270479000002</v>
      </c>
      <c r="U977"/>
      <c r="V977">
        <v>152.02264025299999</v>
      </c>
      <c r="W977">
        <v>55.604633718999999</v>
      </c>
      <c r="X977">
        <v>42.798170779000003</v>
      </c>
      <c r="Y977"/>
      <c r="Z977">
        <v>43.094206581000002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47.965002916000003</v>
      </c>
      <c r="AF977">
        <v>92.692275644000006</v>
      </c>
      <c r="AG977">
        <v>57</v>
      </c>
      <c r="AH977">
        <v>92.183907594000004</v>
      </c>
      <c r="AI977">
        <v>93.762896756999993</v>
      </c>
      <c r="AJ977">
        <v>117.882079131</v>
      </c>
      <c r="AK977"/>
      <c r="AL977">
        <v>86.861616405999996</v>
      </c>
      <c r="AM977">
        <v>47</v>
      </c>
      <c r="AN977">
        <v>119.663831726</v>
      </c>
      <c r="AO977">
        <v>61.558842884000001</v>
      </c>
      <c r="AP977">
        <v>41.410352588000002</v>
      </c>
      <c r="AQ977">
        <v>77.383572869999995</v>
      </c>
      <c r="AR977">
        <v>99.708309025999995</v>
      </c>
      <c r="AS977">
        <v>43.296391966999998</v>
      </c>
      <c r="AT977">
        <v>92.241816443999994</v>
      </c>
      <c r="AU977"/>
    </row>
    <row r="978" spans="1:47" x14ac:dyDescent="0.2">
      <c r="A978" s="86">
        <v>36647</v>
      </c>
      <c r="B978">
        <v>71.367286350000001</v>
      </c>
      <c r="C978">
        <v>71.894008833000001</v>
      </c>
      <c r="D978">
        <v>82.649396187999997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81.393217231999998</v>
      </c>
      <c r="L978">
        <v>112.8</v>
      </c>
      <c r="M978">
        <v>96</v>
      </c>
      <c r="N978">
        <v>124.840104033</v>
      </c>
      <c r="O978">
        <v>44.903741977999999</v>
      </c>
      <c r="P978"/>
      <c r="Q978">
        <v>101.30844236999999</v>
      </c>
      <c r="R978">
        <v>110.11</v>
      </c>
      <c r="S978">
        <v>96.200654494999995</v>
      </c>
      <c r="T978">
        <v>98.082093564999994</v>
      </c>
      <c r="U978"/>
      <c r="V978">
        <v>148.22706841999999</v>
      </c>
      <c r="W978">
        <v>57.004750395999999</v>
      </c>
      <c r="X978">
        <v>43.078590943000002</v>
      </c>
      <c r="Y978"/>
      <c r="Z978">
        <v>43.450357048999997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49.682859762</v>
      </c>
      <c r="AF978">
        <v>93.492208982999998</v>
      </c>
      <c r="AG978">
        <v>58.8</v>
      </c>
      <c r="AH978">
        <v>93.181716226999995</v>
      </c>
      <c r="AI978">
        <v>95.080849121</v>
      </c>
      <c r="AJ978">
        <v>122.88595810699999</v>
      </c>
      <c r="AK978"/>
      <c r="AL978">
        <v>87.610426986999997</v>
      </c>
      <c r="AM978">
        <v>48.1</v>
      </c>
      <c r="AN978">
        <v>128.622621267</v>
      </c>
      <c r="AO978">
        <v>56.746772225000001</v>
      </c>
      <c r="AP978">
        <v>39.509877469000003</v>
      </c>
      <c r="AQ978">
        <v>79.343832254999995</v>
      </c>
      <c r="AR978">
        <v>101.508459038</v>
      </c>
      <c r="AS978">
        <v>43.896341972000002</v>
      </c>
      <c r="AT978">
        <v>92.520141968000004</v>
      </c>
      <c r="AU978"/>
    </row>
    <row r="979" spans="1:47" x14ac:dyDescent="0.2">
      <c r="A979" s="86">
        <v>36678</v>
      </c>
      <c r="B979">
        <v>70.776078069999997</v>
      </c>
      <c r="C979">
        <v>70.994083825999994</v>
      </c>
      <c r="D979">
        <v>84.668017949000003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79.593367219000001</v>
      </c>
      <c r="L979">
        <v>110.3</v>
      </c>
      <c r="M979">
        <v>94.7</v>
      </c>
      <c r="N979">
        <v>123.52810294</v>
      </c>
      <c r="O979">
        <v>46.803900325000001</v>
      </c>
      <c r="P979"/>
      <c r="Q979">
        <v>97.008084006999994</v>
      </c>
      <c r="R979">
        <v>108.69</v>
      </c>
      <c r="S979">
        <v>96.210297824999998</v>
      </c>
      <c r="T979">
        <v>99.157555117000001</v>
      </c>
      <c r="U979"/>
      <c r="V979">
        <v>150.22473780600001</v>
      </c>
      <c r="W979">
        <v>58.704892074</v>
      </c>
      <c r="X979">
        <v>42.739902319999999</v>
      </c>
      <c r="Y979"/>
      <c r="Z979">
        <v>43.865865927999998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49.390884092999997</v>
      </c>
      <c r="AF979">
        <v>91.292392301000007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87.656082557000005</v>
      </c>
      <c r="AM979">
        <v>48.1</v>
      </c>
      <c r="AN979">
        <v>127.726742313</v>
      </c>
      <c r="AO979">
        <v>57.439453583999999</v>
      </c>
      <c r="AP979">
        <v>38.209552387999999</v>
      </c>
      <c r="AQ979">
        <v>79.437177939999998</v>
      </c>
      <c r="AR979">
        <v>104.408700725</v>
      </c>
      <c r="AS979">
        <v>44.496291976000002</v>
      </c>
      <c r="AT979">
        <v>92.567818098999993</v>
      </c>
      <c r="AU979"/>
    </row>
    <row r="980" spans="1:47" x14ac:dyDescent="0.2">
      <c r="A980" s="86">
        <v>36708</v>
      </c>
      <c r="B980">
        <v>71.705119659999994</v>
      </c>
      <c r="C980">
        <v>70.994083825999994</v>
      </c>
      <c r="D980">
        <v>85.264827861000001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80.893258895000002</v>
      </c>
      <c r="L980">
        <v>107.4</v>
      </c>
      <c r="M980">
        <v>95.9</v>
      </c>
      <c r="N980">
        <v>124.550103792</v>
      </c>
      <c r="O980">
        <v>43.403616968000001</v>
      </c>
      <c r="P980"/>
      <c r="Q980">
        <v>100.408367364</v>
      </c>
      <c r="R980">
        <v>109.96</v>
      </c>
      <c r="S980">
        <v>96.273361422999997</v>
      </c>
      <c r="T980">
        <v>98.834916652000004</v>
      </c>
      <c r="U980"/>
      <c r="V980">
        <v>148.02730148200001</v>
      </c>
      <c r="W980">
        <v>59.004917075999998</v>
      </c>
      <c r="X980">
        <v>42.865420194000002</v>
      </c>
      <c r="Y980"/>
      <c r="Z980">
        <v>46.002768734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51.023748021000003</v>
      </c>
      <c r="AF980">
        <v>93.092242313</v>
      </c>
      <c r="AG980">
        <v>58.3</v>
      </c>
      <c r="AH980">
        <v>92.774040826999993</v>
      </c>
      <c r="AI980">
        <v>95.551546393999999</v>
      </c>
      <c r="AJ980">
        <v>124.049650892</v>
      </c>
      <c r="AK980"/>
      <c r="AL980">
        <v>87.858150950999999</v>
      </c>
      <c r="AM980">
        <v>47.7</v>
      </c>
      <c r="AN980">
        <v>125.55103628099999</v>
      </c>
      <c r="AO980">
        <v>57.457497115000002</v>
      </c>
      <c r="AP980">
        <v>40.110027506999998</v>
      </c>
      <c r="AQ980">
        <v>79.157140885000004</v>
      </c>
      <c r="AR980">
        <v>101.008417368</v>
      </c>
      <c r="AS980">
        <v>44.696275309999997</v>
      </c>
      <c r="AT980">
        <v>92.382664224999999</v>
      </c>
      <c r="AU980"/>
    </row>
    <row r="981" spans="1:47" x14ac:dyDescent="0.2">
      <c r="A981" s="86">
        <v>36739</v>
      </c>
      <c r="B981">
        <v>71.958494639999998</v>
      </c>
      <c r="C981">
        <v>72.993917174000003</v>
      </c>
      <c r="D981">
        <v>85.247274629000003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81.693192233999994</v>
      </c>
      <c r="L981">
        <v>111.8</v>
      </c>
      <c r="M981">
        <v>95.9</v>
      </c>
      <c r="N981">
        <v>123.858103215</v>
      </c>
      <c r="O981">
        <v>45.403783648999998</v>
      </c>
      <c r="P981"/>
      <c r="Q981">
        <v>100.80840070000001</v>
      </c>
      <c r="R981">
        <v>108.97</v>
      </c>
      <c r="S981">
        <v>96.709899422000007</v>
      </c>
      <c r="T981">
        <v>100.23301667</v>
      </c>
      <c r="U981"/>
      <c r="V981">
        <v>153.52089229200001</v>
      </c>
      <c r="W981">
        <v>59.504958747000003</v>
      </c>
      <c r="X981">
        <v>42.91359327</v>
      </c>
      <c r="Y981"/>
      <c r="Z981">
        <v>44.637525273999998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51.696691942000001</v>
      </c>
      <c r="AF981">
        <v>94.092158987000005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88.433566089999999</v>
      </c>
      <c r="AM981">
        <v>48.3</v>
      </c>
      <c r="AN981">
        <v>131.56622354500001</v>
      </c>
      <c r="AO981">
        <v>57.571606521</v>
      </c>
      <c r="AP981">
        <v>40.610152538000001</v>
      </c>
      <c r="AQ981">
        <v>79.063795200000001</v>
      </c>
      <c r="AR981">
        <v>103.108592383</v>
      </c>
      <c r="AS981">
        <v>45.796183651</v>
      </c>
      <c r="AT981">
        <v>92.144481806000002</v>
      </c>
      <c r="AU981"/>
    </row>
    <row r="982" spans="1:47" x14ac:dyDescent="0.2">
      <c r="A982" s="86">
        <v>36770</v>
      </c>
      <c r="B982">
        <v>72.127411300000006</v>
      </c>
      <c r="C982">
        <v>74.193817182000004</v>
      </c>
      <c r="D982">
        <v>84.229187132000007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81.793183901000006</v>
      </c>
      <c r="L982">
        <v>108.2</v>
      </c>
      <c r="M982">
        <v>96</v>
      </c>
      <c r="N982">
        <v>123.834103195</v>
      </c>
      <c r="O982">
        <v>46.303858654999999</v>
      </c>
      <c r="P982"/>
      <c r="Q982">
        <v>102.608550713</v>
      </c>
      <c r="R982">
        <v>109.26</v>
      </c>
      <c r="S982">
        <v>96.496685065999998</v>
      </c>
      <c r="T982">
        <v>100.44810898</v>
      </c>
      <c r="U982"/>
      <c r="V982">
        <v>146.728816381</v>
      </c>
      <c r="W982">
        <v>61.005083757000001</v>
      </c>
      <c r="X982">
        <v>43.442802639999996</v>
      </c>
      <c r="Y982"/>
      <c r="Z982">
        <v>45.646618265999997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50.782768103000002</v>
      </c>
      <c r="AF982">
        <v>91.892342305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88.111434528999993</v>
      </c>
      <c r="AM982">
        <v>48.3</v>
      </c>
      <c r="AN982">
        <v>132.462102499</v>
      </c>
      <c r="AO982">
        <v>57.409421559999998</v>
      </c>
      <c r="AP982">
        <v>40.710177543999997</v>
      </c>
      <c r="AQ982">
        <v>79.623869310000003</v>
      </c>
      <c r="AR982">
        <v>103.208600717</v>
      </c>
      <c r="AS982">
        <v>43.996333638999999</v>
      </c>
      <c r="AT982">
        <v>92.530648557999996</v>
      </c>
      <c r="AU982"/>
    </row>
    <row r="983" spans="1:47" x14ac:dyDescent="0.2">
      <c r="A983" s="86">
        <v>36800</v>
      </c>
      <c r="B983">
        <v>71.874036309999994</v>
      </c>
      <c r="C983">
        <v>74.393800517000003</v>
      </c>
      <c r="D983">
        <v>86.054723332999998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81.493208898999995</v>
      </c>
      <c r="L983">
        <v>110.9</v>
      </c>
      <c r="M983">
        <v>96.2</v>
      </c>
      <c r="N983">
        <v>121.640101367</v>
      </c>
      <c r="O983">
        <v>45.203766981000001</v>
      </c>
      <c r="P983"/>
      <c r="Q983">
        <v>103.608634053</v>
      </c>
      <c r="R983">
        <v>110.46</v>
      </c>
      <c r="S983">
        <v>96.791574177000001</v>
      </c>
      <c r="T983">
        <v>101.953755153</v>
      </c>
      <c r="U983"/>
      <c r="V983">
        <v>149.52555352100001</v>
      </c>
      <c r="W983">
        <v>60.105008751</v>
      </c>
      <c r="X983">
        <v>43.326733656999998</v>
      </c>
      <c r="Y983"/>
      <c r="Z983">
        <v>48.317746773000003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50.292808933000003</v>
      </c>
      <c r="AF983">
        <v>89.292558952999997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88.265554370000004</v>
      </c>
      <c r="AM983">
        <v>48</v>
      </c>
      <c r="AN983">
        <v>130.03043105200001</v>
      </c>
      <c r="AO983">
        <v>57.660253273999999</v>
      </c>
      <c r="AP983">
        <v>41.210302575999997</v>
      </c>
      <c r="AQ983">
        <v>78.783758144999993</v>
      </c>
      <c r="AR983">
        <v>103.708642387</v>
      </c>
      <c r="AS983">
        <v>44.596283643</v>
      </c>
      <c r="AT983">
        <v>92.182345178000006</v>
      </c>
      <c r="AU983"/>
    </row>
    <row r="984" spans="1:47" x14ac:dyDescent="0.2">
      <c r="A984" s="86">
        <v>36831</v>
      </c>
      <c r="B984">
        <v>74.492244459999995</v>
      </c>
      <c r="C984">
        <v>75.093742187999993</v>
      </c>
      <c r="D984">
        <v>85.335040792000001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82.193150571000004</v>
      </c>
      <c r="L984">
        <v>110.2</v>
      </c>
      <c r="M984">
        <v>97.2</v>
      </c>
      <c r="N984">
        <v>125.60910467399999</v>
      </c>
      <c r="O984">
        <v>46.503875323000003</v>
      </c>
      <c r="P984"/>
      <c r="Q984">
        <v>103.208600717</v>
      </c>
      <c r="R984">
        <v>110.25</v>
      </c>
      <c r="S984">
        <v>97.082470795000006</v>
      </c>
      <c r="T984">
        <v>102.383939774</v>
      </c>
      <c r="U984"/>
      <c r="V984">
        <v>148.82636923600001</v>
      </c>
      <c r="W984">
        <v>61.205100424999998</v>
      </c>
      <c r="X984">
        <v>43.764103265999999</v>
      </c>
      <c r="Y984"/>
      <c r="Z984">
        <v>50.335932755999998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49.579868343999998</v>
      </c>
      <c r="AF984">
        <v>93.892175652000006</v>
      </c>
      <c r="AG984">
        <v>61.4</v>
      </c>
      <c r="AH984">
        <v>91.660128877999995</v>
      </c>
      <c r="AI984">
        <v>94.704291302000001</v>
      </c>
      <c r="AJ984">
        <v>119.976726144</v>
      </c>
      <c r="AK984"/>
      <c r="AL984">
        <v>88.556774392999998</v>
      </c>
      <c r="AM984">
        <v>47.7</v>
      </c>
      <c r="AN984">
        <v>131.438240837</v>
      </c>
      <c r="AO984">
        <v>57.660572942000002</v>
      </c>
      <c r="AP984">
        <v>41.410352588000002</v>
      </c>
      <c r="AQ984">
        <v>80.277289104999994</v>
      </c>
      <c r="AR984">
        <v>107.00891741</v>
      </c>
      <c r="AS984">
        <v>45.196233647</v>
      </c>
      <c r="AT984">
        <v>92.194041193999993</v>
      </c>
      <c r="AU984"/>
    </row>
    <row r="985" spans="1:47" x14ac:dyDescent="0.2">
      <c r="A985" s="86">
        <v>36861</v>
      </c>
      <c r="B985">
        <v>75.674661029999996</v>
      </c>
      <c r="C985">
        <v>75.293725523000006</v>
      </c>
      <c r="D985">
        <v>89.170422138000006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82.693108907999999</v>
      </c>
      <c r="L985">
        <v>115.2</v>
      </c>
      <c r="M985">
        <v>97.8</v>
      </c>
      <c r="N985">
        <v>127.035105863</v>
      </c>
      <c r="O985">
        <v>47.903991998999999</v>
      </c>
      <c r="P985"/>
      <c r="Q985">
        <v>102.608550713</v>
      </c>
      <c r="R985">
        <v>111.22</v>
      </c>
      <c r="S985">
        <v>97.370465429999996</v>
      </c>
      <c r="T985">
        <v>102.061301308</v>
      </c>
      <c r="U985"/>
      <c r="V985">
        <v>150.82403862199999</v>
      </c>
      <c r="W985">
        <v>61.605133760999998</v>
      </c>
      <c r="X985">
        <v>43.702041850999997</v>
      </c>
      <c r="Y985"/>
      <c r="Z985">
        <v>49.920423876999998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49.002916423999999</v>
      </c>
      <c r="AF985">
        <v>100.091659028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88.701284551000001</v>
      </c>
      <c r="AM985">
        <v>51.7</v>
      </c>
      <c r="AN985">
        <v>131.05429271400001</v>
      </c>
      <c r="AO985">
        <v>58.723633098000001</v>
      </c>
      <c r="AP985">
        <v>42.610652663000003</v>
      </c>
      <c r="AQ985">
        <v>81.397437324999999</v>
      </c>
      <c r="AR985">
        <v>101.30844236999999</v>
      </c>
      <c r="AS985">
        <v>43.296391966999998</v>
      </c>
      <c r="AT985">
        <v>91.921563677999998</v>
      </c>
      <c r="AU985"/>
    </row>
    <row r="986" spans="1:47" x14ac:dyDescent="0.2">
      <c r="A986" s="86">
        <v>36892</v>
      </c>
      <c r="B986">
        <v>73.64766118</v>
      </c>
      <c r="C986">
        <v>76.793600533000003</v>
      </c>
      <c r="D986">
        <v>87.011374515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82.493125573</v>
      </c>
      <c r="L986">
        <v>110.4</v>
      </c>
      <c r="M986">
        <v>97</v>
      </c>
      <c r="N986">
        <v>122.687102239</v>
      </c>
      <c r="O986">
        <v>49.504125344000002</v>
      </c>
      <c r="P986"/>
      <c r="Q986">
        <v>103.408617385</v>
      </c>
      <c r="R986">
        <v>110.79</v>
      </c>
      <c r="S986">
        <v>95.779035135000001</v>
      </c>
      <c r="T986">
        <v>98.297185876</v>
      </c>
      <c r="U986"/>
      <c r="V986">
        <v>153.22124188399999</v>
      </c>
      <c r="W986">
        <v>62.905242104000003</v>
      </c>
      <c r="X986">
        <v>43.228678956000003</v>
      </c>
      <c r="Y986"/>
      <c r="Z986">
        <v>49.801707055000001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48.411965670000001</v>
      </c>
      <c r="AF986">
        <v>93.692192317000007</v>
      </c>
      <c r="AG986">
        <v>63.3</v>
      </c>
      <c r="AH986">
        <v>91.081789442000002</v>
      </c>
      <c r="AI986">
        <v>92.752165661999996</v>
      </c>
      <c r="AJ986">
        <v>122.88595810699999</v>
      </c>
      <c r="AK986"/>
      <c r="AL986">
        <v>87.228158299</v>
      </c>
      <c r="AM986">
        <v>48.3</v>
      </c>
      <c r="AN986">
        <v>129.51850022100001</v>
      </c>
      <c r="AO986">
        <v>57.780233426999999</v>
      </c>
      <c r="AP986">
        <v>42.610652663000003</v>
      </c>
      <c r="AQ986">
        <v>80.370634789999997</v>
      </c>
      <c r="AR986">
        <v>102.408534045</v>
      </c>
      <c r="AS986">
        <v>41.796516957000001</v>
      </c>
      <c r="AT986">
        <v>91.392864125000003</v>
      </c>
      <c r="AU986"/>
    </row>
    <row r="987" spans="1:47" x14ac:dyDescent="0.2">
      <c r="A987" s="86">
        <v>36923</v>
      </c>
      <c r="B987">
        <v>73.985494500000001</v>
      </c>
      <c r="C987">
        <v>76.193650528999996</v>
      </c>
      <c r="D987">
        <v>87.906589382999996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83.393050579000004</v>
      </c>
      <c r="L987">
        <v>115</v>
      </c>
      <c r="M987">
        <v>97.3</v>
      </c>
      <c r="N987">
        <v>123.57510297899999</v>
      </c>
      <c r="O987">
        <v>48.804067005999997</v>
      </c>
      <c r="P987"/>
      <c r="Q987">
        <v>101.708475706</v>
      </c>
      <c r="R987">
        <v>111.52</v>
      </c>
      <c r="S987">
        <v>95.687654945999995</v>
      </c>
      <c r="T987">
        <v>96.576447392000006</v>
      </c>
      <c r="U987"/>
      <c r="V987">
        <v>150.524388214</v>
      </c>
      <c r="W987">
        <v>61.905158763000003</v>
      </c>
      <c r="X987">
        <v>43.935274624999998</v>
      </c>
      <c r="Y987"/>
      <c r="Z987">
        <v>53.897437431999997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48.654945421000001</v>
      </c>
      <c r="AF987">
        <v>96.191984000999994</v>
      </c>
      <c r="AG987">
        <v>64.8</v>
      </c>
      <c r="AH987">
        <v>90.479028122000003</v>
      </c>
      <c r="AI987">
        <v>90.981710750000005</v>
      </c>
      <c r="AJ987">
        <v>118.580294802</v>
      </c>
      <c r="AK987"/>
      <c r="AL987">
        <v>87.154379449000004</v>
      </c>
      <c r="AM987">
        <v>47.7</v>
      </c>
      <c r="AN987">
        <v>130.41437917499999</v>
      </c>
      <c r="AO987">
        <v>58.485847894999999</v>
      </c>
      <c r="AP987">
        <v>40.610152538000001</v>
      </c>
      <c r="AQ987">
        <v>80.930708899999999</v>
      </c>
      <c r="AR987">
        <v>101.408450704</v>
      </c>
      <c r="AS987">
        <v>42.196483626000003</v>
      </c>
      <c r="AT987">
        <v>90.774263843</v>
      </c>
      <c r="AU987"/>
    </row>
    <row r="988" spans="1:47" x14ac:dyDescent="0.2">
      <c r="A988" s="86">
        <v>36951</v>
      </c>
      <c r="B988">
        <v>73.394286210000004</v>
      </c>
      <c r="C988">
        <v>74.493792184</v>
      </c>
      <c r="D988">
        <v>86.669086477999997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81.993167236000005</v>
      </c>
      <c r="L988">
        <v>114.3</v>
      </c>
      <c r="M988">
        <v>96.7</v>
      </c>
      <c r="N988">
        <v>122.950102458</v>
      </c>
      <c r="O988">
        <v>49.204100341999997</v>
      </c>
      <c r="P988"/>
      <c r="Q988">
        <v>102.608550713</v>
      </c>
      <c r="R988">
        <v>111.99</v>
      </c>
      <c r="S988">
        <v>95.085942915000004</v>
      </c>
      <c r="T988">
        <v>97.221724323000004</v>
      </c>
      <c r="U988"/>
      <c r="V988">
        <v>142.234060263</v>
      </c>
      <c r="W988">
        <v>58.904908742000003</v>
      </c>
      <c r="X988">
        <v>43.800471383000001</v>
      </c>
      <c r="Y988"/>
      <c r="Z988">
        <v>50.632724813000003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49.067911006999999</v>
      </c>
      <c r="AF988">
        <v>98.591784017999998</v>
      </c>
      <c r="AG988">
        <v>65.400000000000006</v>
      </c>
      <c r="AH988">
        <v>90.653559577999999</v>
      </c>
      <c r="AI988">
        <v>94.817696392000002</v>
      </c>
      <c r="AJ988">
        <v>120.32583398</v>
      </c>
      <c r="AK988"/>
      <c r="AL988">
        <v>86.701295055000003</v>
      </c>
      <c r="AM988">
        <v>48.3</v>
      </c>
      <c r="AN988">
        <v>133.86991228400001</v>
      </c>
      <c r="AO988">
        <v>58.136187366999998</v>
      </c>
      <c r="AP988">
        <v>42.210552638000003</v>
      </c>
      <c r="AQ988">
        <v>81.397437324999999</v>
      </c>
      <c r="AR988">
        <v>101.708475706</v>
      </c>
      <c r="AS988">
        <v>39.796683610000002</v>
      </c>
      <c r="AT988">
        <v>90.551643071000001</v>
      </c>
      <c r="AU988"/>
    </row>
    <row r="989" spans="1:47" x14ac:dyDescent="0.2">
      <c r="A989" s="86">
        <v>36982</v>
      </c>
      <c r="B989">
        <v>72.127411300000006</v>
      </c>
      <c r="C989">
        <v>73.093908841000001</v>
      </c>
      <c r="D989">
        <v>86.370681521999998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80.593283893000006</v>
      </c>
      <c r="L989">
        <v>113.6</v>
      </c>
      <c r="M989">
        <v>95.9</v>
      </c>
      <c r="N989">
        <v>120.85810071500001</v>
      </c>
      <c r="O989">
        <v>46.703891990999999</v>
      </c>
      <c r="P989"/>
      <c r="Q989">
        <v>98.308192348999995</v>
      </c>
      <c r="R989">
        <v>110.16</v>
      </c>
      <c r="S989">
        <v>94.607030199999997</v>
      </c>
      <c r="T989">
        <v>99.372647427999993</v>
      </c>
      <c r="U989"/>
      <c r="V989">
        <v>140.23639087699999</v>
      </c>
      <c r="W989">
        <v>61.005083757000001</v>
      </c>
      <c r="X989">
        <v>43.936012671999997</v>
      </c>
      <c r="Y989"/>
      <c r="Z989">
        <v>50.751441634999999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49.317890175999999</v>
      </c>
      <c r="AF989">
        <v>93.392217314999996</v>
      </c>
      <c r="AG989">
        <v>64.900000000000006</v>
      </c>
      <c r="AH989">
        <v>88.162622580000004</v>
      </c>
      <c r="AI989">
        <v>95.702923847999998</v>
      </c>
      <c r="AJ989">
        <v>120.907680372</v>
      </c>
      <c r="AK989"/>
      <c r="AL989">
        <v>86.135271904000007</v>
      </c>
      <c r="AM989">
        <v>47.7</v>
      </c>
      <c r="AN989">
        <v>129.134552098</v>
      </c>
      <c r="AO989">
        <v>58.145179810999998</v>
      </c>
      <c r="AP989">
        <v>41.210302575999997</v>
      </c>
      <c r="AQ989">
        <v>81.117400270000005</v>
      </c>
      <c r="AR989">
        <v>96.708059004999996</v>
      </c>
      <c r="AS989">
        <v>39.496708607999999</v>
      </c>
      <c r="AT989">
        <v>90.269451915000005</v>
      </c>
      <c r="AU989"/>
    </row>
    <row r="990" spans="1:47" x14ac:dyDescent="0.2">
      <c r="A990" s="86">
        <v>37012</v>
      </c>
      <c r="B990">
        <v>72.465244609999999</v>
      </c>
      <c r="C990">
        <v>75.793683860000002</v>
      </c>
      <c r="D990">
        <v>87.037704364000007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81.493208898999995</v>
      </c>
      <c r="L990">
        <v>108.3</v>
      </c>
      <c r="M990">
        <v>96.2</v>
      </c>
      <c r="N990">
        <v>123.645103038</v>
      </c>
      <c r="O990">
        <v>49.104092008000002</v>
      </c>
      <c r="P990"/>
      <c r="Q990">
        <v>99.108259021999999</v>
      </c>
      <c r="R990">
        <v>110.99</v>
      </c>
      <c r="S990">
        <v>94.184922501000003</v>
      </c>
      <c r="T990">
        <v>99.802832049000003</v>
      </c>
      <c r="U990"/>
      <c r="V990">
        <v>144.33161311800001</v>
      </c>
      <c r="W990">
        <v>62.105175430999999</v>
      </c>
      <c r="X990">
        <v>43.812703601000003</v>
      </c>
      <c r="Y990"/>
      <c r="Z990">
        <v>45.053034152999999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49.613865511</v>
      </c>
      <c r="AF990">
        <v>96.391967335999993</v>
      </c>
      <c r="AG990">
        <v>65.599999999999994</v>
      </c>
      <c r="AH990">
        <v>89.440941924000001</v>
      </c>
      <c r="AI990">
        <v>96.489792698000002</v>
      </c>
      <c r="AJ990">
        <v>115.55469356099999</v>
      </c>
      <c r="AK990"/>
      <c r="AL990">
        <v>86.017908332999994</v>
      </c>
      <c r="AM990">
        <v>48</v>
      </c>
      <c r="AN990">
        <v>133.22999874499999</v>
      </c>
      <c r="AO990">
        <v>60.540796114000003</v>
      </c>
      <c r="AP990">
        <v>42.010502625999997</v>
      </c>
      <c r="AQ990">
        <v>80.930708899999999</v>
      </c>
      <c r="AR990">
        <v>100.708392366</v>
      </c>
      <c r="AS990">
        <v>39.396716939999997</v>
      </c>
      <c r="AT990">
        <v>89.735697305000002</v>
      </c>
      <c r="AU990"/>
    </row>
    <row r="991" spans="1:47" x14ac:dyDescent="0.2">
      <c r="A991" s="86">
        <v>37043</v>
      </c>
      <c r="B991">
        <v>72.549702940000003</v>
      </c>
      <c r="C991">
        <v>76.793600533000003</v>
      </c>
      <c r="D991">
        <v>85.958180553000005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81.893175568999993</v>
      </c>
      <c r="L991">
        <v>108.9</v>
      </c>
      <c r="M991">
        <v>96.2</v>
      </c>
      <c r="N991">
        <v>123.615103013</v>
      </c>
      <c r="O991">
        <v>48.204017000999997</v>
      </c>
      <c r="P991"/>
      <c r="Q991">
        <v>99.008250688000004</v>
      </c>
      <c r="R991">
        <v>111.02</v>
      </c>
      <c r="S991">
        <v>93.880186346000002</v>
      </c>
      <c r="T991">
        <v>101.416024377</v>
      </c>
      <c r="U991"/>
      <c r="V991">
        <v>141.734642917</v>
      </c>
      <c r="W991">
        <v>59.204933744000002</v>
      </c>
      <c r="X991">
        <v>44.044662633000002</v>
      </c>
      <c r="Y991"/>
      <c r="Z991">
        <v>49.564273409999998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49.871844013</v>
      </c>
      <c r="AF991">
        <v>96.491959003000005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85.885512129000006</v>
      </c>
      <c r="AM991">
        <v>47.1</v>
      </c>
      <c r="AN991">
        <v>132.97403333</v>
      </c>
      <c r="AO991">
        <v>59.945871492999999</v>
      </c>
      <c r="AP991">
        <v>43.410852712999997</v>
      </c>
      <c r="AQ991">
        <v>81.024054585000002</v>
      </c>
      <c r="AR991">
        <v>99.908325693999998</v>
      </c>
      <c r="AS991">
        <v>39.696691942000001</v>
      </c>
      <c r="AT991">
        <v>89.238814880000007</v>
      </c>
      <c r="AU991"/>
    </row>
    <row r="992" spans="1:47" x14ac:dyDescent="0.2">
      <c r="A992" s="86">
        <v>37073</v>
      </c>
      <c r="B992">
        <v>73.225369549999996</v>
      </c>
      <c r="C992">
        <v>72.493958836999994</v>
      </c>
      <c r="D992">
        <v>85.747541760999994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79.393383885000006</v>
      </c>
      <c r="L992">
        <v>110.6</v>
      </c>
      <c r="M992">
        <v>94.5</v>
      </c>
      <c r="N992">
        <v>120.848100707</v>
      </c>
      <c r="O992">
        <v>49.504125344000002</v>
      </c>
      <c r="P992"/>
      <c r="Q992">
        <v>96.908075672999999</v>
      </c>
      <c r="R992">
        <v>109.48</v>
      </c>
      <c r="S992">
        <v>92.749362188999996</v>
      </c>
      <c r="T992">
        <v>101.416024377</v>
      </c>
      <c r="U992"/>
      <c r="V992">
        <v>141.035458632</v>
      </c>
      <c r="W992">
        <v>59.004917075999998</v>
      </c>
      <c r="X992">
        <v>43.747360147999999</v>
      </c>
      <c r="Y992"/>
      <c r="Z992">
        <v>46.952503313999998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48.928922589999999</v>
      </c>
      <c r="AF992">
        <v>97.791850679000007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84.953628413999994</v>
      </c>
      <c r="AM992">
        <v>47.3</v>
      </c>
      <c r="AN992">
        <v>128.622621267</v>
      </c>
      <c r="AO992">
        <v>59.852908122000002</v>
      </c>
      <c r="AP992">
        <v>42.110527632</v>
      </c>
      <c r="AQ992">
        <v>81.770820064999995</v>
      </c>
      <c r="AR992">
        <v>99.808317360000004</v>
      </c>
      <c r="AS992">
        <v>40.196650279000004</v>
      </c>
      <c r="AT992">
        <v>88.689300384000006</v>
      </c>
      <c r="AU992"/>
    </row>
    <row r="993" spans="1:47" x14ac:dyDescent="0.2">
      <c r="A993" s="86">
        <v>37104</v>
      </c>
      <c r="B993">
        <v>73.47874453</v>
      </c>
      <c r="C993">
        <v>75.893675526999999</v>
      </c>
      <c r="D993">
        <v>85.765094993000005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81.593200566999997</v>
      </c>
      <c r="L993">
        <v>114.6</v>
      </c>
      <c r="M993">
        <v>96.8</v>
      </c>
      <c r="N993">
        <v>125.783104819</v>
      </c>
      <c r="O993">
        <v>49.104092008000002</v>
      </c>
      <c r="P993"/>
      <c r="Q993">
        <v>100.80840070000001</v>
      </c>
      <c r="R993">
        <v>112.19</v>
      </c>
      <c r="S993">
        <v>93.198413203000001</v>
      </c>
      <c r="T993">
        <v>103.997132103</v>
      </c>
      <c r="U993"/>
      <c r="V993">
        <v>143.232894956</v>
      </c>
      <c r="W993">
        <v>62.105175430999999</v>
      </c>
      <c r="X993">
        <v>44.136582066999999</v>
      </c>
      <c r="Y993"/>
      <c r="Z993">
        <v>49.564273409999998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49.960836596999997</v>
      </c>
      <c r="AF993">
        <v>96.191984000999994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85.692327938999995</v>
      </c>
      <c r="AM993">
        <v>48.8</v>
      </c>
      <c r="AN993">
        <v>131.82218896000001</v>
      </c>
      <c r="AO993">
        <v>59.529936978000002</v>
      </c>
      <c r="AP993">
        <v>42.210552638000003</v>
      </c>
      <c r="AQ993">
        <v>81.584128695000004</v>
      </c>
      <c r="AR993">
        <v>102.008500708</v>
      </c>
      <c r="AS993">
        <v>41.396550286999997</v>
      </c>
      <c r="AT993">
        <v>88.596128734000004</v>
      </c>
      <c r="AU993"/>
    </row>
    <row r="994" spans="1:47" x14ac:dyDescent="0.2">
      <c r="A994" s="86">
        <v>37135</v>
      </c>
      <c r="B994">
        <v>72.971994570000007</v>
      </c>
      <c r="C994">
        <v>74.793767185999997</v>
      </c>
      <c r="D994">
        <v>84.123867735000005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80.493292225999994</v>
      </c>
      <c r="L994">
        <v>112.6</v>
      </c>
      <c r="M994">
        <v>95.4</v>
      </c>
      <c r="N994">
        <v>123.029102524</v>
      </c>
      <c r="O994">
        <v>48.504042003999999</v>
      </c>
      <c r="P994"/>
      <c r="Q994">
        <v>100.108342362</v>
      </c>
      <c r="R994">
        <v>110.49</v>
      </c>
      <c r="S994">
        <v>92.216315072</v>
      </c>
      <c r="T994">
        <v>103.674493637</v>
      </c>
      <c r="U994"/>
      <c r="V994">
        <v>141.23522557000001</v>
      </c>
      <c r="W994">
        <v>58.404867072000002</v>
      </c>
      <c r="X994">
        <v>44.284223730000001</v>
      </c>
      <c r="Y994"/>
      <c r="Z994">
        <v>48.792614063000002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50.193817181999997</v>
      </c>
      <c r="AF994">
        <v>95.892008998999998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84.920147209000007</v>
      </c>
      <c r="AM994">
        <v>47.6</v>
      </c>
      <c r="AN994">
        <v>132.462102499</v>
      </c>
      <c r="AO994">
        <v>60.215301902999997</v>
      </c>
      <c r="AP994">
        <v>42.510627657000001</v>
      </c>
      <c r="AQ994">
        <v>80.650671845000005</v>
      </c>
      <c r="AR994">
        <v>100.80840070000001</v>
      </c>
      <c r="AS994">
        <v>41.196566953000001</v>
      </c>
      <c r="AT994">
        <v>88.142561213999997</v>
      </c>
      <c r="AU994"/>
    </row>
    <row r="995" spans="1:47" x14ac:dyDescent="0.2">
      <c r="A995" s="86">
        <v>37165</v>
      </c>
      <c r="B995">
        <v>73.985494500000001</v>
      </c>
      <c r="C995">
        <v>73.193900507999999</v>
      </c>
      <c r="D995">
        <v>82.193012138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79.093408882999995</v>
      </c>
      <c r="L995">
        <v>109.5</v>
      </c>
      <c r="M995">
        <v>94.2</v>
      </c>
      <c r="N995">
        <v>121.710101425</v>
      </c>
      <c r="O995">
        <v>50.204183682</v>
      </c>
      <c r="P995"/>
      <c r="Q995">
        <v>99.208267355999993</v>
      </c>
      <c r="R995">
        <v>109.73</v>
      </c>
      <c r="S995">
        <v>91.829934820000005</v>
      </c>
      <c r="T995">
        <v>103.674493637</v>
      </c>
      <c r="U995"/>
      <c r="V995">
        <v>142.63359414000001</v>
      </c>
      <c r="W995">
        <v>61.805150429000001</v>
      </c>
      <c r="X995">
        <v>44.412588358000001</v>
      </c>
      <c r="Y995"/>
      <c r="Z995">
        <v>46.893144903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50.612782267999997</v>
      </c>
      <c r="AF995">
        <v>96.091992333999997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84.404822734999996</v>
      </c>
      <c r="AM995">
        <v>47.8</v>
      </c>
      <c r="AN995">
        <v>133.22999874499999</v>
      </c>
      <c r="AO995">
        <v>60.792603554000003</v>
      </c>
      <c r="AP995">
        <v>42.410602650999998</v>
      </c>
      <c r="AQ995">
        <v>82.050857120000003</v>
      </c>
      <c r="AR995">
        <v>101.008417368</v>
      </c>
      <c r="AS995">
        <v>38.896758603000002</v>
      </c>
      <c r="AT995">
        <v>87.855414119000002</v>
      </c>
      <c r="AU995"/>
    </row>
    <row r="996" spans="1:47" x14ac:dyDescent="0.2">
      <c r="A996" s="86">
        <v>37196</v>
      </c>
      <c r="B996">
        <v>71.958494639999998</v>
      </c>
      <c r="C996">
        <v>73.093908841000001</v>
      </c>
      <c r="D996">
        <v>83.149663320000002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78.093492209000004</v>
      </c>
      <c r="L996">
        <v>117.8</v>
      </c>
      <c r="M996">
        <v>93.5</v>
      </c>
      <c r="N996">
        <v>119.88909990800001</v>
      </c>
      <c r="O996">
        <v>51.904325360000001</v>
      </c>
      <c r="P996"/>
      <c r="Q996">
        <v>99.208267355999993</v>
      </c>
      <c r="R996">
        <v>108.49</v>
      </c>
      <c r="S996">
        <v>91.070560645</v>
      </c>
      <c r="T996">
        <v>104.534862879</v>
      </c>
      <c r="U996"/>
      <c r="V996">
        <v>144.73114699499999</v>
      </c>
      <c r="W996">
        <v>59.804983749000002</v>
      </c>
      <c r="X996">
        <v>44.871561681999999</v>
      </c>
      <c r="Y996"/>
      <c r="Z996">
        <v>47.783521071999999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50.845762852999997</v>
      </c>
      <c r="AF996">
        <v>96.691942338000004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84.061556861</v>
      </c>
      <c r="AM996">
        <v>47.2</v>
      </c>
      <c r="AN996">
        <v>134.76579123799999</v>
      </c>
      <c r="AO996">
        <v>61.374591285000001</v>
      </c>
      <c r="AP996">
        <v>41.410352588000002</v>
      </c>
      <c r="AQ996">
        <v>81.024054585000002</v>
      </c>
      <c r="AR996">
        <v>101.508459038</v>
      </c>
      <c r="AS996">
        <v>39.596700275000003</v>
      </c>
      <c r="AT996">
        <v>87.329390774000004</v>
      </c>
      <c r="AU996"/>
    </row>
    <row r="997" spans="1:47" x14ac:dyDescent="0.2">
      <c r="A997" s="86">
        <v>37226</v>
      </c>
      <c r="B997">
        <v>72.634161259999999</v>
      </c>
      <c r="C997">
        <v>72.293975501999995</v>
      </c>
      <c r="D997">
        <v>83.395408578000001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78.593450546</v>
      </c>
      <c r="L997">
        <v>113.7</v>
      </c>
      <c r="M997">
        <v>94.2</v>
      </c>
      <c r="N997">
        <v>119.76409980299999</v>
      </c>
      <c r="O997">
        <v>52.704392032999998</v>
      </c>
      <c r="P997"/>
      <c r="Q997">
        <v>95.407950662999994</v>
      </c>
      <c r="R997">
        <v>109.19</v>
      </c>
      <c r="S997">
        <v>91.402330348000007</v>
      </c>
      <c r="T997">
        <v>105.502778276</v>
      </c>
      <c r="U997"/>
      <c r="V997">
        <v>132.64524721199999</v>
      </c>
      <c r="W997">
        <v>59.504958747000003</v>
      </c>
      <c r="X997">
        <v>44.934386609999997</v>
      </c>
      <c r="Y997"/>
      <c r="Z997">
        <v>52.472835562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49.724856262000003</v>
      </c>
      <c r="AF997">
        <v>98.291809016000002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84.203664333000006</v>
      </c>
      <c r="AM997">
        <v>49.1</v>
      </c>
      <c r="AN997">
        <v>132.84605062200001</v>
      </c>
      <c r="AO997">
        <v>59.573427916999997</v>
      </c>
      <c r="AP997">
        <v>41.010252563000002</v>
      </c>
      <c r="AQ997">
        <v>81.864165749999998</v>
      </c>
      <c r="AR997">
        <v>101.10842570200001</v>
      </c>
      <c r="AS997">
        <v>39.496708607999999</v>
      </c>
      <c r="AT997">
        <v>87.313432650999999</v>
      </c>
      <c r="AU997"/>
    </row>
    <row r="998" spans="1:47" x14ac:dyDescent="0.2">
      <c r="A998" s="86">
        <v>37257</v>
      </c>
      <c r="B998">
        <v>72.380786279999995</v>
      </c>
      <c r="C998">
        <v>73.693858844999994</v>
      </c>
      <c r="D998">
        <v>85.549132947999993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78.993417214999994</v>
      </c>
      <c r="L998">
        <v>115.6</v>
      </c>
      <c r="M998">
        <v>94.2</v>
      </c>
      <c r="N998">
        <v>121.36110113399999</v>
      </c>
      <c r="O998">
        <v>51.204267022000003</v>
      </c>
      <c r="P998"/>
      <c r="Q998">
        <v>98.508209016999999</v>
      </c>
      <c r="R998">
        <v>109.15</v>
      </c>
      <c r="S998">
        <v>91.803979021999993</v>
      </c>
      <c r="T998">
        <v>106.793332138</v>
      </c>
      <c r="U998"/>
      <c r="V998">
        <v>141.13534210099999</v>
      </c>
      <c r="W998">
        <v>59.704975415</v>
      </c>
      <c r="X998">
        <v>44.815693535999998</v>
      </c>
      <c r="Y998"/>
      <c r="Z998">
        <v>53.185136497000002</v>
      </c>
      <c r="AA998">
        <v>37.217298605000003</v>
      </c>
      <c r="AB998">
        <v>64.788193307</v>
      </c>
      <c r="AC998">
        <v>122.289809183</v>
      </c>
      <c r="AD998">
        <v>94.501202058999993</v>
      </c>
      <c r="AE998">
        <v>51.011749021</v>
      </c>
      <c r="AF998">
        <v>97.991834014000005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84.555808999000007</v>
      </c>
      <c r="AM998">
        <v>48.1</v>
      </c>
      <c r="AN998">
        <v>130.15841376</v>
      </c>
      <c r="AO998">
        <v>60.365356087000002</v>
      </c>
      <c r="AP998">
        <v>41.510377593999998</v>
      </c>
      <c r="AQ998">
        <v>82.984313970000002</v>
      </c>
      <c r="AR998">
        <v>99.708309025999995</v>
      </c>
      <c r="AS998">
        <v>40.796600282999997</v>
      </c>
      <c r="AT998">
        <v>87.889213622</v>
      </c>
      <c r="AU998"/>
    </row>
    <row r="999" spans="1:47" x14ac:dyDescent="0.2">
      <c r="A999" s="86">
        <v>37288</v>
      </c>
      <c r="B999">
        <v>72.887536240000003</v>
      </c>
      <c r="C999">
        <v>73.493875509999995</v>
      </c>
      <c r="D999">
        <v>88.301679053000001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79.193400550000007</v>
      </c>
      <c r="L999">
        <v>113.4</v>
      </c>
      <c r="M999">
        <v>94.5</v>
      </c>
      <c r="N999">
        <v>121.901101584</v>
      </c>
      <c r="O999">
        <v>50.904242019999998</v>
      </c>
      <c r="P999"/>
      <c r="Q999">
        <v>97.408117343000001</v>
      </c>
      <c r="R999">
        <v>109.53</v>
      </c>
      <c r="S999">
        <v>92.273820698999998</v>
      </c>
      <c r="T999">
        <v>107.54615522500001</v>
      </c>
      <c r="U999"/>
      <c r="V999">
        <v>145.03079740300001</v>
      </c>
      <c r="W999">
        <v>63.205267106000001</v>
      </c>
      <c r="X999">
        <v>45.094241056999998</v>
      </c>
      <c r="Y999"/>
      <c r="Z999">
        <v>50.751441634999999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52.037663528000003</v>
      </c>
      <c r="AF999">
        <v>99.091742354999994</v>
      </c>
      <c r="AG999">
        <v>66.7</v>
      </c>
      <c r="AH999">
        <v>87.696883427000003</v>
      </c>
      <c r="AI999">
        <v>90.293200506000005</v>
      </c>
      <c r="AJ999">
        <v>124.63149728499999</v>
      </c>
      <c r="AK999"/>
      <c r="AL999">
        <v>85.005694972000001</v>
      </c>
      <c r="AM999">
        <v>47.9</v>
      </c>
      <c r="AN999">
        <v>128.110690436</v>
      </c>
      <c r="AO999">
        <v>60.373658223</v>
      </c>
      <c r="AP999">
        <v>43.310827707000001</v>
      </c>
      <c r="AQ999">
        <v>82.704276914999994</v>
      </c>
      <c r="AR999">
        <v>102.008500708</v>
      </c>
      <c r="AS999">
        <v>43.196400300000001</v>
      </c>
      <c r="AT999">
        <v>87.890898641000007</v>
      </c>
      <c r="AU999"/>
    </row>
    <row r="1000" spans="1:47" x14ac:dyDescent="0.2">
      <c r="A1000" s="86">
        <v>37316</v>
      </c>
      <c r="B1000">
        <v>71.958494639999998</v>
      </c>
      <c r="C1000">
        <v>75.693692192</v>
      </c>
      <c r="D1000">
        <v>87.861271676000001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79.393383885000006</v>
      </c>
      <c r="L1000">
        <v>111.7</v>
      </c>
      <c r="M1000">
        <v>95.3</v>
      </c>
      <c r="N1000">
        <v>121.159100966</v>
      </c>
      <c r="O1000">
        <v>50.604217018</v>
      </c>
      <c r="P1000"/>
      <c r="Q1000">
        <v>102.508542379</v>
      </c>
      <c r="R1000">
        <v>110.07</v>
      </c>
      <c r="S1000">
        <v>92.873426135000003</v>
      </c>
      <c r="T1000">
        <v>109.80462448500001</v>
      </c>
      <c r="U1000"/>
      <c r="V1000">
        <v>142.63359414000001</v>
      </c>
      <c r="W1000">
        <v>62.505208766999999</v>
      </c>
      <c r="X1000">
        <v>45.369981854999999</v>
      </c>
      <c r="Y1000"/>
      <c r="Z1000">
        <v>55.618831358999998</v>
      </c>
      <c r="AA1000">
        <v>37.826260683000001</v>
      </c>
      <c r="AB1000">
        <v>66.539225557999998</v>
      </c>
      <c r="AC1000">
        <v>124.58961753200001</v>
      </c>
      <c r="AD1000">
        <v>96.095710530999995</v>
      </c>
      <c r="AE1000">
        <v>53.285559536999997</v>
      </c>
      <c r="AF1000">
        <v>97.091909008000002</v>
      </c>
      <c r="AG1000">
        <v>67.400000000000006</v>
      </c>
      <c r="AH1000">
        <v>88.371202154000002</v>
      </c>
      <c r="AI1000">
        <v>94.030827541999997</v>
      </c>
      <c r="AJ1000">
        <v>112.994569434</v>
      </c>
      <c r="AK1000"/>
      <c r="AL1000">
        <v>85.584801533999993</v>
      </c>
      <c r="AM1000">
        <v>48</v>
      </c>
      <c r="AN1000">
        <v>132.84605062200001</v>
      </c>
      <c r="AO1000">
        <v>60.341769245999998</v>
      </c>
      <c r="AP1000">
        <v>42.210552638000003</v>
      </c>
      <c r="AQ1000">
        <v>82.330894174999997</v>
      </c>
      <c r="AR1000">
        <v>102.408534045</v>
      </c>
      <c r="AS1000">
        <v>43.696358637000003</v>
      </c>
      <c r="AT1000">
        <v>88.574917315999997</v>
      </c>
      <c r="AU1000"/>
    </row>
    <row r="1001" spans="1:47" x14ac:dyDescent="0.2">
      <c r="A1001" s="86">
        <v>37347</v>
      </c>
      <c r="B1001">
        <v>74.914536089999999</v>
      </c>
      <c r="C1001">
        <v>75.093742187999993</v>
      </c>
      <c r="D1001">
        <v>87.641067988000003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79.493375552000003</v>
      </c>
      <c r="L1001">
        <v>115.5</v>
      </c>
      <c r="M1001">
        <v>95.1</v>
      </c>
      <c r="N1001">
        <v>122.742102285</v>
      </c>
      <c r="O1001">
        <v>52.904408701000001</v>
      </c>
      <c r="P1001"/>
      <c r="Q1001">
        <v>100.30835903000001</v>
      </c>
      <c r="R1001">
        <v>110.76</v>
      </c>
      <c r="S1001">
        <v>92.677502914000002</v>
      </c>
      <c r="T1001">
        <v>104.642409034</v>
      </c>
      <c r="U1001"/>
      <c r="V1001">
        <v>144.83103046400001</v>
      </c>
      <c r="W1001">
        <v>62.305192099000003</v>
      </c>
      <c r="X1001">
        <v>45.885141449000002</v>
      </c>
      <c r="Y1001"/>
      <c r="Z1001">
        <v>52.472835562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53.682526455999998</v>
      </c>
      <c r="AF1001">
        <v>99.991667360999998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85.738210605000006</v>
      </c>
      <c r="AM1001">
        <v>46.8</v>
      </c>
      <c r="AN1001">
        <v>135.27772206899999</v>
      </c>
      <c r="AO1001">
        <v>60.407801276000001</v>
      </c>
      <c r="AP1001">
        <v>43.610902725999999</v>
      </c>
      <c r="AQ1001">
        <v>84.197807875999999</v>
      </c>
      <c r="AR1001">
        <v>101.008417368</v>
      </c>
      <c r="AS1001">
        <v>44.496291976000002</v>
      </c>
      <c r="AT1001">
        <v>89.002020122999994</v>
      </c>
      <c r="AU1001"/>
    </row>
    <row r="1002" spans="1:47" x14ac:dyDescent="0.2">
      <c r="A1002" s="86">
        <v>37377</v>
      </c>
      <c r="B1002">
        <v>74.154411150000001</v>
      </c>
      <c r="C1002">
        <v>75.893675526999999</v>
      </c>
      <c r="D1002">
        <v>87.090558767000005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78.693442212999997</v>
      </c>
      <c r="L1002">
        <v>113.8</v>
      </c>
      <c r="M1002">
        <v>95.5</v>
      </c>
      <c r="N1002">
        <v>121.43210119299999</v>
      </c>
      <c r="O1002">
        <v>53.904492040999997</v>
      </c>
      <c r="P1002"/>
      <c r="Q1002">
        <v>100.708392366</v>
      </c>
      <c r="R1002">
        <v>109.81</v>
      </c>
      <c r="S1002">
        <v>93.743150463999996</v>
      </c>
      <c r="T1002">
        <v>106.148055207</v>
      </c>
      <c r="U1002"/>
      <c r="V1002">
        <v>139.13767271500001</v>
      </c>
      <c r="W1002">
        <v>61.305108758999999</v>
      </c>
      <c r="X1002">
        <v>45.695676675000001</v>
      </c>
      <c r="Y1002"/>
      <c r="Z1002">
        <v>55.203322479999997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52.990584118000001</v>
      </c>
      <c r="AF1002">
        <v>100.7916007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86.315077959000007</v>
      </c>
      <c r="AM1002">
        <v>47.2</v>
      </c>
      <c r="AN1002">
        <v>131.950171668</v>
      </c>
      <c r="AO1002">
        <v>59.873650304000002</v>
      </c>
      <c r="AP1002">
        <v>44.411102776</v>
      </c>
      <c r="AQ1002">
        <v>81.864165749999998</v>
      </c>
      <c r="AR1002">
        <v>101.30844236999999</v>
      </c>
      <c r="AS1002">
        <v>43.096408633000003</v>
      </c>
      <c r="AT1002">
        <v>89.368363119999998</v>
      </c>
      <c r="AU1002"/>
    </row>
    <row r="1003" spans="1:47" x14ac:dyDescent="0.2">
      <c r="A1003" s="86">
        <v>37408</v>
      </c>
      <c r="B1003">
        <v>75.083452739999998</v>
      </c>
      <c r="C1003">
        <v>74.593783850999998</v>
      </c>
      <c r="D1003">
        <v>87.420864299000002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80.893258895000002</v>
      </c>
      <c r="L1003">
        <v>112.7</v>
      </c>
      <c r="M1003">
        <v>95.9</v>
      </c>
      <c r="N1003">
        <v>121.263101053</v>
      </c>
      <c r="O1003">
        <v>52.804400367</v>
      </c>
      <c r="P1003"/>
      <c r="Q1003">
        <v>102.908575715</v>
      </c>
      <c r="R1003">
        <v>109.61</v>
      </c>
      <c r="S1003">
        <v>93.720810415000003</v>
      </c>
      <c r="T1003">
        <v>100.34056282500001</v>
      </c>
      <c r="U1003"/>
      <c r="V1003">
        <v>141.63475944699999</v>
      </c>
      <c r="W1003">
        <v>62.105175430999999</v>
      </c>
      <c r="X1003">
        <v>46.129930663000003</v>
      </c>
      <c r="Y1003"/>
      <c r="Z1003">
        <v>56.568565939000003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52.603616365000001</v>
      </c>
      <c r="AF1003">
        <v>101.49154237099999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86.303192519000007</v>
      </c>
      <c r="AM1003">
        <v>48.2</v>
      </c>
      <c r="AN1003">
        <v>132.462102499</v>
      </c>
      <c r="AO1003">
        <v>61.182442424000001</v>
      </c>
      <c r="AP1003">
        <v>45.611402851000001</v>
      </c>
      <c r="AQ1003">
        <v>82.050857120000003</v>
      </c>
      <c r="AR1003">
        <v>99.708309025999995</v>
      </c>
      <c r="AS1003">
        <v>43.496375301999997</v>
      </c>
      <c r="AT1003">
        <v>90.106698885</v>
      </c>
      <c r="AU1003"/>
    </row>
    <row r="1004" spans="1:47" x14ac:dyDescent="0.2">
      <c r="A1004" s="86">
        <v>37438</v>
      </c>
      <c r="B1004">
        <v>73.732119510000004</v>
      </c>
      <c r="C1004">
        <v>74.093825515000006</v>
      </c>
      <c r="D1004">
        <v>87.751169832000002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79.393383885000006</v>
      </c>
      <c r="L1004">
        <v>114.1</v>
      </c>
      <c r="M1004">
        <v>95.2</v>
      </c>
      <c r="N1004">
        <v>122.14910179100001</v>
      </c>
      <c r="O1004">
        <v>53.104425368999998</v>
      </c>
      <c r="P1004"/>
      <c r="Q1004">
        <v>101.508459038</v>
      </c>
      <c r="R1004">
        <v>108.49</v>
      </c>
      <c r="S1004">
        <v>93.703120436000006</v>
      </c>
      <c r="T1004">
        <v>102.168847464</v>
      </c>
      <c r="U1004"/>
      <c r="V1004">
        <v>141.734642917</v>
      </c>
      <c r="W1004">
        <v>63.205267106000001</v>
      </c>
      <c r="X1004">
        <v>46.647601184000003</v>
      </c>
      <c r="Y1004"/>
      <c r="Z1004">
        <v>53.363211731</v>
      </c>
      <c r="AA1004">
        <v>35.151780006999999</v>
      </c>
      <c r="AB1004">
        <v>65.068358466999996</v>
      </c>
      <c r="AC1004">
        <v>123.489709191</v>
      </c>
      <c r="AD1004">
        <v>99.391028038000002</v>
      </c>
      <c r="AE1004">
        <v>54.036496958999997</v>
      </c>
      <c r="AF1004">
        <v>99.091742354999994</v>
      </c>
      <c r="AG1004">
        <v>70.400000000000006</v>
      </c>
      <c r="AH1004">
        <v>89.689664038999993</v>
      </c>
      <c r="AI1004">
        <v>96.194716878999998</v>
      </c>
      <c r="AJ1004">
        <v>120.32583398</v>
      </c>
      <c r="AK1004"/>
      <c r="AL1004">
        <v>86.435253863</v>
      </c>
      <c r="AM1004">
        <v>48.8</v>
      </c>
      <c r="AN1004">
        <v>132.97403333</v>
      </c>
      <c r="AO1004">
        <v>62.190064172</v>
      </c>
      <c r="AP1004">
        <v>45.611402851000001</v>
      </c>
      <c r="AQ1004">
        <v>83.264351026</v>
      </c>
      <c r="AR1004">
        <v>100.408367364</v>
      </c>
      <c r="AS1004">
        <v>43.996333638999999</v>
      </c>
      <c r="AT1004">
        <v>90.075278233000006</v>
      </c>
      <c r="AU1004"/>
    </row>
    <row r="1005" spans="1:47" x14ac:dyDescent="0.2">
      <c r="A1005" s="86">
        <v>37469</v>
      </c>
      <c r="B1005">
        <v>71.789577989999998</v>
      </c>
      <c r="C1005">
        <v>75.393717190000004</v>
      </c>
      <c r="D1005">
        <v>86.540049546000006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81.293225565</v>
      </c>
      <c r="L1005">
        <v>112.9</v>
      </c>
      <c r="M1005">
        <v>95.6</v>
      </c>
      <c r="N1005">
        <v>122.92810244</v>
      </c>
      <c r="O1005">
        <v>54.904575381000001</v>
      </c>
      <c r="P1005"/>
      <c r="Q1005">
        <v>101.208434036</v>
      </c>
      <c r="R1005">
        <v>110.52</v>
      </c>
      <c r="S1005">
        <v>93.972292429000007</v>
      </c>
      <c r="T1005">
        <v>100.985839756</v>
      </c>
      <c r="U1005"/>
      <c r="V1005">
        <v>139.33743965400001</v>
      </c>
      <c r="W1005">
        <v>62.205183765000001</v>
      </c>
      <c r="X1005">
        <v>46.963305286000001</v>
      </c>
      <c r="Y1005"/>
      <c r="Z1005">
        <v>52.888344441000001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54.418465128000001</v>
      </c>
      <c r="AF1005">
        <v>99.591700692000003</v>
      </c>
      <c r="AG1005">
        <v>72.099999999999994</v>
      </c>
      <c r="AH1005">
        <v>89.887022079000005</v>
      </c>
      <c r="AI1005">
        <v>96.588151303999993</v>
      </c>
      <c r="AJ1005">
        <v>120.558572537</v>
      </c>
      <c r="AK1005"/>
      <c r="AL1005">
        <v>86.636740072999999</v>
      </c>
      <c r="AM1005">
        <v>49.4</v>
      </c>
      <c r="AN1005">
        <v>129.646482929</v>
      </c>
      <c r="AO1005">
        <v>62.894363312000003</v>
      </c>
      <c r="AP1005">
        <v>46.011502876000002</v>
      </c>
      <c r="AQ1005">
        <v>83.171005340999997</v>
      </c>
      <c r="AR1005">
        <v>100.108342362</v>
      </c>
      <c r="AS1005">
        <v>44.096325305999997</v>
      </c>
      <c r="AT1005">
        <v>89.984981027000003</v>
      </c>
      <c r="AU1005"/>
    </row>
    <row r="1006" spans="1:47" x14ac:dyDescent="0.2">
      <c r="A1006" s="86">
        <v>37500</v>
      </c>
      <c r="B1006">
        <v>74.323327809999995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80.193317223999998</v>
      </c>
      <c r="L1006">
        <v>113.8</v>
      </c>
      <c r="M1006">
        <v>95.9</v>
      </c>
      <c r="N1006">
        <v>122.949102458</v>
      </c>
      <c r="O1006">
        <v>55.204600382999999</v>
      </c>
      <c r="P1006"/>
      <c r="Q1006">
        <v>100.908409034</v>
      </c>
      <c r="R1006">
        <v>109.15</v>
      </c>
      <c r="S1006">
        <v>94.027789080999995</v>
      </c>
      <c r="T1006">
        <v>101.52357053199999</v>
      </c>
      <c r="U1006"/>
      <c r="V1006">
        <v>139.437323123</v>
      </c>
      <c r="W1006">
        <v>63.505292107999999</v>
      </c>
      <c r="X1006">
        <v>46.829103662000001</v>
      </c>
      <c r="Y1006"/>
      <c r="Z1006">
        <v>54.787813601000003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53.857511873999997</v>
      </c>
      <c r="AF1006">
        <v>100.991584035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86.707023900999999</v>
      </c>
      <c r="AM1006">
        <v>49.6</v>
      </c>
      <c r="AN1006">
        <v>130.54236188300001</v>
      </c>
      <c r="AO1006">
        <v>62.471403166999998</v>
      </c>
      <c r="AP1006">
        <v>45.611402851000001</v>
      </c>
      <c r="AQ1006">
        <v>83.544388080999994</v>
      </c>
      <c r="AR1006">
        <v>100.108342362</v>
      </c>
      <c r="AS1006">
        <v>45.396216981999999</v>
      </c>
      <c r="AT1006">
        <v>90.092128424999999</v>
      </c>
      <c r="AU1006"/>
    </row>
    <row r="1007" spans="1:47" x14ac:dyDescent="0.2">
      <c r="A1007" s="86">
        <v>37530</v>
      </c>
      <c r="B1007">
        <v>73.394286210000004</v>
      </c>
      <c r="C1007">
        <v>76.393633863999995</v>
      </c>
      <c r="D1007">
        <v>88.301679053000001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79.593367219000001</v>
      </c>
      <c r="L1007">
        <v>117.6</v>
      </c>
      <c r="M1007">
        <v>95.3</v>
      </c>
      <c r="N1007">
        <v>124.03910336600001</v>
      </c>
      <c r="O1007">
        <v>56.604717059999999</v>
      </c>
      <c r="P1007"/>
      <c r="Q1007">
        <v>102.608550713</v>
      </c>
      <c r="R1007">
        <v>108.29</v>
      </c>
      <c r="S1007">
        <v>93.555039866000001</v>
      </c>
      <c r="T1007">
        <v>98.297185876</v>
      </c>
      <c r="U1007"/>
      <c r="V1007">
        <v>143.133011487</v>
      </c>
      <c r="W1007">
        <v>61.105092091000003</v>
      </c>
      <c r="X1007">
        <v>47.303374253000001</v>
      </c>
      <c r="Y1007"/>
      <c r="Z1007">
        <v>52.769627618000001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54.673443880000001</v>
      </c>
      <c r="AF1007">
        <v>107.291059078</v>
      </c>
      <c r="AG1007">
        <v>72.5</v>
      </c>
      <c r="AH1007">
        <v>90.322029193999995</v>
      </c>
      <c r="AI1007">
        <v>97.079944334999993</v>
      </c>
      <c r="AJ1007">
        <v>119.860356866</v>
      </c>
      <c r="AK1007"/>
      <c r="AL1007">
        <v>86.557019419</v>
      </c>
      <c r="AM1007">
        <v>49.2</v>
      </c>
      <c r="AN1007">
        <v>132.71806791399999</v>
      </c>
      <c r="AO1007">
        <v>62.818024076</v>
      </c>
      <c r="AP1007">
        <v>45.711427856999997</v>
      </c>
      <c r="AQ1007">
        <v>82.517585545000003</v>
      </c>
      <c r="AR1007">
        <v>100.80840070000001</v>
      </c>
      <c r="AS1007">
        <v>44.296308641000003</v>
      </c>
      <c r="AT1007">
        <v>89.830256618000007</v>
      </c>
      <c r="AU1007"/>
    </row>
    <row r="1008" spans="1:47" x14ac:dyDescent="0.2">
      <c r="A1008" s="86">
        <v>37561</v>
      </c>
      <c r="B1008">
        <v>73.563202860000004</v>
      </c>
      <c r="C1008">
        <v>77.193567203000001</v>
      </c>
      <c r="D1008">
        <v>88.411780897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80.993250562</v>
      </c>
      <c r="L1008">
        <v>114.2</v>
      </c>
      <c r="M1008">
        <v>95.9</v>
      </c>
      <c r="N1008">
        <v>123.50410291999999</v>
      </c>
      <c r="O1008">
        <v>56.004667056000002</v>
      </c>
      <c r="P1008"/>
      <c r="Q1008">
        <v>103.708642387</v>
      </c>
      <c r="R1008">
        <v>109.34</v>
      </c>
      <c r="S1008">
        <v>94.115594102000003</v>
      </c>
      <c r="T1008">
        <v>98.512278186000003</v>
      </c>
      <c r="U1008"/>
      <c r="V1008">
        <v>143.33277842499999</v>
      </c>
      <c r="W1008">
        <v>63.705308776000003</v>
      </c>
      <c r="X1008">
        <v>46.975479516999997</v>
      </c>
      <c r="Y1008"/>
      <c r="Z1008">
        <v>53.719362199000003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55.477376884999998</v>
      </c>
      <c r="AF1008">
        <v>105.291225731</v>
      </c>
      <c r="AG1008">
        <v>74.599999999999994</v>
      </c>
      <c r="AH1008">
        <v>89.872917649000001</v>
      </c>
      <c r="AI1008">
        <v>94.424261967000007</v>
      </c>
      <c r="AJ1008">
        <v>118.69666408099999</v>
      </c>
      <c r="AK1008"/>
      <c r="AL1008">
        <v>86.935630334999999</v>
      </c>
      <c r="AM1008">
        <v>50.8</v>
      </c>
      <c r="AN1008">
        <v>128.49463855900001</v>
      </c>
      <c r="AO1008">
        <v>62.085272514000003</v>
      </c>
      <c r="AP1008">
        <v>47.711927981999999</v>
      </c>
      <c r="AQ1008">
        <v>82.42423986</v>
      </c>
      <c r="AR1008">
        <v>101.80848404</v>
      </c>
      <c r="AS1008">
        <v>43.396383634999999</v>
      </c>
      <c r="AT1008">
        <v>90.333482645000004</v>
      </c>
      <c r="AU1008"/>
    </row>
    <row r="1009" spans="1:47" x14ac:dyDescent="0.2">
      <c r="A1009" s="86">
        <v>37591</v>
      </c>
      <c r="B1009">
        <v>73.47874453</v>
      </c>
      <c r="C1009">
        <v>73.493875509999995</v>
      </c>
      <c r="D1009">
        <v>87.530966144000004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79.593367219000001</v>
      </c>
      <c r="L1009">
        <v>112.7</v>
      </c>
      <c r="M1009">
        <v>94.4</v>
      </c>
      <c r="N1009">
        <v>122.358101965</v>
      </c>
      <c r="O1009">
        <v>56.104675389999997</v>
      </c>
      <c r="P1009"/>
      <c r="Q1009">
        <v>100.108342362</v>
      </c>
      <c r="R1009">
        <v>106.75</v>
      </c>
      <c r="S1009">
        <v>93.431977532000005</v>
      </c>
      <c r="T1009">
        <v>98.942462806999998</v>
      </c>
      <c r="U1009"/>
      <c r="V1009">
        <v>143.133011487</v>
      </c>
      <c r="W1009">
        <v>64.805400449999993</v>
      </c>
      <c r="X1009">
        <v>47.513326276999997</v>
      </c>
      <c r="Y1009"/>
      <c r="Z1009">
        <v>48.911330886000002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56.215315390000001</v>
      </c>
      <c r="AF1009">
        <v>103.09140904900001</v>
      </c>
      <c r="AG1009">
        <v>72.400000000000006</v>
      </c>
      <c r="AH1009">
        <v>90.053802763999997</v>
      </c>
      <c r="AI1009">
        <v>93.047241479999997</v>
      </c>
      <c r="AJ1009">
        <v>117.416602017</v>
      </c>
      <c r="AK1009"/>
      <c r="AL1009">
        <v>86.544067912000003</v>
      </c>
      <c r="AM1009">
        <v>50.5</v>
      </c>
      <c r="AN1009">
        <v>130.41437917499999</v>
      </c>
      <c r="AO1009">
        <v>62.062065760999999</v>
      </c>
      <c r="AP1009">
        <v>47.911977993999997</v>
      </c>
      <c r="AQ1009">
        <v>82.237548489999995</v>
      </c>
      <c r="AR1009">
        <v>102.208517376</v>
      </c>
      <c r="AS1009">
        <v>45.996166985999999</v>
      </c>
      <c r="AT1009">
        <v>89.838681714000003</v>
      </c>
      <c r="AU1009"/>
    </row>
    <row r="1010" spans="1:47" x14ac:dyDescent="0.2">
      <c r="A1010" s="86">
        <v>37622</v>
      </c>
      <c r="B1010">
        <v>77.532744230000006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80.193317223999998</v>
      </c>
      <c r="L1010">
        <v>113.7</v>
      </c>
      <c r="M1010">
        <v>96</v>
      </c>
      <c r="N1010">
        <v>123.762103135</v>
      </c>
      <c r="O1010">
        <v>57.304775397999997</v>
      </c>
      <c r="P1010"/>
      <c r="Q1010">
        <v>99.908325693999998</v>
      </c>
      <c r="R1010">
        <v>108.95</v>
      </c>
      <c r="S1010">
        <v>94.390141744999994</v>
      </c>
      <c r="T1010">
        <v>99.480193583000002</v>
      </c>
      <c r="U1010"/>
      <c r="V1010">
        <v>142.13417679400001</v>
      </c>
      <c r="W1010">
        <v>63.605300442000001</v>
      </c>
      <c r="X1010">
        <v>47.765008260000002</v>
      </c>
      <c r="Y1010"/>
      <c r="Z1010">
        <v>53.066419674999999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54.762436463999997</v>
      </c>
      <c r="AF1010">
        <v>104.891259062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87.290884473999995</v>
      </c>
      <c r="AM1010">
        <v>49.5</v>
      </c>
      <c r="AN1010">
        <v>129.774465636</v>
      </c>
      <c r="AO1010">
        <v>63.849962157999997</v>
      </c>
      <c r="AP1010">
        <v>49.512378095000003</v>
      </c>
      <c r="AQ1010">
        <v>81.864165749999998</v>
      </c>
      <c r="AR1010">
        <v>102.70855904699999</v>
      </c>
      <c r="AS1010">
        <v>47.296058662</v>
      </c>
      <c r="AT1010">
        <v>90.579891923000005</v>
      </c>
      <c r="AU1010"/>
    </row>
    <row r="1011" spans="1:47" x14ac:dyDescent="0.2">
      <c r="A1011" s="86">
        <v>37653</v>
      </c>
      <c r="B1011">
        <v>76.688160960000005</v>
      </c>
      <c r="C1011">
        <v>75.993667193999997</v>
      </c>
      <c r="D1011">
        <v>87.751169832000002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80.193317223999998</v>
      </c>
      <c r="L1011">
        <v>115.9</v>
      </c>
      <c r="M1011">
        <v>96.2</v>
      </c>
      <c r="N1011">
        <v>124.302103585</v>
      </c>
      <c r="O1011">
        <v>58.404867072000002</v>
      </c>
      <c r="P1011"/>
      <c r="Q1011">
        <v>102.408534045</v>
      </c>
      <c r="R1011">
        <v>109.95</v>
      </c>
      <c r="S1011">
        <v>94.422692429999998</v>
      </c>
      <c r="T1011">
        <v>101.84620899799999</v>
      </c>
      <c r="U1011"/>
      <c r="V1011">
        <v>139.637090062</v>
      </c>
      <c r="W1011">
        <v>63.305275440000003</v>
      </c>
      <c r="X1011">
        <v>48.398342134000004</v>
      </c>
      <c r="Y1011"/>
      <c r="Z1011">
        <v>55.203322479999997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54.901424880999997</v>
      </c>
      <c r="AF1011">
        <v>106.09115907</v>
      </c>
      <c r="AG1011">
        <v>72.900000000000006</v>
      </c>
      <c r="AH1011">
        <v>90.918072542999994</v>
      </c>
      <c r="AI1011">
        <v>97.571737365999994</v>
      </c>
      <c r="AJ1011">
        <v>119.162141195</v>
      </c>
      <c r="AK1011"/>
      <c r="AL1011">
        <v>87.381200399999997</v>
      </c>
      <c r="AM1011">
        <v>49.9</v>
      </c>
      <c r="AN1011">
        <v>133.86991228400001</v>
      </c>
      <c r="AO1011">
        <v>65.454492766000001</v>
      </c>
      <c r="AP1011">
        <v>49.712428107000001</v>
      </c>
      <c r="AQ1011">
        <v>83.637733765999997</v>
      </c>
      <c r="AR1011">
        <v>100.208350696</v>
      </c>
      <c r="AS1011">
        <v>45.996166985999999</v>
      </c>
      <c r="AT1011">
        <v>90.687733151000003</v>
      </c>
      <c r="AU1011"/>
    </row>
    <row r="1012" spans="1:47" x14ac:dyDescent="0.2">
      <c r="A1012" s="86">
        <v>37681</v>
      </c>
      <c r="B1012">
        <v>76.941535939999994</v>
      </c>
      <c r="C1012">
        <v>74.993750520999996</v>
      </c>
      <c r="D1012">
        <v>87.861271676000001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79.993333888999999</v>
      </c>
      <c r="L1012">
        <v>112.6</v>
      </c>
      <c r="M1012">
        <v>95.4</v>
      </c>
      <c r="N1012">
        <v>123.55210296</v>
      </c>
      <c r="O1012">
        <v>58.204850403999998</v>
      </c>
      <c r="P1012"/>
      <c r="Q1012">
        <v>99.108259021999999</v>
      </c>
      <c r="R1012">
        <v>109.08</v>
      </c>
      <c r="S1012">
        <v>94.496594477000002</v>
      </c>
      <c r="T1012">
        <v>104.10467825800001</v>
      </c>
      <c r="U1012"/>
      <c r="V1012">
        <v>140.23639087699999</v>
      </c>
      <c r="W1012">
        <v>64.905408784000002</v>
      </c>
      <c r="X1012">
        <v>47.998991148999998</v>
      </c>
      <c r="Y1012"/>
      <c r="Z1012">
        <v>54.609738368000002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56.087326056000002</v>
      </c>
      <c r="AF1012">
        <v>105.59120073299999</v>
      </c>
      <c r="AG1012">
        <v>73</v>
      </c>
      <c r="AH1012">
        <v>90.402303244999999</v>
      </c>
      <c r="AI1012">
        <v>94.325903361000002</v>
      </c>
      <c r="AJ1012">
        <v>119.162141195</v>
      </c>
      <c r="AK1012"/>
      <c r="AL1012">
        <v>87.406511487000003</v>
      </c>
      <c r="AM1012">
        <v>50.5</v>
      </c>
      <c r="AN1012">
        <v>127.726742313</v>
      </c>
      <c r="AO1012">
        <v>66.638175283999999</v>
      </c>
      <c r="AP1012">
        <v>50.112528132000001</v>
      </c>
      <c r="AQ1012">
        <v>83.077659655000005</v>
      </c>
      <c r="AR1012">
        <v>100.408367364</v>
      </c>
      <c r="AS1012">
        <v>46.696108658</v>
      </c>
      <c r="AT1012">
        <v>90.417138891999997</v>
      </c>
      <c r="AU1012"/>
    </row>
    <row r="1013" spans="1:47" x14ac:dyDescent="0.2">
      <c r="A1013" s="86">
        <v>37712</v>
      </c>
      <c r="B1013">
        <v>76.603702630000001</v>
      </c>
      <c r="C1013">
        <v>76.993583868000002</v>
      </c>
      <c r="D1013">
        <v>87.420864299000002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79.793350554</v>
      </c>
      <c r="L1013">
        <v>114.6</v>
      </c>
      <c r="M1013">
        <v>95.8</v>
      </c>
      <c r="N1013">
        <v>124.131103443</v>
      </c>
      <c r="O1013">
        <v>59.604967080999998</v>
      </c>
      <c r="P1013"/>
      <c r="Q1013">
        <v>103.00858404900001</v>
      </c>
      <c r="R1013">
        <v>109.11</v>
      </c>
      <c r="S1013">
        <v>94.056328371999996</v>
      </c>
      <c r="T1013">
        <v>104.534862879</v>
      </c>
      <c r="U1013"/>
      <c r="V1013">
        <v>142.433827202</v>
      </c>
      <c r="W1013">
        <v>64.205350445999997</v>
      </c>
      <c r="X1013">
        <v>48.075040502</v>
      </c>
      <c r="Y1013"/>
      <c r="Z1013">
        <v>54.312946310999997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55.033413881999998</v>
      </c>
      <c r="AF1013">
        <v>107.791017415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87.059567827999999</v>
      </c>
      <c r="AM1013">
        <v>50.7</v>
      </c>
      <c r="AN1013">
        <v>131.310258129</v>
      </c>
      <c r="AO1013">
        <v>66.919905064999995</v>
      </c>
      <c r="AP1013">
        <v>50.612653162999997</v>
      </c>
      <c r="AQ1013">
        <v>82.330894174999997</v>
      </c>
      <c r="AR1013">
        <v>103.908659055</v>
      </c>
      <c r="AS1013">
        <v>45.296225315000001</v>
      </c>
      <c r="AT1013">
        <v>89.846016503000001</v>
      </c>
      <c r="AU1013"/>
    </row>
    <row r="1014" spans="1:47" x14ac:dyDescent="0.2">
      <c r="A1014" s="86">
        <v>37742</v>
      </c>
      <c r="B1014">
        <v>75.167911070000002</v>
      </c>
      <c r="C1014">
        <v>74.193817182000004</v>
      </c>
      <c r="D1014">
        <v>85.659234792000007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79.093408882999995</v>
      </c>
      <c r="L1014">
        <v>112.8</v>
      </c>
      <c r="M1014">
        <v>94.2</v>
      </c>
      <c r="N1014">
        <v>122.826102355</v>
      </c>
      <c r="O1014">
        <v>58.204850403999998</v>
      </c>
      <c r="P1014"/>
      <c r="Q1014">
        <v>99.308275690000002</v>
      </c>
      <c r="R1014">
        <v>106.52</v>
      </c>
      <c r="S1014">
        <v>93.880273179</v>
      </c>
      <c r="T1014">
        <v>105.610324431</v>
      </c>
      <c r="U1014"/>
      <c r="V1014">
        <v>142.733477609</v>
      </c>
      <c r="W1014">
        <v>64.005333777999994</v>
      </c>
      <c r="X1014">
        <v>48.799338720999998</v>
      </c>
      <c r="Y1014"/>
      <c r="Z1014">
        <v>54.906530424000003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54.667444379999999</v>
      </c>
      <c r="AF1014">
        <v>105.191234064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86.821431177999997</v>
      </c>
      <c r="AM1014">
        <v>51.6</v>
      </c>
      <c r="AN1014">
        <v>130.798327298</v>
      </c>
      <c r="AO1014">
        <v>66.795729894000004</v>
      </c>
      <c r="AP1014">
        <v>50.412603150999999</v>
      </c>
      <c r="AQ1014">
        <v>83.077659655000005</v>
      </c>
      <c r="AR1014">
        <v>101.80848404</v>
      </c>
      <c r="AS1014">
        <v>45.396216981999999</v>
      </c>
      <c r="AT1014">
        <v>89.817767652000001</v>
      </c>
      <c r="AU1014"/>
    </row>
    <row r="1015" spans="1:47" x14ac:dyDescent="0.2">
      <c r="A1015" s="86">
        <v>37773</v>
      </c>
      <c r="B1015">
        <v>76.265869330000001</v>
      </c>
      <c r="C1015">
        <v>75.593700525000003</v>
      </c>
      <c r="D1015">
        <v>86.099642169000006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78.693442212999997</v>
      </c>
      <c r="L1015">
        <v>113.5</v>
      </c>
      <c r="M1015">
        <v>94.2</v>
      </c>
      <c r="N1015">
        <v>123.190102658</v>
      </c>
      <c r="O1015">
        <v>58.704892074</v>
      </c>
      <c r="P1015"/>
      <c r="Q1015">
        <v>100.30835903000001</v>
      </c>
      <c r="R1015">
        <v>106.26</v>
      </c>
      <c r="S1015">
        <v>93.837166823999993</v>
      </c>
      <c r="T1015">
        <v>107.008424449</v>
      </c>
      <c r="U1015"/>
      <c r="V1015">
        <v>143.932079241</v>
      </c>
      <c r="W1015">
        <v>66.005500458</v>
      </c>
      <c r="X1015">
        <v>48.968049458000003</v>
      </c>
      <c r="Y1015"/>
      <c r="Z1015">
        <v>55.084605658000001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56.420298308</v>
      </c>
      <c r="AF1015">
        <v>101.69152570599999</v>
      </c>
      <c r="AG1015">
        <v>75.099999999999994</v>
      </c>
      <c r="AH1015">
        <v>90.765999070000007</v>
      </c>
      <c r="AI1015">
        <v>91.080069355999996</v>
      </c>
      <c r="AJ1015">
        <v>116.25290923199999</v>
      </c>
      <c r="AK1015"/>
      <c r="AL1015">
        <v>87.029491097999994</v>
      </c>
      <c r="AM1015">
        <v>51.9</v>
      </c>
      <c r="AN1015">
        <v>129.262534805</v>
      </c>
      <c r="AO1015">
        <v>66.749511651999995</v>
      </c>
      <c r="AP1015">
        <v>52.113028257000003</v>
      </c>
      <c r="AQ1015">
        <v>82.42423986</v>
      </c>
      <c r="AR1015">
        <v>102.408534045</v>
      </c>
      <c r="AS1015">
        <v>47.196066993999999</v>
      </c>
      <c r="AT1015">
        <v>89.937602252000005</v>
      </c>
      <c r="AU1015"/>
    </row>
    <row r="1016" spans="1:47" x14ac:dyDescent="0.2">
      <c r="A1016" s="86">
        <v>37803</v>
      </c>
      <c r="B1016">
        <v>76.265869330000001</v>
      </c>
      <c r="C1016">
        <v>77.793517206999994</v>
      </c>
      <c r="D1016">
        <v>85.218827415000007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80.593283893000006</v>
      </c>
      <c r="L1016">
        <v>113.5</v>
      </c>
      <c r="M1016">
        <v>95.8</v>
      </c>
      <c r="N1016">
        <v>124.037103364</v>
      </c>
      <c r="O1016">
        <v>59.404950413000002</v>
      </c>
      <c r="P1016"/>
      <c r="Q1016">
        <v>101.708475706</v>
      </c>
      <c r="R1016">
        <v>108.12</v>
      </c>
      <c r="S1016">
        <v>94.752123683999997</v>
      </c>
      <c r="T1016">
        <v>108.621616777</v>
      </c>
      <c r="U1016"/>
      <c r="V1016">
        <v>143.732312302</v>
      </c>
      <c r="W1016">
        <v>66.305525459999998</v>
      </c>
      <c r="X1016">
        <v>49.594288183000003</v>
      </c>
      <c r="Y1016"/>
      <c r="Z1016">
        <v>56.568565939000003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53.913507207999999</v>
      </c>
      <c r="AF1016">
        <v>103.891342388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87.745438703000005</v>
      </c>
      <c r="AM1016">
        <v>53.9</v>
      </c>
      <c r="AN1016">
        <v>131.69420625199999</v>
      </c>
      <c r="AO1016">
        <v>67.403829748000007</v>
      </c>
      <c r="AP1016">
        <v>52.713178294999999</v>
      </c>
      <c r="AQ1016">
        <v>83.171005340999997</v>
      </c>
      <c r="AR1016">
        <v>103.80865072100001</v>
      </c>
      <c r="AS1016">
        <v>48.295975335000001</v>
      </c>
      <c r="AT1016">
        <v>90.399099274999998</v>
      </c>
      <c r="AU1016"/>
    </row>
    <row r="1017" spans="1:47" x14ac:dyDescent="0.2">
      <c r="A1017" s="86">
        <v>37834</v>
      </c>
      <c r="B1017">
        <v>76.772619289999994</v>
      </c>
      <c r="C1017">
        <v>75.693692192</v>
      </c>
      <c r="D1017">
        <v>86.429947702000007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78.593450546</v>
      </c>
      <c r="L1017">
        <v>115.4</v>
      </c>
      <c r="M1017">
        <v>94.7</v>
      </c>
      <c r="N1017">
        <v>123.88810324000001</v>
      </c>
      <c r="O1017">
        <v>60.605050421000001</v>
      </c>
      <c r="P1017"/>
      <c r="Q1017">
        <v>101.30844236999999</v>
      </c>
      <c r="R1017">
        <v>107.69</v>
      </c>
      <c r="S1017">
        <v>93.966555146000005</v>
      </c>
      <c r="T1017">
        <v>108.83670908800001</v>
      </c>
      <c r="U1017"/>
      <c r="V1017">
        <v>137.140003329</v>
      </c>
      <c r="W1017">
        <v>68.505708808999998</v>
      </c>
      <c r="X1017">
        <v>49.869231962000001</v>
      </c>
      <c r="Y1017"/>
      <c r="Z1017">
        <v>59.180336035000003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56.500291642000001</v>
      </c>
      <c r="AF1017">
        <v>108.49095908699999</v>
      </c>
      <c r="AG1017">
        <v>76.5</v>
      </c>
      <c r="AH1017">
        <v>90.538700405</v>
      </c>
      <c r="AI1017">
        <v>93.342317299000001</v>
      </c>
      <c r="AJ1017">
        <v>116.834755625</v>
      </c>
      <c r="AK1017"/>
      <c r="AL1017">
        <v>87.468527261999995</v>
      </c>
      <c r="AM1017">
        <v>54</v>
      </c>
      <c r="AN1017">
        <v>129.90244834399999</v>
      </c>
      <c r="AO1017">
        <v>67.264103362</v>
      </c>
      <c r="AP1017">
        <v>52.513128281999997</v>
      </c>
      <c r="AQ1017">
        <v>83.264351026</v>
      </c>
      <c r="AR1017">
        <v>102.70855904699999</v>
      </c>
      <c r="AS1017">
        <v>49.495875343999998</v>
      </c>
      <c r="AT1017">
        <v>90.209881530999994</v>
      </c>
      <c r="AU1017"/>
    </row>
    <row r="1018" spans="1:47" x14ac:dyDescent="0.2">
      <c r="A1018" s="86">
        <v>37865</v>
      </c>
      <c r="B1018">
        <v>76.350327649999997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78.393467211000001</v>
      </c>
      <c r="L1018">
        <v>117</v>
      </c>
      <c r="M1018">
        <v>94.4</v>
      </c>
      <c r="N1018">
        <v>122.785102321</v>
      </c>
      <c r="O1018">
        <v>61.005083757000001</v>
      </c>
      <c r="P1018"/>
      <c r="Q1018">
        <v>101.60846737200001</v>
      </c>
      <c r="R1018">
        <v>107.28</v>
      </c>
      <c r="S1018">
        <v>94.857743149000001</v>
      </c>
      <c r="T1018">
        <v>108.406524467</v>
      </c>
      <c r="U1018"/>
      <c r="V1018">
        <v>145.72998168800001</v>
      </c>
      <c r="W1018">
        <v>67.505625468999995</v>
      </c>
      <c r="X1018">
        <v>50.172986946000002</v>
      </c>
      <c r="Y1018"/>
      <c r="Z1018">
        <v>53.719362199000003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57.775185401000002</v>
      </c>
      <c r="AF1018">
        <v>109.190900758</v>
      </c>
      <c r="AG1018">
        <v>78.2</v>
      </c>
      <c r="AH1018">
        <v>90.584479943000005</v>
      </c>
      <c r="AI1018">
        <v>93.342317299000001</v>
      </c>
      <c r="AJ1018">
        <v>118.463925524</v>
      </c>
      <c r="AK1018"/>
      <c r="AL1018">
        <v>88.143963925999998</v>
      </c>
      <c r="AM1018">
        <v>54</v>
      </c>
      <c r="AN1018">
        <v>134.125877699</v>
      </c>
      <c r="AO1018">
        <v>68.542233201000002</v>
      </c>
      <c r="AP1018">
        <v>52.113028257000003</v>
      </c>
      <c r="AQ1018">
        <v>83.731079450999999</v>
      </c>
      <c r="AR1018">
        <v>103.308609051</v>
      </c>
      <c r="AS1018">
        <v>49.495875343999998</v>
      </c>
      <c r="AT1018">
        <v>90.82798622</v>
      </c>
      <c r="AU1018"/>
    </row>
    <row r="1019" spans="1:47" x14ac:dyDescent="0.2">
      <c r="A1019" s="86">
        <v>37895</v>
      </c>
      <c r="B1019">
        <v>76.350327649999997</v>
      </c>
      <c r="C1019">
        <v>76.393633863999995</v>
      </c>
      <c r="D1019">
        <v>89.843104871999998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80.793267228000005</v>
      </c>
      <c r="L1019">
        <v>114.8</v>
      </c>
      <c r="M1019">
        <v>96.8</v>
      </c>
      <c r="N1019">
        <v>125.50310458600001</v>
      </c>
      <c r="O1019">
        <v>61.905158763000003</v>
      </c>
      <c r="P1019"/>
      <c r="Q1019">
        <v>101.508459038</v>
      </c>
      <c r="R1019">
        <v>109.88</v>
      </c>
      <c r="S1019">
        <v>95.885072049000001</v>
      </c>
      <c r="T1019">
        <v>110.880086037</v>
      </c>
      <c r="U1019"/>
      <c r="V1019">
        <v>144.73114699499999</v>
      </c>
      <c r="W1019">
        <v>68.005667138999996</v>
      </c>
      <c r="X1019">
        <v>49.970358359999999</v>
      </c>
      <c r="Y1019"/>
      <c r="Z1019">
        <v>61.376597252000003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59.215065410999998</v>
      </c>
      <c r="AF1019">
        <v>108.590950754</v>
      </c>
      <c r="AG1019">
        <v>78.599999999999994</v>
      </c>
      <c r="AH1019">
        <v>91.041636885000003</v>
      </c>
      <c r="AI1019">
        <v>96.883227122999998</v>
      </c>
      <c r="AJ1019">
        <v>121.024049651</v>
      </c>
      <c r="AK1019"/>
      <c r="AL1019">
        <v>89.173741436</v>
      </c>
      <c r="AM1019">
        <v>55.2</v>
      </c>
      <c r="AN1019">
        <v>131.05429271400001</v>
      </c>
      <c r="AO1019">
        <v>68.342439795999994</v>
      </c>
      <c r="AP1019">
        <v>52.813203301000001</v>
      </c>
      <c r="AQ1019">
        <v>85.597993150999997</v>
      </c>
      <c r="AR1019">
        <v>102.908575715</v>
      </c>
      <c r="AS1019">
        <v>48.995917007000003</v>
      </c>
      <c r="AT1019">
        <v>90.928790015000004</v>
      </c>
      <c r="AU1019"/>
    </row>
    <row r="1020" spans="1:47" x14ac:dyDescent="0.2">
      <c r="A1020" s="86">
        <v>37926</v>
      </c>
      <c r="B1020">
        <v>76.350327649999997</v>
      </c>
      <c r="C1020">
        <v>75.893675526999999</v>
      </c>
      <c r="D1020">
        <v>90.944123313999995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81.593200566999997</v>
      </c>
      <c r="L1020">
        <v>112.8</v>
      </c>
      <c r="M1020">
        <v>96.5</v>
      </c>
      <c r="N1020">
        <v>124.46510372100001</v>
      </c>
      <c r="O1020">
        <v>62.705225435000003</v>
      </c>
      <c r="P1020"/>
      <c r="Q1020">
        <v>102.808567381</v>
      </c>
      <c r="R1020">
        <v>107.75</v>
      </c>
      <c r="S1020">
        <v>96.056622896999997</v>
      </c>
      <c r="T1020">
        <v>107.43860907</v>
      </c>
      <c r="U1020"/>
      <c r="V1020">
        <v>141.83452638599999</v>
      </c>
      <c r="W1020">
        <v>69.005750479</v>
      </c>
      <c r="X1020">
        <v>51.176624338000003</v>
      </c>
      <c r="Y1020"/>
      <c r="Z1020">
        <v>61.376597252000003</v>
      </c>
      <c r="AA1020">
        <v>35.445785729000001</v>
      </c>
      <c r="AB1020">
        <v>64.648110727000002</v>
      </c>
      <c r="AC1020">
        <v>123.989667528</v>
      </c>
      <c r="AD1020">
        <v>104.883981819</v>
      </c>
      <c r="AE1020">
        <v>59.285059578000002</v>
      </c>
      <c r="AF1020">
        <v>107.491042413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89.258129018000005</v>
      </c>
      <c r="AM1020">
        <v>55.4</v>
      </c>
      <c r="AN1020">
        <v>131.82218896000001</v>
      </c>
      <c r="AO1020">
        <v>68.358305145000003</v>
      </c>
      <c r="AP1020">
        <v>54.313578395</v>
      </c>
      <c r="AQ1020">
        <v>85.971375890999994</v>
      </c>
      <c r="AR1020">
        <v>102.70855904699999</v>
      </c>
      <c r="AS1020">
        <v>48.795933671999997</v>
      </c>
      <c r="AT1020">
        <v>91.536685469999995</v>
      </c>
      <c r="AU1020"/>
    </row>
    <row r="1021" spans="1:47" x14ac:dyDescent="0.2">
      <c r="A1021" s="86">
        <v>37956</v>
      </c>
      <c r="B1021">
        <v>77.701660889999999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81.993167236000005</v>
      </c>
      <c r="L1021">
        <v>111.2</v>
      </c>
      <c r="M1021">
        <v>96.8</v>
      </c>
      <c r="N1021">
        <v>123.445102871</v>
      </c>
      <c r="O1021">
        <v>62.305192099000003</v>
      </c>
      <c r="P1021"/>
      <c r="Q1021">
        <v>101.30844236999999</v>
      </c>
      <c r="R1021">
        <v>108.4</v>
      </c>
      <c r="S1021">
        <v>95.874039984999996</v>
      </c>
      <c r="T1021">
        <v>103.244309016</v>
      </c>
      <c r="U1021"/>
      <c r="V1021">
        <v>146.82869984999999</v>
      </c>
      <c r="W1021">
        <v>72.206017168000002</v>
      </c>
      <c r="X1021">
        <v>50.908852981000003</v>
      </c>
      <c r="Y1021"/>
      <c r="Z1021">
        <v>58.171243044000001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60.545954504000001</v>
      </c>
      <c r="AF1021">
        <v>105.091242396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89.402939399000005</v>
      </c>
      <c r="AM1021">
        <v>56.7</v>
      </c>
      <c r="AN1021">
        <v>133.48596416000001</v>
      </c>
      <c r="AO1021">
        <v>70.004844806999998</v>
      </c>
      <c r="AP1021">
        <v>55.813953488000003</v>
      </c>
      <c r="AQ1021">
        <v>84.757881986000001</v>
      </c>
      <c r="AR1021">
        <v>105.008750729</v>
      </c>
      <c r="AS1021">
        <v>49.695858678</v>
      </c>
      <c r="AT1021">
        <v>91.587632521000003</v>
      </c>
      <c r="AU1021"/>
    </row>
    <row r="1022" spans="1:47" x14ac:dyDescent="0.2">
      <c r="A1022" s="86">
        <v>37987</v>
      </c>
      <c r="B1022">
        <v>77.955035859999995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81.293225565</v>
      </c>
      <c r="L1022">
        <v>111.3</v>
      </c>
      <c r="M1022">
        <v>96.7</v>
      </c>
      <c r="N1022">
        <v>123.71910309899999</v>
      </c>
      <c r="O1022">
        <v>62.905242104000003</v>
      </c>
      <c r="P1022"/>
      <c r="Q1022">
        <v>101.80848404</v>
      </c>
      <c r="R1022">
        <v>109.1</v>
      </c>
      <c r="S1022">
        <v>96.017680188</v>
      </c>
      <c r="T1022">
        <v>100.01792435900001</v>
      </c>
      <c r="U1022"/>
      <c r="V1022">
        <v>140.835691693</v>
      </c>
      <c r="W1022">
        <v>69.805817150999999</v>
      </c>
      <c r="X1022">
        <v>51.665673988000002</v>
      </c>
      <c r="Y1022"/>
      <c r="Z1022">
        <v>55.678189770000003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60.182984750999999</v>
      </c>
      <c r="AF1022">
        <v>108.790934089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89.564380646000004</v>
      </c>
      <c r="AM1022">
        <v>57.9</v>
      </c>
      <c r="AN1022">
        <v>129.84301691499999</v>
      </c>
      <c r="AO1022">
        <v>70.119873810000001</v>
      </c>
      <c r="AP1022">
        <v>51.312828207000003</v>
      </c>
      <c r="AQ1022">
        <v>85.784684521000003</v>
      </c>
      <c r="AR1022">
        <v>106.408867406</v>
      </c>
      <c r="AS1022">
        <v>50.495792016999999</v>
      </c>
      <c r="AT1022">
        <v>91.748601413000003</v>
      </c>
      <c r="AU1022"/>
    </row>
    <row r="1023" spans="1:47" x14ac:dyDescent="0.2">
      <c r="A1023" s="86">
        <v>38018</v>
      </c>
      <c r="B1023">
        <v>78.377327500000007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81.693192233999994</v>
      </c>
      <c r="L1023">
        <v>111.7</v>
      </c>
      <c r="M1023">
        <v>97.1</v>
      </c>
      <c r="N1023">
        <v>124.14110345100001</v>
      </c>
      <c r="O1023">
        <v>62.405200432999997</v>
      </c>
      <c r="P1023"/>
      <c r="Q1023">
        <v>103.608634053</v>
      </c>
      <c r="R1023">
        <v>110.19</v>
      </c>
      <c r="S1023">
        <v>96.299686436000002</v>
      </c>
      <c r="T1023">
        <v>100.44810898</v>
      </c>
      <c r="U1023"/>
      <c r="V1023">
        <v>143.43266189400001</v>
      </c>
      <c r="W1023">
        <v>70.805900492000006</v>
      </c>
      <c r="X1023">
        <v>50.875982184999998</v>
      </c>
      <c r="Y1023"/>
      <c r="Z1023">
        <v>56.331132294</v>
      </c>
      <c r="AA1023">
        <v>36.686728051000003</v>
      </c>
      <c r="AB1023">
        <v>68.758782201000002</v>
      </c>
      <c r="AC1023">
        <v>123.689692526</v>
      </c>
      <c r="AD1023">
        <v>106.079550524</v>
      </c>
      <c r="AE1023">
        <v>62.909757519999999</v>
      </c>
      <c r="AF1023">
        <v>109.590867428</v>
      </c>
      <c r="AG1023">
        <v>80</v>
      </c>
      <c r="AH1023">
        <v>93.439979219999998</v>
      </c>
      <c r="AI1023">
        <v>97.965171791000003</v>
      </c>
      <c r="AJ1023">
        <v>117.882079131</v>
      </c>
      <c r="AK1023"/>
      <c r="AL1023">
        <v>90.079743969999996</v>
      </c>
      <c r="AM1023">
        <v>58.1</v>
      </c>
      <c r="AN1023">
        <v>126.869512711</v>
      </c>
      <c r="AO1023">
        <v>70.525992312</v>
      </c>
      <c r="AP1023">
        <v>54.913728431999999</v>
      </c>
      <c r="AQ1023">
        <v>85.691338836</v>
      </c>
      <c r="AR1023">
        <v>106.608884074</v>
      </c>
      <c r="AS1023">
        <v>50.895758686999997</v>
      </c>
      <c r="AT1023">
        <v>92.288699625000007</v>
      </c>
      <c r="AU1023"/>
    </row>
    <row r="1024" spans="1:47" x14ac:dyDescent="0.2">
      <c r="A1024" s="86">
        <v>38047</v>
      </c>
      <c r="B1024">
        <v>78.546244160000001</v>
      </c>
      <c r="C1024">
        <v>78.593450546</v>
      </c>
      <c r="D1024">
        <v>93.036058354000005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81.193233896999999</v>
      </c>
      <c r="L1024">
        <v>112.9</v>
      </c>
      <c r="M1024">
        <v>96.9</v>
      </c>
      <c r="N1024">
        <v>126.238105198</v>
      </c>
      <c r="O1024">
        <v>62.705225435000003</v>
      </c>
      <c r="P1024"/>
      <c r="Q1024">
        <v>103.608634053</v>
      </c>
      <c r="R1024">
        <v>109.83</v>
      </c>
      <c r="S1024">
        <v>95.938755239000002</v>
      </c>
      <c r="T1024">
        <v>101.30847822200001</v>
      </c>
      <c r="U1024"/>
      <c r="V1024">
        <v>146.92858331900001</v>
      </c>
      <c r="W1024">
        <v>70.405867155999999</v>
      </c>
      <c r="X1024">
        <v>51.481993052999997</v>
      </c>
      <c r="Y1024"/>
      <c r="Z1024">
        <v>57.874450987000003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62.018831763999998</v>
      </c>
      <c r="AF1024">
        <v>113.090575785</v>
      </c>
      <c r="AG1024">
        <v>81.5</v>
      </c>
      <c r="AH1024">
        <v>95.001299349000007</v>
      </c>
      <c r="AI1024">
        <v>97.571737365999994</v>
      </c>
      <c r="AJ1024">
        <v>119.627618309</v>
      </c>
      <c r="AK1024"/>
      <c r="AL1024">
        <v>90.037134460999994</v>
      </c>
      <c r="AM1024">
        <v>59.6</v>
      </c>
      <c r="AN1024">
        <v>132.81652111899999</v>
      </c>
      <c r="AO1024">
        <v>71.041517884000001</v>
      </c>
      <c r="AP1024">
        <v>53.013253313</v>
      </c>
      <c r="AQ1024">
        <v>86.904832741000007</v>
      </c>
      <c r="AR1024">
        <v>105.008750729</v>
      </c>
      <c r="AS1024">
        <v>51.195733689000001</v>
      </c>
      <c r="AT1024">
        <v>91.923050459999999</v>
      </c>
      <c r="AU1024"/>
    </row>
    <row r="1025" spans="1:47" x14ac:dyDescent="0.2">
      <c r="A1025" s="86">
        <v>38078</v>
      </c>
      <c r="B1025">
        <v>79.728660730000001</v>
      </c>
      <c r="C1025">
        <v>80.493292225999994</v>
      </c>
      <c r="D1025">
        <v>93.806771263000002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82.393133906000003</v>
      </c>
      <c r="L1025">
        <v>114.3</v>
      </c>
      <c r="M1025">
        <v>97.8</v>
      </c>
      <c r="N1025">
        <v>125.442104535</v>
      </c>
      <c r="O1025">
        <v>64.105342112000002</v>
      </c>
      <c r="P1025"/>
      <c r="Q1025">
        <v>104.60871739300001</v>
      </c>
      <c r="R1025">
        <v>109.86</v>
      </c>
      <c r="S1025">
        <v>96.790522576000001</v>
      </c>
      <c r="T1025">
        <v>102.061301308</v>
      </c>
      <c r="U1025"/>
      <c r="V1025">
        <v>147.32811719700001</v>
      </c>
      <c r="W1025">
        <v>70.905908826000001</v>
      </c>
      <c r="X1025">
        <v>53.980227618999997</v>
      </c>
      <c r="Y1025"/>
      <c r="Z1025">
        <v>58.705468744999997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62.493792184</v>
      </c>
      <c r="AF1025">
        <v>109.89084243000001</v>
      </c>
      <c r="AG1025">
        <v>82.6</v>
      </c>
      <c r="AH1025">
        <v>94.408334257000007</v>
      </c>
      <c r="AI1025">
        <v>96.883227122999998</v>
      </c>
      <c r="AJ1025">
        <v>117.416602017</v>
      </c>
      <c r="AK1025"/>
      <c r="AL1025">
        <v>90.696331584999996</v>
      </c>
      <c r="AM1025">
        <v>61.6</v>
      </c>
      <c r="AN1025">
        <v>131.94924906</v>
      </c>
      <c r="AO1025">
        <v>71.761191908000001</v>
      </c>
      <c r="AP1025">
        <v>52.513128281999997</v>
      </c>
      <c r="AQ1025">
        <v>87.558252535999998</v>
      </c>
      <c r="AR1025">
        <v>108.209017418</v>
      </c>
      <c r="AS1025">
        <v>52.095658694999997</v>
      </c>
      <c r="AT1025">
        <v>92.304855986000007</v>
      </c>
      <c r="AU1025"/>
    </row>
    <row r="1026" spans="1:47" x14ac:dyDescent="0.2">
      <c r="A1026" s="86">
        <v>38108</v>
      </c>
      <c r="B1026">
        <v>80.319869019999999</v>
      </c>
      <c r="C1026">
        <v>79.193400550000007</v>
      </c>
      <c r="D1026">
        <v>94.577484173000002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83.293058912000006</v>
      </c>
      <c r="L1026">
        <v>114.1</v>
      </c>
      <c r="M1026">
        <v>97.9</v>
      </c>
      <c r="N1026">
        <v>126.12610510499999</v>
      </c>
      <c r="O1026">
        <v>64.805400449999993</v>
      </c>
      <c r="P1026"/>
      <c r="Q1026">
        <v>107.00891741</v>
      </c>
      <c r="R1026">
        <v>109.26</v>
      </c>
      <c r="S1026">
        <v>97.269067609000004</v>
      </c>
      <c r="T1026">
        <v>103.78203979200001</v>
      </c>
      <c r="U1026"/>
      <c r="V1026">
        <v>146.92858331900001</v>
      </c>
      <c r="W1026">
        <v>70.605883824000003</v>
      </c>
      <c r="X1026">
        <v>53.637921597999998</v>
      </c>
      <c r="Y1026"/>
      <c r="Z1026">
        <v>55.737548181999998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63.331722356</v>
      </c>
      <c r="AF1026">
        <v>108.49095908699999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91.080296587000007</v>
      </c>
      <c r="AM1026">
        <v>59.4</v>
      </c>
      <c r="AN1026">
        <v>130.33860094900001</v>
      </c>
      <c r="AO1026">
        <v>72.198439621999995</v>
      </c>
      <c r="AP1026">
        <v>54.513628406999999</v>
      </c>
      <c r="AQ1026">
        <v>85.317956096000003</v>
      </c>
      <c r="AR1026">
        <v>107.208934078</v>
      </c>
      <c r="AS1026">
        <v>53.595533705999998</v>
      </c>
      <c r="AT1026">
        <v>92.970438568000006</v>
      </c>
      <c r="AU1026"/>
    </row>
    <row r="1027" spans="1:47" x14ac:dyDescent="0.2">
      <c r="A1027" s="86">
        <v>38139</v>
      </c>
      <c r="B1027">
        <v>80.99553564</v>
      </c>
      <c r="C1027">
        <v>80.693275560000004</v>
      </c>
      <c r="D1027">
        <v>94.797687861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82.693108907999999</v>
      </c>
      <c r="L1027">
        <v>114.3</v>
      </c>
      <c r="M1027">
        <v>97.8</v>
      </c>
      <c r="N1027">
        <v>126.784105653</v>
      </c>
      <c r="O1027">
        <v>64.805400449999993</v>
      </c>
      <c r="P1027"/>
      <c r="Q1027">
        <v>108.40903408600001</v>
      </c>
      <c r="R1027">
        <v>110.32</v>
      </c>
      <c r="S1027">
        <v>97.128028686999997</v>
      </c>
      <c r="T1027">
        <v>105.610324431</v>
      </c>
      <c r="U1027"/>
      <c r="V1027">
        <v>144.23172964899999</v>
      </c>
      <c r="W1027">
        <v>71.205933827999999</v>
      </c>
      <c r="X1027">
        <v>53.721649405000001</v>
      </c>
      <c r="Y1027"/>
      <c r="Z1027">
        <v>57.162150052000001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61.681859844999998</v>
      </c>
      <c r="AF1027">
        <v>115.890342471</v>
      </c>
      <c r="AG1027">
        <v>79.900000000000006</v>
      </c>
      <c r="AH1027">
        <v>94.239516023999997</v>
      </c>
      <c r="AI1027">
        <v>98.063530396999994</v>
      </c>
      <c r="AJ1027">
        <v>125.67882079100001</v>
      </c>
      <c r="AK1027"/>
      <c r="AL1027">
        <v>90.973518917999996</v>
      </c>
      <c r="AM1027">
        <v>58.8</v>
      </c>
      <c r="AN1027">
        <v>129.96691292400001</v>
      </c>
      <c r="AO1027">
        <v>72.790001962000005</v>
      </c>
      <c r="AP1027">
        <v>53.013253313</v>
      </c>
      <c r="AQ1027">
        <v>86.344758631000005</v>
      </c>
      <c r="AR1027">
        <v>106.80890074200001</v>
      </c>
      <c r="AS1027">
        <v>53.095575369000002</v>
      </c>
      <c r="AT1027">
        <v>92.247565332999997</v>
      </c>
      <c r="AU1027"/>
    </row>
    <row r="1028" spans="1:47" x14ac:dyDescent="0.2">
      <c r="A1028" s="86">
        <v>38169</v>
      </c>
      <c r="B1028">
        <v>81.755660579999997</v>
      </c>
      <c r="C1028">
        <v>82.593117239999998</v>
      </c>
      <c r="D1028">
        <v>95.458298927000001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83.693025581000001</v>
      </c>
      <c r="L1028">
        <v>111.9</v>
      </c>
      <c r="M1028">
        <v>98.7</v>
      </c>
      <c r="N1028">
        <v>126.762105635</v>
      </c>
      <c r="O1028">
        <v>66.205517126000004</v>
      </c>
      <c r="P1028"/>
      <c r="Q1028">
        <v>105.208767397</v>
      </c>
      <c r="R1028">
        <v>110.78</v>
      </c>
      <c r="S1028">
        <v>97.823863697999997</v>
      </c>
      <c r="T1028">
        <v>104.857501344</v>
      </c>
      <c r="U1028"/>
      <c r="V1028">
        <v>146.728816381</v>
      </c>
      <c r="W1028">
        <v>71.005917159999996</v>
      </c>
      <c r="X1028">
        <v>55.462977158000001</v>
      </c>
      <c r="Y1028"/>
      <c r="Z1028">
        <v>63.572858469000003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60.948920923000003</v>
      </c>
      <c r="AF1028">
        <v>112.29064244600001</v>
      </c>
      <c r="AG1028">
        <v>80.8</v>
      </c>
      <c r="AH1028">
        <v>94.059590447000005</v>
      </c>
      <c r="AI1028">
        <v>100.424136946</v>
      </c>
      <c r="AJ1028">
        <v>115.438324282</v>
      </c>
      <c r="AK1028"/>
      <c r="AL1028">
        <v>91.442720253999994</v>
      </c>
      <c r="AM1028">
        <v>58.7</v>
      </c>
      <c r="AN1028">
        <v>129.595224898</v>
      </c>
      <c r="AO1028">
        <v>72.617449037</v>
      </c>
      <c r="AP1028">
        <v>52.813203301000001</v>
      </c>
      <c r="AQ1028">
        <v>86.811487056000004</v>
      </c>
      <c r="AR1028">
        <v>105.40878406500001</v>
      </c>
      <c r="AS1028">
        <v>53.895508708000001</v>
      </c>
      <c r="AT1028">
        <v>92.938324085000005</v>
      </c>
      <c r="AU1028"/>
    </row>
    <row r="1029" spans="1:47" x14ac:dyDescent="0.2">
      <c r="A1029" s="86">
        <v>38200</v>
      </c>
      <c r="B1029">
        <v>82.346868869999994</v>
      </c>
      <c r="C1029">
        <v>80.493292225999994</v>
      </c>
      <c r="D1029">
        <v>96.449215523999996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82.893092241999994</v>
      </c>
      <c r="L1029">
        <v>111.5</v>
      </c>
      <c r="M1029">
        <v>96.6</v>
      </c>
      <c r="N1029">
        <v>124.779103983</v>
      </c>
      <c r="O1029">
        <v>67.505625468999995</v>
      </c>
      <c r="P1029"/>
      <c r="Q1029">
        <v>108.209017418</v>
      </c>
      <c r="R1029">
        <v>106.87</v>
      </c>
      <c r="S1029">
        <v>97.160098775999998</v>
      </c>
      <c r="T1029">
        <v>105.28768596499999</v>
      </c>
      <c r="U1029"/>
      <c r="V1029">
        <v>135.54186782100001</v>
      </c>
      <c r="W1029">
        <v>70.805900492000006</v>
      </c>
      <c r="X1029">
        <v>55.809229025999997</v>
      </c>
      <c r="Y1029"/>
      <c r="Z1029">
        <v>50.929516868999997</v>
      </c>
      <c r="AA1029">
        <v>37.476393432999998</v>
      </c>
      <c r="AB1029">
        <v>70.725995315999995</v>
      </c>
      <c r="AC1029">
        <v>120.48995917000001</v>
      </c>
      <c r="AD1029">
        <v>107.818559549</v>
      </c>
      <c r="AE1029">
        <v>61.620864928000003</v>
      </c>
      <c r="AF1029">
        <v>111.09074243800001</v>
      </c>
      <c r="AG1029">
        <v>79.599999999999994</v>
      </c>
      <c r="AH1029">
        <v>93.929814073000003</v>
      </c>
      <c r="AI1029">
        <v>96.784868516000003</v>
      </c>
      <c r="AJ1029">
        <v>106.012412723</v>
      </c>
      <c r="AK1029"/>
      <c r="AL1029">
        <v>90.767837469</v>
      </c>
      <c r="AM1029">
        <v>59.1</v>
      </c>
      <c r="AN1029">
        <v>124.01990451499999</v>
      </c>
      <c r="AO1029">
        <v>74.143526945000005</v>
      </c>
      <c r="AP1029">
        <v>53.413353338</v>
      </c>
      <c r="AQ1029">
        <v>87.651598221</v>
      </c>
      <c r="AR1029">
        <v>108.50904242</v>
      </c>
      <c r="AS1029">
        <v>53.495542038000004</v>
      </c>
      <c r="AT1029">
        <v>93.024557419999994</v>
      </c>
      <c r="AU1029"/>
    </row>
    <row r="1030" spans="1:47" x14ac:dyDescent="0.2">
      <c r="A1030" s="86">
        <v>38231</v>
      </c>
      <c r="B1030">
        <v>83.022535489999996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82.693108907999999</v>
      </c>
      <c r="L1030">
        <v>112.1</v>
      </c>
      <c r="M1030">
        <v>98.1</v>
      </c>
      <c r="N1030">
        <v>127.05810588200001</v>
      </c>
      <c r="O1030">
        <v>67.305608801000005</v>
      </c>
      <c r="P1030"/>
      <c r="Q1030">
        <v>107.80898408199999</v>
      </c>
      <c r="R1030">
        <v>110.61</v>
      </c>
      <c r="S1030">
        <v>97.603391482999996</v>
      </c>
      <c r="T1030">
        <v>106.148055207</v>
      </c>
      <c r="U1030"/>
      <c r="V1030">
        <v>144.73114699499999</v>
      </c>
      <c r="W1030">
        <v>71.305942161999994</v>
      </c>
      <c r="X1030">
        <v>56.725073025</v>
      </c>
      <c r="Y1030"/>
      <c r="Z1030">
        <v>57.043433229999998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62.851762352999998</v>
      </c>
      <c r="AF1030">
        <v>112.29064244600001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91.366306938999998</v>
      </c>
      <c r="AM1030">
        <v>59.3</v>
      </c>
      <c r="AN1030">
        <v>123.27652846399999</v>
      </c>
      <c r="AO1030">
        <v>72.389952786999999</v>
      </c>
      <c r="AP1030">
        <v>53.613403351000002</v>
      </c>
      <c r="AQ1030">
        <v>87.744943906000003</v>
      </c>
      <c r="AR1030">
        <v>108.90907575599999</v>
      </c>
      <c r="AS1030">
        <v>52.395633697000001</v>
      </c>
      <c r="AT1030">
        <v>93.111484587000007</v>
      </c>
      <c r="AU1030"/>
    </row>
    <row r="1031" spans="1:47" x14ac:dyDescent="0.2">
      <c r="A1031" s="86">
        <v>38261</v>
      </c>
      <c r="B1031">
        <v>83.275910469999999</v>
      </c>
      <c r="C1031">
        <v>84.392967252999995</v>
      </c>
      <c r="D1031">
        <v>96.339113679999997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83.693025581000001</v>
      </c>
      <c r="L1031">
        <v>110.3</v>
      </c>
      <c r="M1031">
        <v>98.6</v>
      </c>
      <c r="N1031">
        <v>125.972104977</v>
      </c>
      <c r="O1031">
        <v>67.405617135</v>
      </c>
      <c r="P1031"/>
      <c r="Q1031">
        <v>108.00900075</v>
      </c>
      <c r="R1031">
        <v>111.44</v>
      </c>
      <c r="S1031">
        <v>97.972908015000002</v>
      </c>
      <c r="T1031">
        <v>108.406524467</v>
      </c>
      <c r="U1031"/>
      <c r="V1031">
        <v>138.43848843000001</v>
      </c>
      <c r="W1031">
        <v>72.806067171999999</v>
      </c>
      <c r="X1031">
        <v>56.892696176999998</v>
      </c>
      <c r="Y1031"/>
      <c r="Z1031">
        <v>57.518300519999997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62.859761687000002</v>
      </c>
      <c r="AF1031">
        <v>110.790767436</v>
      </c>
      <c r="AG1031">
        <v>80.8</v>
      </c>
      <c r="AH1031">
        <v>95.153249965000001</v>
      </c>
      <c r="AI1031">
        <v>98.260247609999993</v>
      </c>
      <c r="AJ1031">
        <v>119.860356866</v>
      </c>
      <c r="AK1031"/>
      <c r="AL1031">
        <v>91.660819165000007</v>
      </c>
      <c r="AM1031">
        <v>59.9</v>
      </c>
      <c r="AN1031">
        <v>125.754448634</v>
      </c>
      <c r="AO1031">
        <v>72.751557137999995</v>
      </c>
      <c r="AP1031">
        <v>54.313578395</v>
      </c>
      <c r="AQ1031">
        <v>87.371561166000006</v>
      </c>
      <c r="AR1031">
        <v>108.809067422</v>
      </c>
      <c r="AS1031">
        <v>50.595783685000001</v>
      </c>
      <c r="AT1031">
        <v>93.965789319999999</v>
      </c>
      <c r="AU1031"/>
    </row>
    <row r="1032" spans="1:47" x14ac:dyDescent="0.2">
      <c r="A1032" s="86">
        <v>38292</v>
      </c>
      <c r="B1032">
        <v>83.867118759999997</v>
      </c>
      <c r="C1032">
        <v>83.593033914000003</v>
      </c>
      <c r="D1032">
        <v>96.229011835999998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82.293142238000001</v>
      </c>
      <c r="L1032">
        <v>112.8</v>
      </c>
      <c r="M1032">
        <v>97.4</v>
      </c>
      <c r="N1032">
        <v>126.963105803</v>
      </c>
      <c r="O1032">
        <v>67.605633803000003</v>
      </c>
      <c r="P1032"/>
      <c r="Q1032">
        <v>106.50887573999999</v>
      </c>
      <c r="R1032">
        <v>109.59</v>
      </c>
      <c r="S1032">
        <v>97.961786864999993</v>
      </c>
      <c r="T1032">
        <v>109.374439864</v>
      </c>
      <c r="U1032"/>
      <c r="V1032">
        <v>143.53254536399999</v>
      </c>
      <c r="W1032">
        <v>73.006083840000002</v>
      </c>
      <c r="X1032">
        <v>56.815320763999999</v>
      </c>
      <c r="Y1032"/>
      <c r="Z1032">
        <v>56.865357996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63.905674527000002</v>
      </c>
      <c r="AF1032">
        <v>111.990667444</v>
      </c>
      <c r="AG1032">
        <v>81.3</v>
      </c>
      <c r="AH1032">
        <v>95.271903222000006</v>
      </c>
      <c r="AI1032">
        <v>97.866813184999998</v>
      </c>
      <c r="AJ1032">
        <v>116.718386346</v>
      </c>
      <c r="AK1032"/>
      <c r="AL1032">
        <v>91.782419563999994</v>
      </c>
      <c r="AM1032">
        <v>60.3</v>
      </c>
      <c r="AN1032">
        <v>127.86068077900001</v>
      </c>
      <c r="AO1032">
        <v>74.057075956999995</v>
      </c>
      <c r="AP1032">
        <v>52.213053262999999</v>
      </c>
      <c r="AQ1032">
        <v>87.091524110999998</v>
      </c>
      <c r="AR1032">
        <v>109.20910075800001</v>
      </c>
      <c r="AS1032">
        <v>50.895758686999997</v>
      </c>
      <c r="AT1032">
        <v>94.200403463000001</v>
      </c>
      <c r="AU1032"/>
    </row>
    <row r="1033" spans="1:47" x14ac:dyDescent="0.2">
      <c r="A1033" s="86">
        <v>38322</v>
      </c>
      <c r="B1033">
        <v>81.924577240000005</v>
      </c>
      <c r="C1033">
        <v>83.793017249000002</v>
      </c>
      <c r="D1033">
        <v>97.330030277999995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81.893175568999993</v>
      </c>
      <c r="L1033">
        <v>111.3</v>
      </c>
      <c r="M1033">
        <v>97.5</v>
      </c>
      <c r="N1033">
        <v>124.150103458</v>
      </c>
      <c r="O1033">
        <v>68.105675473000005</v>
      </c>
      <c r="P1033"/>
      <c r="Q1033">
        <v>111.60930077499999</v>
      </c>
      <c r="R1033">
        <v>109.82</v>
      </c>
      <c r="S1033">
        <v>97.758251509000004</v>
      </c>
      <c r="T1033">
        <v>106.793332138</v>
      </c>
      <c r="U1033"/>
      <c r="V1033">
        <v>141.83452638599999</v>
      </c>
      <c r="W1033">
        <v>71.505958829999997</v>
      </c>
      <c r="X1033">
        <v>57.227195711</v>
      </c>
      <c r="Y1033"/>
      <c r="Z1033">
        <v>58.883543979000002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63.084742937999998</v>
      </c>
      <c r="AF1033">
        <v>110.09082576500001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91.454479313999997</v>
      </c>
      <c r="AM1033">
        <v>58</v>
      </c>
      <c r="AN1033">
        <v>126.37392867699999</v>
      </c>
      <c r="AO1033">
        <v>74.538439752000002</v>
      </c>
      <c r="AP1033">
        <v>59.614903726000001</v>
      </c>
      <c r="AQ1033">
        <v>86.344758631000005</v>
      </c>
      <c r="AR1033">
        <v>105.10875906299999</v>
      </c>
      <c r="AS1033">
        <v>51.795683693000001</v>
      </c>
      <c r="AT1033">
        <v>94.899587311000005</v>
      </c>
      <c r="AU1033"/>
    </row>
    <row r="1034" spans="1:47" x14ac:dyDescent="0.2">
      <c r="A1034" s="86">
        <v>38353</v>
      </c>
      <c r="B1034">
        <v>80.911077320000004</v>
      </c>
      <c r="C1034">
        <v>85.392883925999996</v>
      </c>
      <c r="D1034">
        <v>97.660335810999996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84.392967252999995</v>
      </c>
      <c r="L1034">
        <v>113.7</v>
      </c>
      <c r="M1034">
        <v>98.3</v>
      </c>
      <c r="N1034">
        <v>124.796103997</v>
      </c>
      <c r="O1034">
        <v>65.905492124000006</v>
      </c>
      <c r="P1034"/>
      <c r="Q1034">
        <v>105.808817401</v>
      </c>
      <c r="R1034">
        <v>111.62</v>
      </c>
      <c r="S1034">
        <v>98.764301184000004</v>
      </c>
      <c r="T1034">
        <v>104.10467825800001</v>
      </c>
      <c r="U1034"/>
      <c r="V1034">
        <v>143.133011487</v>
      </c>
      <c r="W1034">
        <v>72.806067171999999</v>
      </c>
      <c r="X1034">
        <v>57.191933571</v>
      </c>
      <c r="Y1034"/>
      <c r="Z1034">
        <v>57.458942108999999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64.794600450000004</v>
      </c>
      <c r="AF1034">
        <v>112.49062578100001</v>
      </c>
      <c r="AG1034">
        <v>81.8</v>
      </c>
      <c r="AH1034">
        <v>95.985819929000002</v>
      </c>
      <c r="AI1034">
        <v>96.391967335999993</v>
      </c>
      <c r="AJ1034">
        <v>112.76183087699999</v>
      </c>
      <c r="AK1034"/>
      <c r="AL1034">
        <v>92.621972557000007</v>
      </c>
      <c r="AM1034">
        <v>60.5</v>
      </c>
      <c r="AN1034">
        <v>125.69046147900001</v>
      </c>
      <c r="AO1034">
        <v>73.568040788999994</v>
      </c>
      <c r="AP1034">
        <v>52.313078269999998</v>
      </c>
      <c r="AQ1034">
        <v>88.007333943999996</v>
      </c>
      <c r="AR1034">
        <v>105.808817401</v>
      </c>
      <c r="AS1034">
        <v>60.194983751000002</v>
      </c>
      <c r="AT1034">
        <v>95.269399465000006</v>
      </c>
      <c r="AU1034"/>
    </row>
    <row r="1035" spans="1:47" x14ac:dyDescent="0.2">
      <c r="A1035" s="86">
        <v>38384</v>
      </c>
      <c r="B1035">
        <v>81.755660579999997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83.093075576999993</v>
      </c>
      <c r="L1035">
        <v>113</v>
      </c>
      <c r="M1035">
        <v>98.1</v>
      </c>
      <c r="N1035">
        <v>125.642104702</v>
      </c>
      <c r="O1035">
        <v>70.605883824000003</v>
      </c>
      <c r="P1035"/>
      <c r="Q1035">
        <v>104.808734061</v>
      </c>
      <c r="R1035">
        <v>110.35</v>
      </c>
      <c r="S1035">
        <v>98.637536339999997</v>
      </c>
      <c r="T1035">
        <v>101.52357053199999</v>
      </c>
      <c r="U1035"/>
      <c r="V1035">
        <v>142.83336107900001</v>
      </c>
      <c r="W1035">
        <v>72.006000499999999</v>
      </c>
      <c r="X1035">
        <v>57.888359600999998</v>
      </c>
      <c r="Y1035"/>
      <c r="Z1035">
        <v>59.239694446999998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63.473710523999998</v>
      </c>
      <c r="AF1035">
        <v>106.591117407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92.428808248999999</v>
      </c>
      <c r="AM1035">
        <v>60.4</v>
      </c>
      <c r="AN1035">
        <v>128.46233988099999</v>
      </c>
      <c r="AO1035">
        <v>77.674760840999994</v>
      </c>
      <c r="AP1035">
        <v>51.812953237999999</v>
      </c>
      <c r="AQ1035">
        <v>86.307192266000001</v>
      </c>
      <c r="AR1035">
        <v>110.60921743500001</v>
      </c>
      <c r="AS1035">
        <v>57.695192067000001</v>
      </c>
      <c r="AT1035">
        <v>95.966799175000006</v>
      </c>
      <c r="AU1035"/>
    </row>
    <row r="1036" spans="1:47" x14ac:dyDescent="0.2">
      <c r="A1036" s="86">
        <v>38412</v>
      </c>
      <c r="B1036">
        <v>81.755660579999997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84.192983917999996</v>
      </c>
      <c r="L1036">
        <v>117</v>
      </c>
      <c r="M1036">
        <v>98</v>
      </c>
      <c r="N1036">
        <v>126.178105148</v>
      </c>
      <c r="O1036">
        <v>72.706058838000004</v>
      </c>
      <c r="P1036"/>
      <c r="Q1036">
        <v>105.808817401</v>
      </c>
      <c r="R1036">
        <v>107.96</v>
      </c>
      <c r="S1036">
        <v>98.430017344999996</v>
      </c>
      <c r="T1036">
        <v>98.189639720000002</v>
      </c>
      <c r="U1036"/>
      <c r="V1036">
        <v>138.43848843000001</v>
      </c>
      <c r="W1036">
        <v>73.706142178999997</v>
      </c>
      <c r="X1036">
        <v>58.822031355</v>
      </c>
      <c r="Y1036"/>
      <c r="Z1036">
        <v>56.924716406999998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65.460544955000003</v>
      </c>
      <c r="AF1036">
        <v>108.790934089</v>
      </c>
      <c r="AG1036">
        <v>83.3</v>
      </c>
      <c r="AH1036">
        <v>95.843035835999999</v>
      </c>
      <c r="AI1036">
        <v>97.591867343999994</v>
      </c>
      <c r="AJ1036">
        <v>114.04189294</v>
      </c>
      <c r="AK1036"/>
      <c r="AL1036">
        <v>92.385335542000007</v>
      </c>
      <c r="AM1036">
        <v>58.9</v>
      </c>
      <c r="AN1036">
        <v>125.033808452</v>
      </c>
      <c r="AO1036">
        <v>74.925947454999999</v>
      </c>
      <c r="AP1036">
        <v>51.312828207000003</v>
      </c>
      <c r="AQ1036">
        <v>88.207350613000003</v>
      </c>
      <c r="AR1036">
        <v>110.30919243300001</v>
      </c>
      <c r="AS1036">
        <v>57.095242063000001</v>
      </c>
      <c r="AT1036">
        <v>95.82059898</v>
      </c>
      <c r="AU1036"/>
    </row>
    <row r="1037" spans="1:47" x14ac:dyDescent="0.2">
      <c r="A1037" s="86">
        <v>38443</v>
      </c>
      <c r="B1037">
        <v>83.444827119999999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84.792933922000003</v>
      </c>
      <c r="L1037">
        <v>119.8</v>
      </c>
      <c r="M1037">
        <v>99.4</v>
      </c>
      <c r="N1037">
        <v>127.66810639000001</v>
      </c>
      <c r="O1037">
        <v>70.705892157999997</v>
      </c>
      <c r="P1037"/>
      <c r="Q1037">
        <v>107.408950746</v>
      </c>
      <c r="R1037">
        <v>110.73</v>
      </c>
      <c r="S1037">
        <v>99.330627485999997</v>
      </c>
      <c r="T1037">
        <v>103.351855171</v>
      </c>
      <c r="U1037"/>
      <c r="V1037">
        <v>138.538371899</v>
      </c>
      <c r="W1037">
        <v>76.506375531000003</v>
      </c>
      <c r="X1037">
        <v>56.346594474</v>
      </c>
      <c r="Y1037"/>
      <c r="Z1037">
        <v>59.477128092000001</v>
      </c>
      <c r="AA1037">
        <v>39.731772284999998</v>
      </c>
      <c r="AB1037">
        <v>74.004683841000002</v>
      </c>
      <c r="AC1037">
        <v>123.489709191</v>
      </c>
      <c r="AD1037">
        <v>109.231504382</v>
      </c>
      <c r="AE1037">
        <v>64.570619115</v>
      </c>
      <c r="AF1037">
        <v>110.390800767</v>
      </c>
      <c r="AG1037">
        <v>85.5</v>
      </c>
      <c r="AH1037">
        <v>96.139747338999996</v>
      </c>
      <c r="AI1037">
        <v>99.891675694</v>
      </c>
      <c r="AJ1037">
        <v>122.536850272</v>
      </c>
      <c r="AK1037"/>
      <c r="AL1037">
        <v>93.263825025000003</v>
      </c>
      <c r="AM1037">
        <v>60.9</v>
      </c>
      <c r="AN1037">
        <v>127.660190165</v>
      </c>
      <c r="AO1037">
        <v>75.883625495999993</v>
      </c>
      <c r="AP1037">
        <v>53.113278319999999</v>
      </c>
      <c r="AQ1037">
        <v>88.707392283000004</v>
      </c>
      <c r="AR1037">
        <v>107.208934078</v>
      </c>
      <c r="AS1037">
        <v>57.695192067000001</v>
      </c>
      <c r="AT1037">
        <v>96.010213199000006</v>
      </c>
      <c r="AU1037"/>
    </row>
    <row r="1038" spans="1:47" x14ac:dyDescent="0.2">
      <c r="A1038" s="86">
        <v>38473</v>
      </c>
      <c r="B1038">
        <v>83.782660430000007</v>
      </c>
      <c r="C1038">
        <v>81.293225565</v>
      </c>
      <c r="D1038">
        <v>100.52298376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83.693025581000001</v>
      </c>
      <c r="L1038">
        <v>117.6</v>
      </c>
      <c r="M1038">
        <v>98.1</v>
      </c>
      <c r="N1038">
        <v>126.356105297</v>
      </c>
      <c r="O1038">
        <v>70.305858822000005</v>
      </c>
      <c r="P1038"/>
      <c r="Q1038">
        <v>100.408367364</v>
      </c>
      <c r="R1038">
        <v>109.54</v>
      </c>
      <c r="S1038">
        <v>98.888120205999996</v>
      </c>
      <c r="T1038">
        <v>103.566947482</v>
      </c>
      <c r="U1038"/>
      <c r="V1038">
        <v>141.63475944699999</v>
      </c>
      <c r="W1038">
        <v>77.206433868999994</v>
      </c>
      <c r="X1038">
        <v>56.704279946</v>
      </c>
      <c r="Y1038"/>
      <c r="Z1038">
        <v>59.299052858000003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64.442629780999994</v>
      </c>
      <c r="AF1038">
        <v>111.690692442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92.845578231000005</v>
      </c>
      <c r="AM1038">
        <v>60</v>
      </c>
      <c r="AN1038">
        <v>121.361733152</v>
      </c>
      <c r="AO1038">
        <v>74.183129295000001</v>
      </c>
      <c r="AP1038">
        <v>52.713178294999999</v>
      </c>
      <c r="AQ1038">
        <v>90.407533960999999</v>
      </c>
      <c r="AR1038">
        <v>107.80898408199999</v>
      </c>
      <c r="AS1038">
        <v>58.195150404000003</v>
      </c>
      <c r="AT1038">
        <v>96.107746074999994</v>
      </c>
      <c r="AU1038"/>
    </row>
    <row r="1039" spans="1:47" x14ac:dyDescent="0.2">
      <c r="A1039" s="86">
        <v>38504</v>
      </c>
      <c r="B1039">
        <v>85.218451990000005</v>
      </c>
      <c r="C1039">
        <v>82.993083909999996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85.492875593999997</v>
      </c>
      <c r="L1039">
        <v>116.8</v>
      </c>
      <c r="M1039">
        <v>99</v>
      </c>
      <c r="N1039">
        <v>126.926105772</v>
      </c>
      <c r="O1039">
        <v>72.606050503999995</v>
      </c>
      <c r="P1039"/>
      <c r="Q1039">
        <v>97.708142344999999</v>
      </c>
      <c r="R1039">
        <v>109.45</v>
      </c>
      <c r="S1039">
        <v>99.428915091999997</v>
      </c>
      <c r="T1039">
        <v>104.642409034</v>
      </c>
      <c r="U1039"/>
      <c r="V1039">
        <v>137.93907108400001</v>
      </c>
      <c r="W1039">
        <v>75.706308859000004</v>
      </c>
      <c r="X1039">
        <v>57.679032714000002</v>
      </c>
      <c r="Y1039"/>
      <c r="Z1039">
        <v>59.892636971000002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65.318556787000006</v>
      </c>
      <c r="AF1039">
        <v>113.29055912</v>
      </c>
      <c r="AG1039">
        <v>87.7</v>
      </c>
      <c r="AH1039">
        <v>95.975705270000006</v>
      </c>
      <c r="AI1039">
        <v>100.69160903300001</v>
      </c>
      <c r="AJ1039">
        <v>113.925523662</v>
      </c>
      <c r="AK1039"/>
      <c r="AL1039">
        <v>93.291431478999996</v>
      </c>
      <c r="AM1039">
        <v>61.4</v>
      </c>
      <c r="AN1039">
        <v>126.250157415</v>
      </c>
      <c r="AO1039">
        <v>76.741929737999996</v>
      </c>
      <c r="AP1039">
        <v>52.813203301000001</v>
      </c>
      <c r="AQ1039">
        <v>91.407617301000002</v>
      </c>
      <c r="AR1039">
        <v>111.509292441</v>
      </c>
      <c r="AS1039">
        <v>57.995167068999997</v>
      </c>
      <c r="AT1039">
        <v>96.495102251999995</v>
      </c>
      <c r="AU1039"/>
    </row>
    <row r="1040" spans="1:47" x14ac:dyDescent="0.2">
      <c r="A1040" s="86">
        <v>38534</v>
      </c>
      <c r="B1040">
        <v>85.049535329999998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86.792767268999995</v>
      </c>
      <c r="L1040">
        <v>110.5</v>
      </c>
      <c r="M1040">
        <v>99.5</v>
      </c>
      <c r="N1040">
        <v>127.159105966</v>
      </c>
      <c r="O1040">
        <v>73.306108842</v>
      </c>
      <c r="P1040"/>
      <c r="Q1040">
        <v>105.508792399</v>
      </c>
      <c r="R1040">
        <v>109.1</v>
      </c>
      <c r="S1040">
        <v>99.404188844000004</v>
      </c>
      <c r="T1040">
        <v>103.78203979200001</v>
      </c>
      <c r="U1040"/>
      <c r="V1040">
        <v>138.63825536900001</v>
      </c>
      <c r="W1040">
        <v>76.206350529000005</v>
      </c>
      <c r="X1040">
        <v>56.627095842999999</v>
      </c>
      <c r="Y1040"/>
      <c r="Z1040">
        <v>57.755734165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65.643529705999995</v>
      </c>
      <c r="AF1040">
        <v>122.98975085399999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93.267105434000001</v>
      </c>
      <c r="AM1040">
        <v>61.7</v>
      </c>
      <c r="AN1040">
        <v>123.12494295899999</v>
      </c>
      <c r="AO1040">
        <v>76.539318101999996</v>
      </c>
      <c r="AP1040">
        <v>54.113528381999998</v>
      </c>
      <c r="AQ1040">
        <v>94.307858988000007</v>
      </c>
      <c r="AR1040">
        <v>112.309359113</v>
      </c>
      <c r="AS1040">
        <v>59.295058744999999</v>
      </c>
      <c r="AT1040">
        <v>96.187338452000006</v>
      </c>
      <c r="AU1040"/>
    </row>
    <row r="1041" spans="1:47" x14ac:dyDescent="0.2">
      <c r="A1041" s="86">
        <v>38565</v>
      </c>
      <c r="B1041">
        <v>84.458327049999994</v>
      </c>
      <c r="C1041">
        <v>81.693192233999994</v>
      </c>
      <c r="D1041">
        <v>98.100743187000006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84.292975584999994</v>
      </c>
      <c r="L1041">
        <v>116.6</v>
      </c>
      <c r="M1041">
        <v>98.4</v>
      </c>
      <c r="N1041">
        <v>128.283106903</v>
      </c>
      <c r="O1041">
        <v>71.505958829999997</v>
      </c>
      <c r="P1041"/>
      <c r="Q1041">
        <v>106.408867406</v>
      </c>
      <c r="R1041">
        <v>108.51</v>
      </c>
      <c r="S1041">
        <v>99.155367710999997</v>
      </c>
      <c r="T1041">
        <v>103.889585947</v>
      </c>
      <c r="U1041"/>
      <c r="V1041">
        <v>140.43615781599999</v>
      </c>
      <c r="W1041">
        <v>75.806317192999998</v>
      </c>
      <c r="X1041">
        <v>58.056971185999998</v>
      </c>
      <c r="Y1041"/>
      <c r="Z1041">
        <v>59.773920148000002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65.593533871999995</v>
      </c>
      <c r="AF1041">
        <v>117.190234147</v>
      </c>
      <c r="AG1041">
        <v>87</v>
      </c>
      <c r="AH1041">
        <v>97.052197794999998</v>
      </c>
      <c r="AI1041">
        <v>97.391884009999998</v>
      </c>
      <c r="AJ1041">
        <v>117.765709853</v>
      </c>
      <c r="AK1041"/>
      <c r="AL1041">
        <v>93.292149811000002</v>
      </c>
      <c r="AM1041">
        <v>62.3</v>
      </c>
      <c r="AN1041">
        <v>116.43875777700001</v>
      </c>
      <c r="AO1041">
        <v>76.552482968999996</v>
      </c>
      <c r="AP1041">
        <v>52.813203301000001</v>
      </c>
      <c r="AQ1041">
        <v>88.007333943999996</v>
      </c>
      <c r="AR1041">
        <v>107.50895908</v>
      </c>
      <c r="AS1041">
        <v>60.294975418999996</v>
      </c>
      <c r="AT1041">
        <v>96.527414973000006</v>
      </c>
      <c r="AU1041"/>
    </row>
    <row r="1042" spans="1:47" x14ac:dyDescent="0.2">
      <c r="A1042" s="86">
        <v>38596</v>
      </c>
      <c r="B1042">
        <v>85.556285299999999</v>
      </c>
      <c r="C1042">
        <v>83.893008915999999</v>
      </c>
      <c r="D1042">
        <v>97.109826589999997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86.692775601999998</v>
      </c>
      <c r="L1042">
        <v>119.5</v>
      </c>
      <c r="M1042">
        <v>99.7</v>
      </c>
      <c r="N1042">
        <v>127.626106355</v>
      </c>
      <c r="O1042">
        <v>76.606383864999998</v>
      </c>
      <c r="P1042"/>
      <c r="Q1042">
        <v>107.00891741</v>
      </c>
      <c r="R1042">
        <v>111.25</v>
      </c>
      <c r="S1042">
        <v>99.071278511000003</v>
      </c>
      <c r="T1042">
        <v>104.427316723</v>
      </c>
      <c r="U1042"/>
      <c r="V1042">
        <v>143.033128017</v>
      </c>
      <c r="W1042">
        <v>77.506458871999996</v>
      </c>
      <c r="X1042">
        <v>57.789861752999997</v>
      </c>
      <c r="Y1042"/>
      <c r="Z1042">
        <v>59.002260802000002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66.020498291999999</v>
      </c>
      <c r="AF1042">
        <v>118.99008415999999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93.452327887999999</v>
      </c>
      <c r="AM1042">
        <v>62.9</v>
      </c>
      <c r="AN1042">
        <v>122.77915453999999</v>
      </c>
      <c r="AO1042">
        <v>77.270640424999996</v>
      </c>
      <c r="AP1042">
        <v>53.013253313</v>
      </c>
      <c r="AQ1042">
        <v>91.307608966999993</v>
      </c>
      <c r="AR1042">
        <v>111.309275773</v>
      </c>
      <c r="AS1042">
        <v>60.994917090000001</v>
      </c>
      <c r="AT1042">
        <v>94.667352018000003</v>
      </c>
      <c r="AU1042"/>
    </row>
    <row r="1043" spans="1:47" x14ac:dyDescent="0.2">
      <c r="A1043" s="86">
        <v>38626</v>
      </c>
      <c r="B1043">
        <v>86.992076859999997</v>
      </c>
      <c r="C1043">
        <v>82.793100574999997</v>
      </c>
      <c r="D1043">
        <v>96.449215523999996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88.392633946999993</v>
      </c>
      <c r="L1043">
        <v>113.8</v>
      </c>
      <c r="M1043">
        <v>99.9</v>
      </c>
      <c r="N1043">
        <v>126.604105503</v>
      </c>
      <c r="O1043">
        <v>75.006250520999998</v>
      </c>
      <c r="P1043"/>
      <c r="Q1043">
        <v>110.709225769</v>
      </c>
      <c r="R1043">
        <v>107.98</v>
      </c>
      <c r="S1043">
        <v>99.503822005000004</v>
      </c>
      <c r="T1043">
        <v>104.9650475</v>
      </c>
      <c r="U1043"/>
      <c r="V1043">
        <v>141.335109039</v>
      </c>
      <c r="W1043">
        <v>78.906575548000006</v>
      </c>
      <c r="X1043">
        <v>59.032143529999999</v>
      </c>
      <c r="Y1043"/>
      <c r="Z1043">
        <v>60.011353792999998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67.711357387000007</v>
      </c>
      <c r="AF1043">
        <v>116.69027581</v>
      </c>
      <c r="AG1043">
        <v>89.5</v>
      </c>
      <c r="AH1043">
        <v>96.901558050000006</v>
      </c>
      <c r="AI1043">
        <v>95.492042330000004</v>
      </c>
      <c r="AJ1043">
        <v>116.136539953</v>
      </c>
      <c r="AK1043"/>
      <c r="AL1043">
        <v>93.872847018000002</v>
      </c>
      <c r="AM1043">
        <v>64.599999999999994</v>
      </c>
      <c r="AN1043">
        <v>121.46105692499999</v>
      </c>
      <c r="AO1043">
        <v>77.123249764999997</v>
      </c>
      <c r="AP1043">
        <v>54.213553388000001</v>
      </c>
      <c r="AQ1043">
        <v>93.007750646000005</v>
      </c>
      <c r="AR1043">
        <v>112.309359113</v>
      </c>
      <c r="AS1043">
        <v>61.994833763999999</v>
      </c>
      <c r="AT1043">
        <v>95.792845721999996</v>
      </c>
      <c r="AU1043"/>
    </row>
    <row r="1044" spans="1:47" x14ac:dyDescent="0.2">
      <c r="A1044" s="86">
        <v>38657</v>
      </c>
      <c r="B1044">
        <v>87.921118460000002</v>
      </c>
      <c r="C1044">
        <v>87.792683943</v>
      </c>
      <c r="D1044">
        <v>97.550233965999993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87.392717274000006</v>
      </c>
      <c r="L1044">
        <v>112.9</v>
      </c>
      <c r="M1044">
        <v>101.6</v>
      </c>
      <c r="N1044">
        <v>128.57810714799999</v>
      </c>
      <c r="O1044">
        <v>76.006333861000002</v>
      </c>
      <c r="P1044"/>
      <c r="Q1044">
        <v>108.209017418</v>
      </c>
      <c r="R1044">
        <v>112.32</v>
      </c>
      <c r="S1044">
        <v>100.593488396</v>
      </c>
      <c r="T1044">
        <v>105.610324431</v>
      </c>
      <c r="U1044"/>
      <c r="V1044">
        <v>141.63475944699999</v>
      </c>
      <c r="W1044">
        <v>78.606550545999994</v>
      </c>
      <c r="X1044">
        <v>58.138430423999999</v>
      </c>
      <c r="Y1044"/>
      <c r="Z1044">
        <v>68.202814548000006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70.588117656999998</v>
      </c>
      <c r="AF1044">
        <v>115.39038413500001</v>
      </c>
      <c r="AG1044">
        <v>90.2</v>
      </c>
      <c r="AH1044">
        <v>98.745943283000003</v>
      </c>
      <c r="AI1044">
        <v>99.891675694</v>
      </c>
      <c r="AJ1044">
        <v>117.416602017</v>
      </c>
      <c r="AK1044"/>
      <c r="AL1044">
        <v>95.186629174000004</v>
      </c>
      <c r="AM1044">
        <v>65.8</v>
      </c>
      <c r="AN1044">
        <v>125.320865459</v>
      </c>
      <c r="AO1044">
        <v>78.275291358000004</v>
      </c>
      <c r="AP1044">
        <v>54.913728431999999</v>
      </c>
      <c r="AQ1044">
        <v>93.607800650000001</v>
      </c>
      <c r="AR1044">
        <v>110.00916743099999</v>
      </c>
      <c r="AS1044">
        <v>62.194817098999998</v>
      </c>
      <c r="AT1044">
        <v>96.812877048999994</v>
      </c>
      <c r="AU1044"/>
    </row>
    <row r="1045" spans="1:47" x14ac:dyDescent="0.2">
      <c r="A1045" s="86">
        <v>38687</v>
      </c>
      <c r="B1045">
        <v>86.992076859999997</v>
      </c>
      <c r="C1045">
        <v>90.392467293999999</v>
      </c>
      <c r="D1045">
        <v>99.642169006000003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87.192733938999993</v>
      </c>
      <c r="L1045">
        <v>117</v>
      </c>
      <c r="M1045">
        <v>100.5</v>
      </c>
      <c r="N1045">
        <v>129.97510831299999</v>
      </c>
      <c r="O1045">
        <v>77.406450538000001</v>
      </c>
      <c r="P1045"/>
      <c r="Q1045">
        <v>111.009250771</v>
      </c>
      <c r="R1045">
        <v>110.97</v>
      </c>
      <c r="S1045">
        <v>100.759228256</v>
      </c>
      <c r="T1045">
        <v>105.825416741</v>
      </c>
      <c r="U1045"/>
      <c r="V1045">
        <v>138.937905777</v>
      </c>
      <c r="W1045">
        <v>78.906575548000006</v>
      </c>
      <c r="X1045">
        <v>60.267204372000002</v>
      </c>
      <c r="Y1045"/>
      <c r="Z1045">
        <v>56.034340237999999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68.724272976999998</v>
      </c>
      <c r="AF1045">
        <v>115.890342471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95.195681945000004</v>
      </c>
      <c r="AM1045">
        <v>66.900000000000006</v>
      </c>
      <c r="AN1045">
        <v>122.92084186</v>
      </c>
      <c r="AO1045">
        <v>78.784718405000007</v>
      </c>
      <c r="AP1045">
        <v>58.214553637999998</v>
      </c>
      <c r="AQ1045">
        <v>95.407950662999994</v>
      </c>
      <c r="AR1045">
        <v>109.109092424</v>
      </c>
      <c r="AS1045">
        <v>61.594867094000001</v>
      </c>
      <c r="AT1045">
        <v>97.345343115000006</v>
      </c>
      <c r="AU1045"/>
    </row>
    <row r="1046" spans="1:47" x14ac:dyDescent="0.2">
      <c r="A1046" s="86">
        <v>38718</v>
      </c>
      <c r="B1046">
        <v>87.667743479999999</v>
      </c>
      <c r="C1046">
        <v>86.192817265000002</v>
      </c>
      <c r="D1046">
        <v>99.972474539000004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87.692692276000002</v>
      </c>
      <c r="L1046">
        <v>118.8</v>
      </c>
      <c r="M1046">
        <v>101.3</v>
      </c>
      <c r="N1046">
        <v>130.468108723</v>
      </c>
      <c r="O1046">
        <v>76.006333861000002</v>
      </c>
      <c r="P1046"/>
      <c r="Q1046">
        <v>119.70997583099999</v>
      </c>
      <c r="R1046">
        <v>110.24</v>
      </c>
      <c r="S1046">
        <v>100.95818814099999</v>
      </c>
      <c r="T1046">
        <v>106.57823982799999</v>
      </c>
      <c r="U1046"/>
      <c r="V1046">
        <v>137.539537207</v>
      </c>
      <c r="W1046">
        <v>79.206600550000005</v>
      </c>
      <c r="X1046">
        <v>61.259643070000003</v>
      </c>
      <c r="Y1046"/>
      <c r="Z1046">
        <v>62.919915945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71.175068744000001</v>
      </c>
      <c r="AF1046">
        <v>116.790267478</v>
      </c>
      <c r="AG1046">
        <v>90.3</v>
      </c>
      <c r="AH1046">
        <v>99.994478086000001</v>
      </c>
      <c r="AI1046">
        <v>99.691692359000001</v>
      </c>
      <c r="AJ1046">
        <v>115.90380139600001</v>
      </c>
      <c r="AK1046"/>
      <c r="AL1046">
        <v>95.619115093000005</v>
      </c>
      <c r="AM1046">
        <v>65.3</v>
      </c>
      <c r="AN1046">
        <v>119.620581362</v>
      </c>
      <c r="AO1046">
        <v>78.400000000000006</v>
      </c>
      <c r="AP1046">
        <v>57.714428607000002</v>
      </c>
      <c r="AQ1046">
        <v>93.907825652</v>
      </c>
      <c r="AR1046">
        <v>113.20943412</v>
      </c>
      <c r="AS1046">
        <v>62.094825430999997</v>
      </c>
      <c r="AT1046">
        <v>97.468745991000006</v>
      </c>
      <c r="AU1046"/>
    </row>
    <row r="1047" spans="1:47" x14ac:dyDescent="0.2">
      <c r="A1047" s="86">
        <v>38749</v>
      </c>
      <c r="B1047">
        <v>87.667743479999999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88.192650611999994</v>
      </c>
      <c r="L1047">
        <v>120.7</v>
      </c>
      <c r="M1047">
        <v>101.2</v>
      </c>
      <c r="N1047">
        <v>130.57510881300001</v>
      </c>
      <c r="O1047">
        <v>77.106425535</v>
      </c>
      <c r="P1047"/>
      <c r="Q1047">
        <v>117.30977581499999</v>
      </c>
      <c r="R1047">
        <v>109.51</v>
      </c>
      <c r="S1047">
        <v>100.965536359</v>
      </c>
      <c r="T1047">
        <v>104.857501344</v>
      </c>
      <c r="U1047"/>
      <c r="V1047">
        <v>141.734642917</v>
      </c>
      <c r="W1047">
        <v>79.906658887999995</v>
      </c>
      <c r="X1047">
        <v>61.559545319000001</v>
      </c>
      <c r="Y1047"/>
      <c r="Z1047">
        <v>53.897437431999997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70.333138904999998</v>
      </c>
      <c r="AF1047">
        <v>113.99050079200001</v>
      </c>
      <c r="AG1047">
        <v>91.7</v>
      </c>
      <c r="AH1047">
        <v>99.095563982000002</v>
      </c>
      <c r="AI1047">
        <v>101.091575702</v>
      </c>
      <c r="AJ1047">
        <v>115.438324282</v>
      </c>
      <c r="AK1047"/>
      <c r="AL1047">
        <v>95.519185390999994</v>
      </c>
      <c r="AM1047">
        <v>66.400000000000006</v>
      </c>
      <c r="AN1047">
        <v>118.811184607</v>
      </c>
      <c r="AO1047">
        <v>79.2</v>
      </c>
      <c r="AP1047">
        <v>56.314078520000002</v>
      </c>
      <c r="AQ1047">
        <v>92.907742311999996</v>
      </c>
      <c r="AR1047">
        <v>111.209267439</v>
      </c>
      <c r="AS1047">
        <v>62.494792101000002</v>
      </c>
      <c r="AT1047">
        <v>97.474593999000007</v>
      </c>
      <c r="AU1047"/>
    </row>
    <row r="1048" spans="1:47" x14ac:dyDescent="0.2">
      <c r="A1048" s="86">
        <v>38777</v>
      </c>
      <c r="B1048">
        <v>88.174493440000006</v>
      </c>
      <c r="C1048">
        <v>87.592700608000001</v>
      </c>
      <c r="D1048">
        <v>99.862372695000005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87.392717274000006</v>
      </c>
      <c r="L1048">
        <v>118.6</v>
      </c>
      <c r="M1048">
        <v>101.9</v>
      </c>
      <c r="N1048">
        <v>131.25610938</v>
      </c>
      <c r="O1048">
        <v>78.306525543999996</v>
      </c>
      <c r="P1048"/>
      <c r="Q1048">
        <v>115.309609134</v>
      </c>
      <c r="R1048">
        <v>111.53</v>
      </c>
      <c r="S1048">
        <v>101.33737298</v>
      </c>
      <c r="T1048">
        <v>106.363147517</v>
      </c>
      <c r="U1048"/>
      <c r="V1048">
        <v>145.23056434200001</v>
      </c>
      <c r="W1048">
        <v>82.906908908999995</v>
      </c>
      <c r="X1048">
        <v>62.688661482999997</v>
      </c>
      <c r="Y1048"/>
      <c r="Z1048">
        <v>59.773920148000002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71.165069578000001</v>
      </c>
      <c r="AF1048">
        <v>114.190484126</v>
      </c>
      <c r="AG1048">
        <v>91.6</v>
      </c>
      <c r="AH1048">
        <v>100.575892814</v>
      </c>
      <c r="AI1048">
        <v>104.091325723</v>
      </c>
      <c r="AJ1048">
        <v>115.55469356099999</v>
      </c>
      <c r="AK1048"/>
      <c r="AL1048">
        <v>96.14321314</v>
      </c>
      <c r="AM1048">
        <v>66.900000000000006</v>
      </c>
      <c r="AN1048">
        <v>123.99255802899999</v>
      </c>
      <c r="AO1048">
        <v>80.099999999999994</v>
      </c>
      <c r="AP1048">
        <v>59.414853712999999</v>
      </c>
      <c r="AQ1048">
        <v>91.407617301000002</v>
      </c>
      <c r="AR1048">
        <v>111.60930077499999</v>
      </c>
      <c r="AS1048">
        <v>64.094658777999996</v>
      </c>
      <c r="AT1048">
        <v>97.722688296000001</v>
      </c>
      <c r="AU1048"/>
    </row>
    <row r="1049" spans="1:47" x14ac:dyDescent="0.2">
      <c r="A1049" s="86">
        <v>38808</v>
      </c>
      <c r="B1049">
        <v>88.51232675</v>
      </c>
      <c r="C1049">
        <v>88.292642279999995</v>
      </c>
      <c r="D1049">
        <v>100.633085604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89.392550620999998</v>
      </c>
      <c r="L1049">
        <v>118</v>
      </c>
      <c r="M1049">
        <v>102.3</v>
      </c>
      <c r="N1049">
        <v>129.93310827799999</v>
      </c>
      <c r="O1049">
        <v>79.006583882000001</v>
      </c>
      <c r="P1049"/>
      <c r="Q1049">
        <v>116.909742479</v>
      </c>
      <c r="R1049">
        <v>110.97</v>
      </c>
      <c r="S1049">
        <v>101.924906218</v>
      </c>
      <c r="T1049">
        <v>104.534862879</v>
      </c>
      <c r="U1049"/>
      <c r="V1049">
        <v>142.63359414000001</v>
      </c>
      <c r="W1049">
        <v>82.606883906999997</v>
      </c>
      <c r="X1049">
        <v>62.049456958999997</v>
      </c>
      <c r="Y1049"/>
      <c r="Z1049">
        <v>62.029539776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70.872093992000003</v>
      </c>
      <c r="AF1049">
        <v>112.890592451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96.499105469</v>
      </c>
      <c r="AM1049">
        <v>67.8</v>
      </c>
      <c r="AN1049">
        <v>116.861642753</v>
      </c>
      <c r="AO1049">
        <v>80.5</v>
      </c>
      <c r="AP1049">
        <v>58.914728682000003</v>
      </c>
      <c r="AQ1049">
        <v>93.407783981999998</v>
      </c>
      <c r="AR1049">
        <v>112.40936744699999</v>
      </c>
      <c r="AS1049">
        <v>63.594700441999997</v>
      </c>
      <c r="AT1049">
        <v>98.032632710000001</v>
      </c>
      <c r="AU1049"/>
    </row>
    <row r="1050" spans="1:47" x14ac:dyDescent="0.2">
      <c r="A1050" s="86">
        <v>38838</v>
      </c>
      <c r="B1050">
        <v>89.779201650000005</v>
      </c>
      <c r="C1050">
        <v>89.592533955999997</v>
      </c>
      <c r="D1050">
        <v>101.513900358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90.692442295999996</v>
      </c>
      <c r="L1050">
        <v>122</v>
      </c>
      <c r="M1050">
        <v>103.8</v>
      </c>
      <c r="N1050">
        <v>131.85110987600001</v>
      </c>
      <c r="O1050">
        <v>80.706725559999995</v>
      </c>
      <c r="P1050"/>
      <c r="Q1050">
        <v>114.509542462</v>
      </c>
      <c r="R1050">
        <v>112.74</v>
      </c>
      <c r="S1050">
        <v>102.092307956</v>
      </c>
      <c r="T1050">
        <v>106.040509052</v>
      </c>
      <c r="U1050"/>
      <c r="V1050">
        <v>144.73114699499999</v>
      </c>
      <c r="W1050">
        <v>83.206933910999993</v>
      </c>
      <c r="X1050">
        <v>62.770372027000001</v>
      </c>
      <c r="Y1050"/>
      <c r="Z1050">
        <v>65.887836508999996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71.901008249</v>
      </c>
      <c r="AF1050">
        <v>118.090159153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97.007548239000002</v>
      </c>
      <c r="AM1050">
        <v>69.8</v>
      </c>
      <c r="AN1050">
        <v>124.340601628</v>
      </c>
      <c r="AO1050">
        <v>81.599999999999994</v>
      </c>
      <c r="AP1050">
        <v>60.215053763</v>
      </c>
      <c r="AQ1050">
        <v>97.408117343000001</v>
      </c>
      <c r="AR1050">
        <v>114.509542462</v>
      </c>
      <c r="AS1050">
        <v>64.094658777999996</v>
      </c>
      <c r="AT1050">
        <v>98.028370601999995</v>
      </c>
      <c r="AU1050"/>
    </row>
    <row r="1051" spans="1:47" x14ac:dyDescent="0.2">
      <c r="A1051" s="86">
        <v>38869</v>
      </c>
      <c r="B1051">
        <v>90.454868270000006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90.192483960000004</v>
      </c>
      <c r="L1051">
        <v>121.3</v>
      </c>
      <c r="M1051">
        <v>103.7</v>
      </c>
      <c r="N1051">
        <v>132.52511043800001</v>
      </c>
      <c r="O1051">
        <v>79.606633885999997</v>
      </c>
      <c r="P1051"/>
      <c r="Q1051">
        <v>120.310025835</v>
      </c>
      <c r="R1051">
        <v>112.55</v>
      </c>
      <c r="S1051">
        <v>102.49655387</v>
      </c>
      <c r="T1051">
        <v>107.331062915</v>
      </c>
      <c r="U1051"/>
      <c r="V1051">
        <v>143.033128017</v>
      </c>
      <c r="W1051">
        <v>84.907075590000005</v>
      </c>
      <c r="X1051">
        <v>62.887549221999997</v>
      </c>
      <c r="Y1051"/>
      <c r="Z1051">
        <v>62.445048655000001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71.266061162</v>
      </c>
      <c r="AF1051">
        <v>115.490375802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97.321353998000006</v>
      </c>
      <c r="AM1051">
        <v>70.400000000000006</v>
      </c>
      <c r="AN1051">
        <v>123.904471763</v>
      </c>
      <c r="AO1051">
        <v>80.599999999999994</v>
      </c>
      <c r="AP1051">
        <v>61.815453863000002</v>
      </c>
      <c r="AQ1051">
        <v>93.607800650000001</v>
      </c>
      <c r="AR1051">
        <v>112.309359113</v>
      </c>
      <c r="AS1051">
        <v>64.494625447999994</v>
      </c>
      <c r="AT1051">
        <v>98.33474674</v>
      </c>
      <c r="AU1051"/>
    </row>
    <row r="1052" spans="1:47" x14ac:dyDescent="0.2">
      <c r="A1052" s="86">
        <v>38899</v>
      </c>
      <c r="B1052">
        <v>91.890659830000004</v>
      </c>
      <c r="C1052">
        <v>88.092658944999997</v>
      </c>
      <c r="D1052">
        <v>100.853289293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91.792350636999998</v>
      </c>
      <c r="L1052">
        <v>118.6</v>
      </c>
      <c r="M1052">
        <v>103.5</v>
      </c>
      <c r="N1052">
        <v>131.63710969799999</v>
      </c>
      <c r="O1052">
        <v>80.106675555999999</v>
      </c>
      <c r="P1052"/>
      <c r="Q1052">
        <v>119.109925827</v>
      </c>
      <c r="R1052">
        <v>111</v>
      </c>
      <c r="S1052">
        <v>102.53593470200001</v>
      </c>
      <c r="T1052">
        <v>106.25560136199999</v>
      </c>
      <c r="U1052"/>
      <c r="V1052">
        <v>138.83802230699999</v>
      </c>
      <c r="W1052">
        <v>85.407117260000007</v>
      </c>
      <c r="X1052">
        <v>65.039191078000002</v>
      </c>
      <c r="Y1052"/>
      <c r="Z1052">
        <v>61.792106130999997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67.531372386000001</v>
      </c>
      <c r="AF1052">
        <v>118.490125823</v>
      </c>
      <c r="AG1052">
        <v>92</v>
      </c>
      <c r="AH1052">
        <v>101.222141824</v>
      </c>
      <c r="AI1052">
        <v>99.491709024000002</v>
      </c>
      <c r="AJ1052">
        <v>114.274631497</v>
      </c>
      <c r="AK1052"/>
      <c r="AL1052">
        <v>97.002205676000003</v>
      </c>
      <c r="AM1052">
        <v>71</v>
      </c>
      <c r="AN1052">
        <v>125.250085849</v>
      </c>
      <c r="AO1052">
        <v>81.3</v>
      </c>
      <c r="AP1052">
        <v>63.115778945000002</v>
      </c>
      <c r="AQ1052">
        <v>98.908242353999995</v>
      </c>
      <c r="AR1052">
        <v>109.80915076300001</v>
      </c>
      <c r="AS1052">
        <v>64.394633780999996</v>
      </c>
      <c r="AT1052">
        <v>98.273590455000004</v>
      </c>
      <c r="AU1052"/>
    </row>
    <row r="1053" spans="1:47" x14ac:dyDescent="0.2">
      <c r="A1053" s="86">
        <v>38930</v>
      </c>
      <c r="B1053">
        <v>91.8062015</v>
      </c>
      <c r="C1053">
        <v>87.492708941000004</v>
      </c>
      <c r="D1053">
        <v>100.633085604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92.392300641999995</v>
      </c>
      <c r="L1053">
        <v>119.6</v>
      </c>
      <c r="M1053">
        <v>103.8</v>
      </c>
      <c r="N1053">
        <v>131.45410954499999</v>
      </c>
      <c r="O1053">
        <v>81.906825569000006</v>
      </c>
      <c r="P1053"/>
      <c r="Q1053">
        <v>115.90965913799999</v>
      </c>
      <c r="R1053">
        <v>110.26</v>
      </c>
      <c r="S1053">
        <v>102.962729807</v>
      </c>
      <c r="T1053">
        <v>107.65370138</v>
      </c>
      <c r="U1053"/>
      <c r="V1053">
        <v>142.433827202</v>
      </c>
      <c r="W1053">
        <v>82.106842236999995</v>
      </c>
      <c r="X1053">
        <v>63.901003029999998</v>
      </c>
      <c r="Y1053"/>
      <c r="Z1053">
        <v>61.614030896999999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72.246979417999995</v>
      </c>
      <c r="AF1053">
        <v>116.69027581</v>
      </c>
      <c r="AG1053">
        <v>93.7</v>
      </c>
      <c r="AH1053">
        <v>102.05112417399999</v>
      </c>
      <c r="AI1053">
        <v>99.091742354999994</v>
      </c>
      <c r="AJ1053">
        <v>113.80915438300001</v>
      </c>
      <c r="AK1053"/>
      <c r="AL1053">
        <v>97.622305236000003</v>
      </c>
      <c r="AM1053">
        <v>70.7</v>
      </c>
      <c r="AN1053">
        <v>125.207639903</v>
      </c>
      <c r="AO1053">
        <v>82.4</v>
      </c>
      <c r="AP1053">
        <v>64.616154038999994</v>
      </c>
      <c r="AQ1053">
        <v>96.208017334999994</v>
      </c>
      <c r="AR1053">
        <v>112.109342445</v>
      </c>
      <c r="AS1053">
        <v>64.194650445999997</v>
      </c>
      <c r="AT1053">
        <v>98.703964181000003</v>
      </c>
      <c r="AU1053"/>
    </row>
    <row r="1054" spans="1:47" x14ac:dyDescent="0.2">
      <c r="A1054" s="86">
        <v>38961</v>
      </c>
      <c r="B1054">
        <v>92.059576469999996</v>
      </c>
      <c r="C1054">
        <v>89.692525622999995</v>
      </c>
      <c r="D1054">
        <v>99.421965318000005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92.292308973999994</v>
      </c>
      <c r="L1054">
        <v>115</v>
      </c>
      <c r="M1054">
        <v>103.9</v>
      </c>
      <c r="N1054">
        <v>132.820110683</v>
      </c>
      <c r="O1054">
        <v>80.006667222000004</v>
      </c>
      <c r="P1054"/>
      <c r="Q1054">
        <v>116.109675806</v>
      </c>
      <c r="R1054">
        <v>111.95</v>
      </c>
      <c r="S1054">
        <v>102.906897454</v>
      </c>
      <c r="T1054">
        <v>108.944255243</v>
      </c>
      <c r="U1054"/>
      <c r="V1054">
        <v>139.437323123</v>
      </c>
      <c r="W1054">
        <v>85.207100592000003</v>
      </c>
      <c r="X1054">
        <v>65.578205280999995</v>
      </c>
      <c r="Y1054"/>
      <c r="Z1054">
        <v>61.970181365000002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73.160903258000005</v>
      </c>
      <c r="AF1054">
        <v>120.88992584</v>
      </c>
      <c r="AG1054">
        <v>94</v>
      </c>
      <c r="AH1054">
        <v>101.89767160700001</v>
      </c>
      <c r="AI1054">
        <v>97.091909008000002</v>
      </c>
      <c r="AJ1054">
        <v>112.994569434</v>
      </c>
      <c r="AK1054"/>
      <c r="AL1054">
        <v>97.740077171999999</v>
      </c>
      <c r="AM1054">
        <v>71.7</v>
      </c>
      <c r="AN1054">
        <v>124.34997104999999</v>
      </c>
      <c r="AO1054">
        <v>82.6</v>
      </c>
      <c r="AP1054">
        <v>64.116029006999995</v>
      </c>
      <c r="AQ1054">
        <v>97.508125676999995</v>
      </c>
      <c r="AR1054">
        <v>114.309525794</v>
      </c>
      <c r="AS1054">
        <v>64.194650445999997</v>
      </c>
      <c r="AT1054">
        <v>98.537246398999997</v>
      </c>
      <c r="AU1054"/>
    </row>
    <row r="1055" spans="1:47" x14ac:dyDescent="0.2">
      <c r="A1055" s="86">
        <v>38991</v>
      </c>
      <c r="B1055">
        <v>92.988618059999993</v>
      </c>
      <c r="C1055">
        <v>91.592367303000003</v>
      </c>
      <c r="D1055">
        <v>99.972474539000004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92.092325639999999</v>
      </c>
      <c r="L1055">
        <v>121</v>
      </c>
      <c r="M1055">
        <v>103.6</v>
      </c>
      <c r="N1055">
        <v>131.71210976</v>
      </c>
      <c r="O1055">
        <v>81.406783899000004</v>
      </c>
      <c r="P1055"/>
      <c r="Q1055">
        <v>115.309609134</v>
      </c>
      <c r="R1055">
        <v>111.03</v>
      </c>
      <c r="S1055">
        <v>102.827551689</v>
      </c>
      <c r="T1055">
        <v>108.406524467</v>
      </c>
      <c r="U1055"/>
      <c r="V1055">
        <v>142.034293324</v>
      </c>
      <c r="W1055">
        <v>87.107258938000001</v>
      </c>
      <c r="X1055">
        <v>64.425943868999994</v>
      </c>
      <c r="Y1055"/>
      <c r="Z1055">
        <v>59.833278559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76.686609449000002</v>
      </c>
      <c r="AF1055">
        <v>117.69019248399999</v>
      </c>
      <c r="AG1055">
        <v>93.2</v>
      </c>
      <c r="AH1055">
        <v>101.15987957999999</v>
      </c>
      <c r="AI1055">
        <v>97.091909008000002</v>
      </c>
      <c r="AJ1055">
        <v>110.89992242</v>
      </c>
      <c r="AK1055"/>
      <c r="AL1055">
        <v>97.952761563999999</v>
      </c>
      <c r="AM1055">
        <v>72.099999999999994</v>
      </c>
      <c r="AN1055">
        <v>123.98938395499999</v>
      </c>
      <c r="AO1055">
        <v>83.2</v>
      </c>
      <c r="AP1055">
        <v>64.116029006999995</v>
      </c>
      <c r="AQ1055">
        <v>98.80823402</v>
      </c>
      <c r="AR1055">
        <v>115.309609134</v>
      </c>
      <c r="AS1055">
        <v>64.594617115000005</v>
      </c>
      <c r="AT1055">
        <v>98.418105629999999</v>
      </c>
      <c r="AU1055"/>
    </row>
    <row r="1056" spans="1:47" x14ac:dyDescent="0.2">
      <c r="A1056" s="86">
        <v>39022</v>
      </c>
      <c r="B1056">
        <v>93.579826339999997</v>
      </c>
      <c r="C1056">
        <v>90.892425630999995</v>
      </c>
      <c r="D1056">
        <v>101.403798514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93.692192317000007</v>
      </c>
      <c r="L1056">
        <v>120</v>
      </c>
      <c r="M1056">
        <v>104.6</v>
      </c>
      <c r="N1056">
        <v>133.58811132299999</v>
      </c>
      <c r="O1056">
        <v>82.606883906999997</v>
      </c>
      <c r="P1056"/>
      <c r="Q1056">
        <v>116.309692474</v>
      </c>
      <c r="R1056">
        <v>110.4</v>
      </c>
      <c r="S1056">
        <v>103.252193776</v>
      </c>
      <c r="T1056">
        <v>109.266893709</v>
      </c>
      <c r="U1056"/>
      <c r="V1056">
        <v>137.63942067599999</v>
      </c>
      <c r="W1056">
        <v>87.607300608000003</v>
      </c>
      <c r="X1056">
        <v>70.022550128999995</v>
      </c>
      <c r="Y1056"/>
      <c r="Z1056">
        <v>59.773920148000002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75.633697192</v>
      </c>
      <c r="AF1056">
        <v>120.789934172</v>
      </c>
      <c r="AG1056">
        <v>92.2</v>
      </c>
      <c r="AH1056">
        <v>101.16410231099999</v>
      </c>
      <c r="AI1056">
        <v>100.891592367</v>
      </c>
      <c r="AJ1056">
        <v>110.66718386300001</v>
      </c>
      <c r="AK1056"/>
      <c r="AL1056">
        <v>98.262268857999999</v>
      </c>
      <c r="AM1056">
        <v>71.599999999999994</v>
      </c>
      <c r="AN1056">
        <v>125.98694770900001</v>
      </c>
      <c r="AO1056">
        <v>83.7</v>
      </c>
      <c r="AP1056">
        <v>65.116279070000004</v>
      </c>
      <c r="AQ1056">
        <v>100.80840070000001</v>
      </c>
      <c r="AR1056">
        <v>115.70964247000001</v>
      </c>
      <c r="AS1056">
        <v>64.294642112999995</v>
      </c>
      <c r="AT1056">
        <v>98.363094709999999</v>
      </c>
      <c r="AU1056"/>
    </row>
    <row r="1057" spans="1:47" x14ac:dyDescent="0.2">
      <c r="A1057" s="86">
        <v>39052</v>
      </c>
      <c r="B1057">
        <v>94.08657633</v>
      </c>
      <c r="C1057">
        <v>94.892092325999997</v>
      </c>
      <c r="D1057">
        <v>102.725020644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94.592117324</v>
      </c>
      <c r="L1057">
        <v>122.1</v>
      </c>
      <c r="M1057">
        <v>106.1</v>
      </c>
      <c r="N1057">
        <v>136.647113873</v>
      </c>
      <c r="O1057">
        <v>84.307025585000005</v>
      </c>
      <c r="P1057"/>
      <c r="Q1057">
        <v>113.80948412399999</v>
      </c>
      <c r="R1057">
        <v>112.27</v>
      </c>
      <c r="S1057">
        <v>104.07196804100001</v>
      </c>
      <c r="T1057">
        <v>108.406524467</v>
      </c>
      <c r="U1057"/>
      <c r="V1057">
        <v>142.13417679400001</v>
      </c>
      <c r="W1057">
        <v>90.307525627000004</v>
      </c>
      <c r="X1057">
        <v>68.873982921000007</v>
      </c>
      <c r="Y1057"/>
      <c r="Z1057">
        <v>63.632216880999998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72.619948338</v>
      </c>
      <c r="AF1057">
        <v>118.190150821</v>
      </c>
      <c r="AG1057">
        <v>95.8</v>
      </c>
      <c r="AH1057">
        <v>100.729786268</v>
      </c>
      <c r="AI1057">
        <v>101.591534039</v>
      </c>
      <c r="AJ1057">
        <v>114.623739333</v>
      </c>
      <c r="AK1057"/>
      <c r="AL1057">
        <v>99.045578473000006</v>
      </c>
      <c r="AM1057">
        <v>74.900000000000006</v>
      </c>
      <c r="AN1057">
        <v>130.041862718</v>
      </c>
      <c r="AO1057">
        <v>84.3</v>
      </c>
      <c r="AP1057">
        <v>65.916479120000005</v>
      </c>
      <c r="AQ1057">
        <v>103.708642387</v>
      </c>
      <c r="AR1057">
        <v>119.109925827</v>
      </c>
      <c r="AS1057">
        <v>66.694442129999999</v>
      </c>
      <c r="AT1057">
        <v>99.369150289000004</v>
      </c>
      <c r="AU1057"/>
    </row>
    <row r="1058" spans="1:47" x14ac:dyDescent="0.2">
      <c r="A1058" s="86">
        <v>39083</v>
      </c>
      <c r="B1058">
        <v>94.255492989999993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95.092075660000006</v>
      </c>
      <c r="L1058">
        <v>116.5</v>
      </c>
      <c r="M1058">
        <v>105.7</v>
      </c>
      <c r="N1058">
        <v>134.55311212800001</v>
      </c>
      <c r="O1058">
        <v>80.106675555999999</v>
      </c>
      <c r="P1058"/>
      <c r="Q1058">
        <v>119.809984165</v>
      </c>
      <c r="R1058">
        <v>111</v>
      </c>
      <c r="S1058">
        <v>103.653875103</v>
      </c>
      <c r="T1058">
        <v>109.69707832899999</v>
      </c>
      <c r="U1058"/>
      <c r="V1058">
        <v>149.62543699</v>
      </c>
      <c r="W1058">
        <v>88.007333943999996</v>
      </c>
      <c r="X1058">
        <v>69.788139154000007</v>
      </c>
      <c r="Y1058"/>
      <c r="Z1058">
        <v>63.454141647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73.234897091999997</v>
      </c>
      <c r="AF1058">
        <v>120.88992584</v>
      </c>
      <c r="AG1058">
        <v>94.4</v>
      </c>
      <c r="AH1058">
        <v>101.066896507</v>
      </c>
      <c r="AI1058">
        <v>101.291559037</v>
      </c>
      <c r="AJ1058">
        <v>112.878200155</v>
      </c>
      <c r="AK1058"/>
      <c r="AL1058">
        <v>98.866285680000004</v>
      </c>
      <c r="AM1058">
        <v>74.400000000000006</v>
      </c>
      <c r="AN1058">
        <v>126.053553354</v>
      </c>
      <c r="AO1058">
        <v>85.9</v>
      </c>
      <c r="AP1058">
        <v>68.917229306999999</v>
      </c>
      <c r="AQ1058">
        <v>102.408534045</v>
      </c>
      <c r="AR1058">
        <v>116.909742479</v>
      </c>
      <c r="AS1058">
        <v>69.394217148999999</v>
      </c>
      <c r="AT1058">
        <v>98.980009972999994</v>
      </c>
      <c r="AU1058"/>
    </row>
    <row r="1059" spans="1:47" x14ac:dyDescent="0.2">
      <c r="A1059" s="86">
        <v>39114</v>
      </c>
      <c r="B1059">
        <v>95.6068262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95.492042330000004</v>
      </c>
      <c r="L1059">
        <v>118.6</v>
      </c>
      <c r="M1059">
        <v>106.3</v>
      </c>
      <c r="N1059">
        <v>134.48111206799999</v>
      </c>
      <c r="O1059">
        <v>82.506875573000002</v>
      </c>
      <c r="P1059"/>
      <c r="Q1059">
        <v>121.11009250799999</v>
      </c>
      <c r="R1059">
        <v>112.02</v>
      </c>
      <c r="S1059">
        <v>104.33276964</v>
      </c>
      <c r="T1059">
        <v>108.191432156</v>
      </c>
      <c r="U1059"/>
      <c r="V1059">
        <v>148.32695188899999</v>
      </c>
      <c r="W1059">
        <v>88.507375615000001</v>
      </c>
      <c r="X1059">
        <v>70.209056329999996</v>
      </c>
      <c r="Y1059"/>
      <c r="Z1059">
        <v>64.819385105999999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74.409799183000004</v>
      </c>
      <c r="AF1059">
        <v>120.28997583500001</v>
      </c>
      <c r="AG1059">
        <v>94.3</v>
      </c>
      <c r="AH1059">
        <v>101.606880721</v>
      </c>
      <c r="AI1059">
        <v>102.591450712</v>
      </c>
      <c r="AJ1059">
        <v>112.296353763</v>
      </c>
      <c r="AK1059"/>
      <c r="AL1059">
        <v>99.431874676000007</v>
      </c>
      <c r="AM1059">
        <v>74.3</v>
      </c>
      <c r="AN1059">
        <v>122.144479129</v>
      </c>
      <c r="AO1059">
        <v>85.3</v>
      </c>
      <c r="AP1059">
        <v>67.716929231999998</v>
      </c>
      <c r="AQ1059">
        <v>101.208434036</v>
      </c>
      <c r="AR1059">
        <v>118.509875823</v>
      </c>
      <c r="AS1059">
        <v>67.794350471000001</v>
      </c>
      <c r="AT1059">
        <v>99.921241871999996</v>
      </c>
      <c r="AU1059"/>
    </row>
    <row r="1060" spans="1:47" x14ac:dyDescent="0.2">
      <c r="A1060" s="86">
        <v>39142</v>
      </c>
      <c r="B1060">
        <v>96.029117810000002</v>
      </c>
      <c r="C1060">
        <v>94.192150654000002</v>
      </c>
      <c r="D1060">
        <v>104.48665015100001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95.992000666999999</v>
      </c>
      <c r="L1060">
        <v>114.6</v>
      </c>
      <c r="M1060">
        <v>106.8</v>
      </c>
      <c r="N1060">
        <v>136.48111373399999</v>
      </c>
      <c r="O1060">
        <v>83.506958913000005</v>
      </c>
      <c r="P1060"/>
      <c r="Q1060">
        <v>122.310192516</v>
      </c>
      <c r="R1060">
        <v>112.87</v>
      </c>
      <c r="S1060">
        <v>104.590770646</v>
      </c>
      <c r="T1060">
        <v>107.976339846</v>
      </c>
      <c r="U1060"/>
      <c r="V1060">
        <v>141.734642917</v>
      </c>
      <c r="W1060">
        <v>88.307358946999997</v>
      </c>
      <c r="X1060">
        <v>71.697790666000003</v>
      </c>
      <c r="Y1060"/>
      <c r="Z1060">
        <v>64.641309871999994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73.733855512000005</v>
      </c>
      <c r="AF1060">
        <v>119.09007582700001</v>
      </c>
      <c r="AG1060">
        <v>96.9</v>
      </c>
      <c r="AH1060">
        <v>103.006116374</v>
      </c>
      <c r="AI1060">
        <v>102.69144238</v>
      </c>
      <c r="AJ1060">
        <v>111.132660978</v>
      </c>
      <c r="AK1060"/>
      <c r="AL1060">
        <v>99.783742949000001</v>
      </c>
      <c r="AM1060">
        <v>75.8</v>
      </c>
      <c r="AN1060">
        <v>124.014866243</v>
      </c>
      <c r="AO1060">
        <v>86.4</v>
      </c>
      <c r="AP1060">
        <v>70.417604401000006</v>
      </c>
      <c r="AQ1060">
        <v>100.708392366</v>
      </c>
      <c r="AR1060">
        <v>119.509959163</v>
      </c>
      <c r="AS1060">
        <v>68.894258812000004</v>
      </c>
      <c r="AT1060">
        <v>100.135437548</v>
      </c>
      <c r="AU1060"/>
    </row>
    <row r="1061" spans="1:47" x14ac:dyDescent="0.2">
      <c r="A1061" s="86">
        <v>39173</v>
      </c>
      <c r="B1061">
        <v>95.100076209999997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95.092075660000006</v>
      </c>
      <c r="L1061">
        <v>113.9</v>
      </c>
      <c r="M1061">
        <v>105.5</v>
      </c>
      <c r="N1061">
        <v>132.51111042599999</v>
      </c>
      <c r="O1061">
        <v>86.307192266000001</v>
      </c>
      <c r="P1061"/>
      <c r="Q1061">
        <v>119.109925827</v>
      </c>
      <c r="R1061">
        <v>111.02</v>
      </c>
      <c r="S1061">
        <v>104.440627689</v>
      </c>
      <c r="T1061">
        <v>107.115970604</v>
      </c>
      <c r="U1061"/>
      <c r="V1061">
        <v>142.63359414000001</v>
      </c>
      <c r="W1061">
        <v>89.507458955000004</v>
      </c>
      <c r="X1061">
        <v>72.577260187999997</v>
      </c>
      <c r="Y1061"/>
      <c r="Z1061">
        <v>64.047725759000002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75.348720940000007</v>
      </c>
      <c r="AF1061">
        <v>115.790350804</v>
      </c>
      <c r="AG1061">
        <v>91.5</v>
      </c>
      <c r="AH1061">
        <v>102.55051697499999</v>
      </c>
      <c r="AI1061">
        <v>101.091575702</v>
      </c>
      <c r="AJ1061">
        <v>117.99844840999999</v>
      </c>
      <c r="AK1061"/>
      <c r="AL1061">
        <v>99.668942111999996</v>
      </c>
      <c r="AM1061">
        <v>74.599999999999994</v>
      </c>
      <c r="AN1061">
        <v>119.723073708</v>
      </c>
      <c r="AO1061">
        <v>85.9</v>
      </c>
      <c r="AP1061">
        <v>68.817204301000004</v>
      </c>
      <c r="AQ1061">
        <v>102.808567381</v>
      </c>
      <c r="AR1061">
        <v>118.009834153</v>
      </c>
      <c r="AS1061">
        <v>69.294225480999998</v>
      </c>
      <c r="AT1061">
        <v>100.853057488</v>
      </c>
      <c r="AU1061"/>
    </row>
    <row r="1062" spans="1:47" x14ac:dyDescent="0.2">
      <c r="A1062" s="86">
        <v>39203</v>
      </c>
      <c r="B1062">
        <v>96.113576190000003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96.791934005000002</v>
      </c>
      <c r="L1062">
        <v>112.7</v>
      </c>
      <c r="M1062">
        <v>107.3</v>
      </c>
      <c r="N1062">
        <v>136.492113743</v>
      </c>
      <c r="O1062">
        <v>86.807233936000003</v>
      </c>
      <c r="P1062"/>
      <c r="Q1062">
        <v>119.009917493</v>
      </c>
      <c r="R1062">
        <v>113.68</v>
      </c>
      <c r="S1062">
        <v>105.28330909899999</v>
      </c>
      <c r="T1062">
        <v>107.976339846</v>
      </c>
      <c r="U1062"/>
      <c r="V1062">
        <v>146.728816381</v>
      </c>
      <c r="W1062">
        <v>88.407367281000006</v>
      </c>
      <c r="X1062">
        <v>74.674527660999999</v>
      </c>
      <c r="Y1062"/>
      <c r="Z1062">
        <v>61.020446784999997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75.974668777999995</v>
      </c>
      <c r="AF1062">
        <v>115.690359137</v>
      </c>
      <c r="AG1062">
        <v>94.5</v>
      </c>
      <c r="AH1062">
        <v>102.368249002</v>
      </c>
      <c r="AI1062">
        <v>101.69152570599999</v>
      </c>
      <c r="AJ1062">
        <v>111.598138092</v>
      </c>
      <c r="AK1062"/>
      <c r="AL1062">
        <v>100.39167535199999</v>
      </c>
      <c r="AM1062">
        <v>75.599999999999994</v>
      </c>
      <c r="AN1062">
        <v>123.22559151999999</v>
      </c>
      <c r="AO1062">
        <v>86.8</v>
      </c>
      <c r="AP1062">
        <v>72.718179544999998</v>
      </c>
      <c r="AQ1062">
        <v>101.408450704</v>
      </c>
      <c r="AR1062">
        <v>118.209850821</v>
      </c>
      <c r="AS1062">
        <v>70.394133822000001</v>
      </c>
      <c r="AT1062">
        <v>100.917583811</v>
      </c>
      <c r="AU1062"/>
    </row>
    <row r="1063" spans="1:47" x14ac:dyDescent="0.2">
      <c r="A1063" s="86">
        <v>39234</v>
      </c>
      <c r="B1063">
        <v>95.184534589999998</v>
      </c>
      <c r="C1063">
        <v>96.291975668999996</v>
      </c>
      <c r="D1063">
        <v>106.79878888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96.691942338000004</v>
      </c>
      <c r="L1063">
        <v>115.4</v>
      </c>
      <c r="M1063">
        <v>107.4</v>
      </c>
      <c r="N1063">
        <v>136.75711396400001</v>
      </c>
      <c r="O1063">
        <v>87.207267271999996</v>
      </c>
      <c r="P1063"/>
      <c r="Q1063">
        <v>124.010334195</v>
      </c>
      <c r="R1063">
        <v>113.24</v>
      </c>
      <c r="S1063">
        <v>105.11949630700001</v>
      </c>
      <c r="T1063">
        <v>105.932962897</v>
      </c>
      <c r="U1063"/>
      <c r="V1063">
        <v>145.03079740300001</v>
      </c>
      <c r="W1063">
        <v>90.407533960999999</v>
      </c>
      <c r="X1063">
        <v>75.170974181000005</v>
      </c>
      <c r="Y1063"/>
      <c r="Z1063">
        <v>60.901729961999997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75.858678443000002</v>
      </c>
      <c r="AF1063">
        <v>119.490042496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100.30671478399999</v>
      </c>
      <c r="AM1063">
        <v>76</v>
      </c>
      <c r="AN1063">
        <v>122.21860841199999</v>
      </c>
      <c r="AO1063">
        <v>87.2</v>
      </c>
      <c r="AP1063">
        <v>71.317829457000002</v>
      </c>
      <c r="AQ1063">
        <v>104.508709059</v>
      </c>
      <c r="AR1063">
        <v>118.009834153</v>
      </c>
      <c r="AS1063">
        <v>68.894258812000004</v>
      </c>
      <c r="AT1063">
        <v>100.944940594</v>
      </c>
      <c r="AU1063"/>
    </row>
    <row r="1064" spans="1:47" x14ac:dyDescent="0.2">
      <c r="A1064" s="86">
        <v>39264</v>
      </c>
      <c r="B1064">
        <v>96.029117810000002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97.391884009999998</v>
      </c>
      <c r="L1064">
        <v>114</v>
      </c>
      <c r="M1064">
        <v>107.6</v>
      </c>
      <c r="N1064">
        <v>133.070110892</v>
      </c>
      <c r="O1064">
        <v>86.107175597999998</v>
      </c>
      <c r="P1064"/>
      <c r="Q1064">
        <v>122.610217518</v>
      </c>
      <c r="R1064">
        <v>113.38</v>
      </c>
      <c r="S1064">
        <v>105.04938774999999</v>
      </c>
      <c r="T1064">
        <v>105.28768596499999</v>
      </c>
      <c r="U1064"/>
      <c r="V1064">
        <v>145.43033127999999</v>
      </c>
      <c r="W1064">
        <v>92.807733978000002</v>
      </c>
      <c r="X1064">
        <v>75.286714086999993</v>
      </c>
      <c r="Y1064"/>
      <c r="Z1064">
        <v>67.490513613000005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76.430630781000005</v>
      </c>
      <c r="AF1064">
        <v>115.990334139</v>
      </c>
      <c r="AG1064">
        <v>92.4</v>
      </c>
      <c r="AH1064">
        <v>103.137635563</v>
      </c>
      <c r="AI1064">
        <v>104.19131738999999</v>
      </c>
      <c r="AJ1064">
        <v>114.15826221899999</v>
      </c>
      <c r="AK1064"/>
      <c r="AL1064">
        <v>100.389051975</v>
      </c>
      <c r="AM1064">
        <v>76.8</v>
      </c>
      <c r="AN1064">
        <v>118.18261884499999</v>
      </c>
      <c r="AO1064">
        <v>88.1</v>
      </c>
      <c r="AP1064">
        <v>72.218054514000002</v>
      </c>
      <c r="AQ1064">
        <v>106.108842404</v>
      </c>
      <c r="AR1064">
        <v>116.109675806</v>
      </c>
      <c r="AS1064">
        <v>68.594283809999993</v>
      </c>
      <c r="AT1064">
        <v>100.82451128</v>
      </c>
      <c r="AU1064"/>
    </row>
    <row r="1065" spans="1:47" x14ac:dyDescent="0.2">
      <c r="A1065" s="86">
        <v>39295</v>
      </c>
      <c r="B1065">
        <v>96.620326180000006</v>
      </c>
      <c r="C1065">
        <v>96.291975668999996</v>
      </c>
      <c r="D1065">
        <v>107.899807322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97.691859011999995</v>
      </c>
      <c r="L1065">
        <v>115.7</v>
      </c>
      <c r="M1065">
        <v>108.3</v>
      </c>
      <c r="N1065">
        <v>133.44411120300001</v>
      </c>
      <c r="O1065">
        <v>86.607217267999999</v>
      </c>
      <c r="P1065"/>
      <c r="Q1065">
        <v>120.61005083800001</v>
      </c>
      <c r="R1065">
        <v>114.05</v>
      </c>
      <c r="S1065">
        <v>106.02814073099999</v>
      </c>
      <c r="T1065">
        <v>104.749955189</v>
      </c>
      <c r="U1065"/>
      <c r="V1065">
        <v>142.933244548</v>
      </c>
      <c r="W1065">
        <v>92.707725644000007</v>
      </c>
      <c r="X1065">
        <v>75.474924917999999</v>
      </c>
      <c r="Y1065"/>
      <c r="Z1065">
        <v>63.216708001999997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78.795433713999998</v>
      </c>
      <c r="AF1065">
        <v>113.390550787</v>
      </c>
      <c r="AG1065">
        <v>94.1</v>
      </c>
      <c r="AH1065">
        <v>101.99533127700001</v>
      </c>
      <c r="AI1065">
        <v>104.39130072499999</v>
      </c>
      <c r="AJ1065">
        <v>113.576415826</v>
      </c>
      <c r="AK1065"/>
      <c r="AL1065">
        <v>101.11411774299999</v>
      </c>
      <c r="AM1065">
        <v>77.099999999999994</v>
      </c>
      <c r="AN1065">
        <v>116.739249773</v>
      </c>
      <c r="AO1065">
        <v>87.6</v>
      </c>
      <c r="AP1065">
        <v>70.717679419999996</v>
      </c>
      <c r="AQ1065">
        <v>105.808817401</v>
      </c>
      <c r="AR1065">
        <v>117.809817485</v>
      </c>
      <c r="AS1065">
        <v>69.694192150999996</v>
      </c>
      <c r="AT1065">
        <v>101.065369907</v>
      </c>
      <c r="AU1065"/>
    </row>
    <row r="1066" spans="1:47" x14ac:dyDescent="0.2">
      <c r="A1066" s="86">
        <v>39326</v>
      </c>
      <c r="B1066">
        <v>95.6068262</v>
      </c>
      <c r="C1066">
        <v>96.991917340000001</v>
      </c>
      <c r="D1066">
        <v>106.79878888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98.691775684999996</v>
      </c>
      <c r="L1066">
        <v>113.1</v>
      </c>
      <c r="M1066">
        <v>107.8</v>
      </c>
      <c r="N1066">
        <v>134.41911201600001</v>
      </c>
      <c r="O1066">
        <v>86.807233936000003</v>
      </c>
      <c r="P1066"/>
      <c r="Q1066">
        <v>121.810150846</v>
      </c>
      <c r="R1066">
        <v>111.44</v>
      </c>
      <c r="S1066">
        <v>105.541366137</v>
      </c>
      <c r="T1066">
        <v>103.566947482</v>
      </c>
      <c r="U1066"/>
      <c r="V1066">
        <v>143.33277842499999</v>
      </c>
      <c r="W1066">
        <v>92.607717309999998</v>
      </c>
      <c r="X1066">
        <v>74.497412503000007</v>
      </c>
      <c r="Y1066"/>
      <c r="Z1066">
        <v>62.563765478000001</v>
      </c>
      <c r="AA1066">
        <v>49.308806638999997</v>
      </c>
      <c r="AB1066">
        <v>86.651053864000005</v>
      </c>
      <c r="AC1066">
        <v>129.78918423499999</v>
      </c>
      <c r="AD1066">
        <v>117.383109186</v>
      </c>
      <c r="AE1066">
        <v>77.860511623999997</v>
      </c>
      <c r="AF1066">
        <v>112.29064244600001</v>
      </c>
      <c r="AG1066">
        <v>92.3</v>
      </c>
      <c r="AH1066">
        <v>103.095789897</v>
      </c>
      <c r="AI1066">
        <v>106.191150737</v>
      </c>
      <c r="AJ1066">
        <v>115.089216447</v>
      </c>
      <c r="AK1066"/>
      <c r="AL1066">
        <v>100.89336204599999</v>
      </c>
      <c r="AM1066">
        <v>77.400000000000006</v>
      </c>
      <c r="AN1066">
        <v>117.89539883800001</v>
      </c>
      <c r="AO1066">
        <v>87.2</v>
      </c>
      <c r="AP1066">
        <v>73.818454614000004</v>
      </c>
      <c r="AQ1066">
        <v>103.80865072100001</v>
      </c>
      <c r="AR1066">
        <v>115.609634136</v>
      </c>
      <c r="AS1066">
        <v>70.194150487000002</v>
      </c>
      <c r="AT1066">
        <v>101.301669069</v>
      </c>
      <c r="AU1066"/>
    </row>
    <row r="1067" spans="1:47" x14ac:dyDescent="0.2">
      <c r="A1067" s="86">
        <v>39356</v>
      </c>
      <c r="B1067">
        <v>96.704784459999999</v>
      </c>
      <c r="C1067">
        <v>100.591617365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98.791767352999997</v>
      </c>
      <c r="L1067">
        <v>118.8</v>
      </c>
      <c r="M1067">
        <v>108.7</v>
      </c>
      <c r="N1067">
        <v>134.15111179300001</v>
      </c>
      <c r="O1067">
        <v>86.707225601999994</v>
      </c>
      <c r="P1067"/>
      <c r="Q1067">
        <v>120.810067506</v>
      </c>
      <c r="R1067">
        <v>113.98</v>
      </c>
      <c r="S1067">
        <v>105.771587005</v>
      </c>
      <c r="T1067">
        <v>104.642409034</v>
      </c>
      <c r="U1067"/>
      <c r="V1067">
        <v>142.433827202</v>
      </c>
      <c r="W1067">
        <v>92.507708976000004</v>
      </c>
      <c r="X1067">
        <v>76.679054492999995</v>
      </c>
      <c r="Y1067"/>
      <c r="Z1067">
        <v>67.906022492000005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81.410215815000001</v>
      </c>
      <c r="AF1067">
        <v>114.690442463</v>
      </c>
      <c r="AG1067">
        <v>91.9</v>
      </c>
      <c r="AH1067">
        <v>102.682858666</v>
      </c>
      <c r="AI1067">
        <v>106.791100742</v>
      </c>
      <c r="AJ1067">
        <v>114.391000776</v>
      </c>
      <c r="AK1067"/>
      <c r="AL1067">
        <v>101.38343178700001</v>
      </c>
      <c r="AM1067">
        <v>78.400000000000006</v>
      </c>
      <c r="AN1067">
        <v>124.481652553</v>
      </c>
      <c r="AO1067">
        <v>87.2</v>
      </c>
      <c r="AP1067">
        <v>73.718429607000004</v>
      </c>
      <c r="AQ1067">
        <v>106.308859072</v>
      </c>
      <c r="AR1067">
        <v>117.009750813</v>
      </c>
      <c r="AS1067">
        <v>69.694192150999996</v>
      </c>
      <c r="AT1067">
        <v>100.989444924</v>
      </c>
      <c r="AU1067"/>
    </row>
    <row r="1068" spans="1:47" x14ac:dyDescent="0.2">
      <c r="A1068" s="86">
        <v>39387</v>
      </c>
      <c r="B1068">
        <v>94.08657633</v>
      </c>
      <c r="C1068">
        <v>97.591867343999994</v>
      </c>
      <c r="D1068">
        <v>108.450316543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98.591784017999998</v>
      </c>
      <c r="L1068">
        <v>117.4</v>
      </c>
      <c r="M1068">
        <v>108</v>
      </c>
      <c r="N1068">
        <v>132.71211059300001</v>
      </c>
      <c r="O1068">
        <v>85.707142262000005</v>
      </c>
      <c r="P1068"/>
      <c r="Q1068">
        <v>128.310692558</v>
      </c>
      <c r="R1068">
        <v>111.98</v>
      </c>
      <c r="S1068">
        <v>105.59592569599999</v>
      </c>
      <c r="T1068">
        <v>104.642409034</v>
      </c>
      <c r="U1068"/>
      <c r="V1068">
        <v>143.732312302</v>
      </c>
      <c r="W1068">
        <v>92.407700641999995</v>
      </c>
      <c r="X1068">
        <v>77.259660623000002</v>
      </c>
      <c r="Y1068"/>
      <c r="Z1068">
        <v>67.193721557000003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81.526206149000004</v>
      </c>
      <c r="AF1068">
        <v>116.59028414300001</v>
      </c>
      <c r="AG1068">
        <v>94.9</v>
      </c>
      <c r="AH1068">
        <v>101.52394019800001</v>
      </c>
      <c r="AI1068">
        <v>109.390884093</v>
      </c>
      <c r="AJ1068">
        <v>112.179984484</v>
      </c>
      <c r="AK1068"/>
      <c r="AL1068">
        <v>101.25745891699999</v>
      </c>
      <c r="AM1068">
        <v>77.8</v>
      </c>
      <c r="AN1068">
        <v>120.578784977</v>
      </c>
      <c r="AO1068">
        <v>89</v>
      </c>
      <c r="AP1068">
        <v>78.719679920000004</v>
      </c>
      <c r="AQ1068">
        <v>104.408700725</v>
      </c>
      <c r="AR1068">
        <v>120.41003417</v>
      </c>
      <c r="AS1068">
        <v>69.894175485000005</v>
      </c>
      <c r="AT1068">
        <v>101.568695053</v>
      </c>
      <c r="AU1068"/>
    </row>
    <row r="1069" spans="1:47" x14ac:dyDescent="0.2">
      <c r="A1069" s="86">
        <v>39417</v>
      </c>
      <c r="B1069">
        <v>97.295992740000003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99.591700692000003</v>
      </c>
      <c r="L1069">
        <v>114.5</v>
      </c>
      <c r="M1069">
        <v>108.6</v>
      </c>
      <c r="N1069">
        <v>133.78411148699999</v>
      </c>
      <c r="O1069">
        <v>84.407033919</v>
      </c>
      <c r="P1069"/>
      <c r="Q1069">
        <v>121.710142512</v>
      </c>
      <c r="R1069">
        <v>112.16</v>
      </c>
      <c r="S1069">
        <v>105.772362684</v>
      </c>
      <c r="T1069">
        <v>104.10467825800001</v>
      </c>
      <c r="U1069"/>
      <c r="V1069">
        <v>143.232894956</v>
      </c>
      <c r="W1069">
        <v>97.608134011000004</v>
      </c>
      <c r="X1069">
        <v>78.431436736999999</v>
      </c>
      <c r="Y1069"/>
      <c r="Z1069">
        <v>67.431155201999999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80.736271977000001</v>
      </c>
      <c r="AF1069">
        <v>115.290392467</v>
      </c>
      <c r="AG1069">
        <v>94.3</v>
      </c>
      <c r="AH1069">
        <v>103.27425161399999</v>
      </c>
      <c r="AI1069">
        <v>108.890925756</v>
      </c>
      <c r="AJ1069">
        <v>110.31807602799999</v>
      </c>
      <c r="AK1069"/>
      <c r="AL1069">
        <v>101.56272436099999</v>
      </c>
      <c r="AM1069">
        <v>79.8</v>
      </c>
      <c r="AN1069">
        <v>119.20724550600001</v>
      </c>
      <c r="AO1069">
        <v>89</v>
      </c>
      <c r="AP1069">
        <v>75.018754689000005</v>
      </c>
      <c r="AQ1069">
        <v>104.108675723</v>
      </c>
      <c r="AR1069">
        <v>120.01000083300001</v>
      </c>
      <c r="AS1069">
        <v>71.794017165</v>
      </c>
      <c r="AT1069">
        <v>101.55917965</v>
      </c>
      <c r="AU1069"/>
    </row>
    <row r="1070" spans="1:47" x14ac:dyDescent="0.2">
      <c r="A1070" s="86">
        <v>39448</v>
      </c>
      <c r="B1070">
        <v>98.647325949999995</v>
      </c>
      <c r="C1070">
        <v>102.591450712</v>
      </c>
      <c r="D1070">
        <v>110.76245527099999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101.091575702</v>
      </c>
      <c r="L1070">
        <v>117.4</v>
      </c>
      <c r="M1070">
        <v>109.5</v>
      </c>
      <c r="N1070">
        <v>134.77911231600001</v>
      </c>
      <c r="O1070">
        <v>84.507042253999998</v>
      </c>
      <c r="P1070"/>
      <c r="Q1070">
        <v>128.210684224</v>
      </c>
      <c r="R1070">
        <v>113.18</v>
      </c>
      <c r="S1070">
        <v>106.281758825</v>
      </c>
      <c r="T1070">
        <v>104.857501344</v>
      </c>
      <c r="U1070"/>
      <c r="V1070">
        <v>147.62776760400001</v>
      </c>
      <c r="W1070">
        <v>94.507875655999996</v>
      </c>
      <c r="X1070">
        <v>79.251701030000007</v>
      </c>
      <c r="Y1070"/>
      <c r="Z1070">
        <v>63.335424824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82.188150987</v>
      </c>
      <c r="AF1070">
        <v>115.19040080000001</v>
      </c>
      <c r="AG1070">
        <v>97.5</v>
      </c>
      <c r="AH1070">
        <v>103.202026182</v>
      </c>
      <c r="AI1070">
        <v>104.791267394</v>
      </c>
      <c r="AJ1070">
        <v>112.41272304100001</v>
      </c>
      <c r="AK1070"/>
      <c r="AL1070">
        <v>102.142098893</v>
      </c>
      <c r="AM1070">
        <v>82.3</v>
      </c>
      <c r="AN1070">
        <v>123.175904734</v>
      </c>
      <c r="AO1070">
        <v>91.9</v>
      </c>
      <c r="AP1070">
        <v>91.122780695000003</v>
      </c>
      <c r="AQ1070">
        <v>107.60896741400001</v>
      </c>
      <c r="AR1070">
        <v>120.91007584</v>
      </c>
      <c r="AS1070">
        <v>70.794100491999998</v>
      </c>
      <c r="AT1070">
        <v>101.41317769299999</v>
      </c>
      <c r="AU1070"/>
    </row>
    <row r="1071" spans="1:47" x14ac:dyDescent="0.2">
      <c r="A1071" s="86">
        <v>39479</v>
      </c>
      <c r="B1071">
        <v>99.914200870000002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100.7916007</v>
      </c>
      <c r="L1071">
        <v>114.2</v>
      </c>
      <c r="M1071">
        <v>109.3</v>
      </c>
      <c r="N1071">
        <v>133.49811124799999</v>
      </c>
      <c r="O1071">
        <v>84.607050588000007</v>
      </c>
      <c r="P1071"/>
      <c r="Q1071">
        <v>125.110425869</v>
      </c>
      <c r="R1071">
        <v>114.18</v>
      </c>
      <c r="S1071">
        <v>106.179202463</v>
      </c>
      <c r="T1071">
        <v>105.717870586</v>
      </c>
      <c r="U1071"/>
      <c r="V1071">
        <v>139.03778924599999</v>
      </c>
      <c r="W1071">
        <v>97.108092341000003</v>
      </c>
      <c r="X1071">
        <v>79.260127452000006</v>
      </c>
      <c r="Y1071"/>
      <c r="Z1071">
        <v>63.572858469000003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82.597116907</v>
      </c>
      <c r="AF1071">
        <v>117.09024248</v>
      </c>
      <c r="AG1071">
        <v>98.6</v>
      </c>
      <c r="AH1071">
        <v>103.735892698</v>
      </c>
      <c r="AI1071">
        <v>106.591117407</v>
      </c>
      <c r="AJ1071">
        <v>110.550814585</v>
      </c>
      <c r="AK1071"/>
      <c r="AL1071">
        <v>102.13322145399999</v>
      </c>
      <c r="AM1071">
        <v>81.900000000000006</v>
      </c>
      <c r="AN1071">
        <v>123.087053075</v>
      </c>
      <c r="AO1071">
        <v>89.9</v>
      </c>
      <c r="AP1071">
        <v>91.622905725999999</v>
      </c>
      <c r="AQ1071">
        <v>109.109092424</v>
      </c>
      <c r="AR1071">
        <v>120.710059172</v>
      </c>
      <c r="AS1071">
        <v>72.193983834999997</v>
      </c>
      <c r="AT1071">
        <v>101.040094619</v>
      </c>
      <c r="AU1071"/>
    </row>
    <row r="1072" spans="1:47" x14ac:dyDescent="0.2">
      <c r="A1072" s="86">
        <v>39508</v>
      </c>
      <c r="B1072">
        <v>99.998659250000003</v>
      </c>
      <c r="C1072">
        <v>101.391550704</v>
      </c>
      <c r="D1072">
        <v>110.65235342699999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100.091659028</v>
      </c>
      <c r="L1072">
        <v>116.2</v>
      </c>
      <c r="M1072">
        <v>108.8</v>
      </c>
      <c r="N1072">
        <v>130.79310899399999</v>
      </c>
      <c r="O1072">
        <v>82.906908908999995</v>
      </c>
      <c r="P1072"/>
      <c r="Q1072">
        <v>123.51029252399999</v>
      </c>
      <c r="R1072">
        <v>112.86</v>
      </c>
      <c r="S1072">
        <v>105.53229717400001</v>
      </c>
      <c r="T1072">
        <v>104.10467825800001</v>
      </c>
      <c r="U1072"/>
      <c r="V1072">
        <v>136.74046945200001</v>
      </c>
      <c r="W1072">
        <v>94.307858988000007</v>
      </c>
      <c r="X1072">
        <v>80.183331913999993</v>
      </c>
      <c r="Y1072"/>
      <c r="Z1072">
        <v>63.157349590000003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83.079076744000005</v>
      </c>
      <c r="AF1072">
        <v>117.190234147</v>
      </c>
      <c r="AG1072">
        <v>96.4</v>
      </c>
      <c r="AH1072">
        <v>103.005609124</v>
      </c>
      <c r="AI1072">
        <v>107.391050746</v>
      </c>
      <c r="AJ1072">
        <v>112.645461598</v>
      </c>
      <c r="AK1072"/>
      <c r="AL1072">
        <v>101.507663347</v>
      </c>
      <c r="AM1072">
        <v>79.7</v>
      </c>
      <c r="AN1072">
        <v>114.64828689799999</v>
      </c>
      <c r="AO1072">
        <v>89.9</v>
      </c>
      <c r="AP1072">
        <v>88.122030507999995</v>
      </c>
      <c r="AQ1072">
        <v>108.00900075</v>
      </c>
      <c r="AR1072">
        <v>119.509959163</v>
      </c>
      <c r="AS1072">
        <v>72.193983834999997</v>
      </c>
      <c r="AT1072">
        <v>100.695161277</v>
      </c>
      <c r="AU1072"/>
    </row>
    <row r="1073" spans="1:47" x14ac:dyDescent="0.2">
      <c r="A1073" s="86">
        <v>39539</v>
      </c>
      <c r="B1073">
        <v>99.322992600000006</v>
      </c>
      <c r="C1073">
        <v>102.591450712</v>
      </c>
      <c r="D1073">
        <v>110.542251583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100.29164236299999</v>
      </c>
      <c r="L1073">
        <v>115</v>
      </c>
      <c r="M1073">
        <v>110.1</v>
      </c>
      <c r="N1073">
        <v>133.08811090699999</v>
      </c>
      <c r="O1073">
        <v>86.007167264000003</v>
      </c>
      <c r="P1073"/>
      <c r="Q1073">
        <v>127.510625885</v>
      </c>
      <c r="R1073">
        <v>115.29</v>
      </c>
      <c r="S1073">
        <v>105.450059053</v>
      </c>
      <c r="T1073">
        <v>104.749955189</v>
      </c>
      <c r="U1073"/>
      <c r="V1073">
        <v>144.23172964899999</v>
      </c>
      <c r="W1073">
        <v>95.207933994000001</v>
      </c>
      <c r="X1073">
        <v>79.926459066999996</v>
      </c>
      <c r="Y1073"/>
      <c r="Z1073">
        <v>60.783013140000001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83.718023497999994</v>
      </c>
      <c r="AF1073">
        <v>120.089992501</v>
      </c>
      <c r="AG1073">
        <v>94.6</v>
      </c>
      <c r="AH1073">
        <v>102.361845065</v>
      </c>
      <c r="AI1073">
        <v>113.190567453</v>
      </c>
      <c r="AJ1073">
        <v>114.274631497</v>
      </c>
      <c r="AK1073"/>
      <c r="AL1073">
        <v>101.673705228</v>
      </c>
      <c r="AM1073">
        <v>81.599999999999994</v>
      </c>
      <c r="AN1073">
        <v>121.38224608100001</v>
      </c>
      <c r="AO1073">
        <v>90.2</v>
      </c>
      <c r="AP1073">
        <v>87.721930482999994</v>
      </c>
      <c r="AQ1073">
        <v>108.50904242</v>
      </c>
      <c r="AR1073">
        <v>118.90990915899999</v>
      </c>
      <c r="AS1073">
        <v>71.294058828000004</v>
      </c>
      <c r="AT1073">
        <v>100.020558886</v>
      </c>
      <c r="AU1073"/>
    </row>
    <row r="1074" spans="1:47" x14ac:dyDescent="0.2">
      <c r="A1074" s="86">
        <v>39569</v>
      </c>
      <c r="B1074">
        <v>99.238534310000006</v>
      </c>
      <c r="C1074">
        <v>100.191650696</v>
      </c>
      <c r="D1074">
        <v>111.31296449200001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98.291809016000002</v>
      </c>
      <c r="L1074">
        <v>114.6</v>
      </c>
      <c r="M1074">
        <v>106.9</v>
      </c>
      <c r="N1074">
        <v>128.69610724699999</v>
      </c>
      <c r="O1074">
        <v>83.506958913000005</v>
      </c>
      <c r="P1074"/>
      <c r="Q1074">
        <v>126.710559213</v>
      </c>
      <c r="R1074">
        <v>109.87</v>
      </c>
      <c r="S1074">
        <v>104.435993973</v>
      </c>
      <c r="T1074">
        <v>104.212224413</v>
      </c>
      <c r="U1074"/>
      <c r="V1074">
        <v>136.64058598299999</v>
      </c>
      <c r="W1074">
        <v>93.407783981999998</v>
      </c>
      <c r="X1074">
        <v>80.186253755999999</v>
      </c>
      <c r="Y1074"/>
      <c r="Z1074">
        <v>64.403876226999998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82.934088826000007</v>
      </c>
      <c r="AF1074">
        <v>114.190484126</v>
      </c>
      <c r="AG1074">
        <v>93.4</v>
      </c>
      <c r="AH1074">
        <v>102.634220454</v>
      </c>
      <c r="AI1074">
        <v>103.791350721</v>
      </c>
      <c r="AJ1074">
        <v>114.972847168</v>
      </c>
      <c r="AK1074"/>
      <c r="AL1074">
        <v>100.471874829</v>
      </c>
      <c r="AM1074">
        <v>78.2</v>
      </c>
      <c r="AN1074">
        <v>114.631952634</v>
      </c>
      <c r="AO1074">
        <v>91.3</v>
      </c>
      <c r="AP1074">
        <v>88.022005500999995</v>
      </c>
      <c r="AQ1074">
        <v>107.408950746</v>
      </c>
      <c r="AR1074">
        <v>117.90982581900001</v>
      </c>
      <c r="AS1074">
        <v>71.094075493999995</v>
      </c>
      <c r="AT1074">
        <v>99.423368259</v>
      </c>
      <c r="AU1074"/>
    </row>
    <row r="1075" spans="1:47" x14ac:dyDescent="0.2">
      <c r="A1075" s="86">
        <v>39600</v>
      </c>
      <c r="B1075">
        <v>97.211534450000002</v>
      </c>
      <c r="C1075">
        <v>100.191650696</v>
      </c>
      <c r="D1075">
        <v>113.294797688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99.391717357000005</v>
      </c>
      <c r="L1075">
        <v>113.1</v>
      </c>
      <c r="M1075">
        <v>107.1</v>
      </c>
      <c r="N1075">
        <v>123.762103135</v>
      </c>
      <c r="O1075">
        <v>84.907075590000005</v>
      </c>
      <c r="P1075"/>
      <c r="Q1075">
        <v>123.310275856</v>
      </c>
      <c r="R1075">
        <v>109.55</v>
      </c>
      <c r="S1075">
        <v>104.00025490900001</v>
      </c>
      <c r="T1075">
        <v>103.997132103</v>
      </c>
      <c r="U1075"/>
      <c r="V1075">
        <v>143.83219577200001</v>
      </c>
      <c r="W1075">
        <v>91.807650637999998</v>
      </c>
      <c r="X1075">
        <v>81.284905319000003</v>
      </c>
      <c r="Y1075"/>
      <c r="Z1075">
        <v>62.029539776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82.526122822999994</v>
      </c>
      <c r="AF1075">
        <v>111.690692442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100.108899467</v>
      </c>
      <c r="AM1075">
        <v>78.8</v>
      </c>
      <c r="AN1075">
        <v>115.26680334300001</v>
      </c>
      <c r="AO1075">
        <v>89.6</v>
      </c>
      <c r="AP1075">
        <v>86.121530383000007</v>
      </c>
      <c r="AQ1075">
        <v>111.709309109</v>
      </c>
      <c r="AR1075">
        <v>116.609717476</v>
      </c>
      <c r="AS1075">
        <v>71.394050496000006</v>
      </c>
      <c r="AT1075">
        <v>99.203324576</v>
      </c>
      <c r="AU1075"/>
    </row>
    <row r="1076" spans="1:47" x14ac:dyDescent="0.2">
      <c r="A1076" s="86">
        <v>39630</v>
      </c>
      <c r="B1076">
        <v>96.198034469999996</v>
      </c>
      <c r="C1076">
        <v>103.19140071699999</v>
      </c>
      <c r="D1076">
        <v>113.62510322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97.691859011999995</v>
      </c>
      <c r="L1076">
        <v>112.8</v>
      </c>
      <c r="M1076">
        <v>106</v>
      </c>
      <c r="N1076">
        <v>127.23310602799999</v>
      </c>
      <c r="O1076">
        <v>84.807067255999996</v>
      </c>
      <c r="P1076"/>
      <c r="Q1076">
        <v>126.51054254500001</v>
      </c>
      <c r="R1076">
        <v>110.35</v>
      </c>
      <c r="S1076">
        <v>103.46639443399999</v>
      </c>
      <c r="T1076">
        <v>104.10467825800001</v>
      </c>
      <c r="U1076"/>
      <c r="V1076">
        <v>140.23639087699999</v>
      </c>
      <c r="W1076">
        <v>91.407617301000002</v>
      </c>
      <c r="X1076">
        <v>79.190139148</v>
      </c>
      <c r="Y1076"/>
      <c r="Z1076">
        <v>61.317238840999998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81.806182817999996</v>
      </c>
      <c r="AF1076">
        <v>116.990250812</v>
      </c>
      <c r="AG1076">
        <v>90</v>
      </c>
      <c r="AH1076">
        <v>102.394615734</v>
      </c>
      <c r="AI1076">
        <v>105.291225731</v>
      </c>
      <c r="AJ1076">
        <v>115.55469356099999</v>
      </c>
      <c r="AK1076"/>
      <c r="AL1076">
        <v>99.653547341999996</v>
      </c>
      <c r="AM1076">
        <v>78.5</v>
      </c>
      <c r="AN1076">
        <v>114.75494270900001</v>
      </c>
      <c r="AO1076">
        <v>89</v>
      </c>
      <c r="AP1076">
        <v>85.621405351000007</v>
      </c>
      <c r="AQ1076">
        <v>105.208767397</v>
      </c>
      <c r="AR1076">
        <v>116.009667472</v>
      </c>
      <c r="AS1076">
        <v>69.894175485000005</v>
      </c>
      <c r="AT1076">
        <v>98.734591882999993</v>
      </c>
      <c r="AU1076"/>
    </row>
    <row r="1077" spans="1:47" x14ac:dyDescent="0.2">
      <c r="A1077" s="86">
        <v>39661</v>
      </c>
      <c r="B1077">
        <v>98.647325949999995</v>
      </c>
      <c r="C1077">
        <v>100.49162569800001</v>
      </c>
      <c r="D1077">
        <v>112.19377924600001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99.691692359000001</v>
      </c>
      <c r="L1077">
        <v>112.5</v>
      </c>
      <c r="M1077">
        <v>105.6</v>
      </c>
      <c r="N1077">
        <v>122.57910214899999</v>
      </c>
      <c r="O1077">
        <v>82.906908908999995</v>
      </c>
      <c r="P1077"/>
      <c r="Q1077">
        <v>122.010167514</v>
      </c>
      <c r="R1077">
        <v>108.84</v>
      </c>
      <c r="S1077">
        <v>102.00312406800001</v>
      </c>
      <c r="T1077">
        <v>104.9650475</v>
      </c>
      <c r="U1077"/>
      <c r="V1077">
        <v>136.44081904399999</v>
      </c>
      <c r="W1077">
        <v>92.107675639999997</v>
      </c>
      <c r="X1077">
        <v>80.172656333999996</v>
      </c>
      <c r="Y1077"/>
      <c r="Z1077">
        <v>65.353610806999995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81.870177484999999</v>
      </c>
      <c r="AF1077">
        <v>115.590367469</v>
      </c>
      <c r="AG1077">
        <v>86.8</v>
      </c>
      <c r="AH1077">
        <v>102.19861168600001</v>
      </c>
      <c r="AI1077">
        <v>103.791350721</v>
      </c>
      <c r="AJ1077">
        <v>107.757951901</v>
      </c>
      <c r="AK1077"/>
      <c r="AL1077">
        <v>98.286002014999994</v>
      </c>
      <c r="AM1077">
        <v>77.2</v>
      </c>
      <c r="AN1077">
        <v>111.967863034</v>
      </c>
      <c r="AO1077">
        <v>89.5</v>
      </c>
      <c r="AP1077">
        <v>82.120530133000003</v>
      </c>
      <c r="AQ1077">
        <v>108.40903408600001</v>
      </c>
      <c r="AR1077">
        <v>116.70972580999999</v>
      </c>
      <c r="AS1077">
        <v>68.994250479000002</v>
      </c>
      <c r="AT1077">
        <v>97.195971119000006</v>
      </c>
      <c r="AU1077"/>
    </row>
    <row r="1078" spans="1:47" x14ac:dyDescent="0.2">
      <c r="A1078" s="86">
        <v>39692</v>
      </c>
      <c r="B1078">
        <v>98.140576050000007</v>
      </c>
      <c r="C1078">
        <v>100.891592367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97.391884009999998</v>
      </c>
      <c r="L1078">
        <v>111.1</v>
      </c>
      <c r="M1078">
        <v>104.8</v>
      </c>
      <c r="N1078">
        <v>121.708101423</v>
      </c>
      <c r="O1078">
        <v>83.906992248999998</v>
      </c>
      <c r="P1078"/>
      <c r="Q1078">
        <v>125.310442537</v>
      </c>
      <c r="R1078">
        <v>108.38</v>
      </c>
      <c r="S1078">
        <v>99.931439386999998</v>
      </c>
      <c r="T1078">
        <v>105.39523212</v>
      </c>
      <c r="U1078"/>
      <c r="V1078">
        <v>136.540702514</v>
      </c>
      <c r="W1078">
        <v>89.107425618999997</v>
      </c>
      <c r="X1078">
        <v>82.172448841999994</v>
      </c>
      <c r="Y1078"/>
      <c r="Z1078">
        <v>63.454141647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80.568285975999999</v>
      </c>
      <c r="AF1078">
        <v>115.690359137</v>
      </c>
      <c r="AG1078">
        <v>88</v>
      </c>
      <c r="AH1078">
        <v>100.751352356</v>
      </c>
      <c r="AI1078">
        <v>106.691109074</v>
      </c>
      <c r="AJ1078">
        <v>111.249030256</v>
      </c>
      <c r="AK1078"/>
      <c r="AL1078">
        <v>96.820039233000003</v>
      </c>
      <c r="AM1078">
        <v>77.8</v>
      </c>
      <c r="AN1078">
        <v>111.845522054</v>
      </c>
      <c r="AO1078">
        <v>88.1</v>
      </c>
      <c r="AP1078">
        <v>81.420355088999997</v>
      </c>
      <c r="AQ1078">
        <v>107.50895908</v>
      </c>
      <c r="AR1078">
        <v>113.30944245400001</v>
      </c>
      <c r="AS1078">
        <v>68.794267144000003</v>
      </c>
      <c r="AT1078">
        <v>93.018114699999998</v>
      </c>
      <c r="AU1078"/>
    </row>
    <row r="1079" spans="1:47" x14ac:dyDescent="0.2">
      <c r="A1079" s="86">
        <v>39722</v>
      </c>
      <c r="B1079">
        <v>94.339951279999994</v>
      </c>
      <c r="C1079">
        <v>98.791767352999997</v>
      </c>
      <c r="D1079">
        <v>110.32204789399999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95.292058995000005</v>
      </c>
      <c r="L1079">
        <v>110.3</v>
      </c>
      <c r="M1079">
        <v>102.1</v>
      </c>
      <c r="N1079">
        <v>114.870095725</v>
      </c>
      <c r="O1079">
        <v>75.406283857000005</v>
      </c>
      <c r="P1079"/>
      <c r="Q1079">
        <v>123.91032586</v>
      </c>
      <c r="R1079">
        <v>106.34</v>
      </c>
      <c r="S1079">
        <v>99.363699847999996</v>
      </c>
      <c r="T1079">
        <v>106.040509052</v>
      </c>
      <c r="U1079"/>
      <c r="V1079">
        <v>135.04245047399999</v>
      </c>
      <c r="W1079">
        <v>87.407283939999999</v>
      </c>
      <c r="X1079">
        <v>79.667212038000002</v>
      </c>
      <c r="Y1079"/>
      <c r="Z1079">
        <v>61.198522017999998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80.176318640000005</v>
      </c>
      <c r="AF1079">
        <v>102.591450712</v>
      </c>
      <c r="AG1079">
        <v>86.2</v>
      </c>
      <c r="AH1079">
        <v>100.76948824500001</v>
      </c>
      <c r="AI1079">
        <v>106.891092409</v>
      </c>
      <c r="AJ1079">
        <v>114.04189294</v>
      </c>
      <c r="AK1079"/>
      <c r="AL1079">
        <v>95.871730358999997</v>
      </c>
      <c r="AM1079">
        <v>76.7</v>
      </c>
      <c r="AN1079">
        <v>111.400229465</v>
      </c>
      <c r="AO1079">
        <v>85.5</v>
      </c>
      <c r="AP1079">
        <v>79.119779945000005</v>
      </c>
      <c r="AQ1079">
        <v>107.30894241199999</v>
      </c>
      <c r="AR1079">
        <v>110.409200767</v>
      </c>
      <c r="AS1079">
        <v>65.394550453999997</v>
      </c>
      <c r="AT1079">
        <v>93.869049394000001</v>
      </c>
      <c r="AU1079"/>
    </row>
    <row r="1080" spans="1:47" x14ac:dyDescent="0.2">
      <c r="A1080" s="86">
        <v>39753</v>
      </c>
      <c r="B1080">
        <v>91.721743180000004</v>
      </c>
      <c r="C1080">
        <v>93.792183984999994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91.092408965999994</v>
      </c>
      <c r="L1080">
        <v>108</v>
      </c>
      <c r="M1080">
        <v>98.4</v>
      </c>
      <c r="N1080">
        <v>111.086092572</v>
      </c>
      <c r="O1080">
        <v>71.805983831999995</v>
      </c>
      <c r="P1080"/>
      <c r="Q1080">
        <v>119.409950829</v>
      </c>
      <c r="R1080">
        <v>101.01</v>
      </c>
      <c r="S1080">
        <v>96.182115905000003</v>
      </c>
      <c r="T1080">
        <v>103.029216706</v>
      </c>
      <c r="U1080"/>
      <c r="V1080">
        <v>130.24804394899999</v>
      </c>
      <c r="W1080">
        <v>84.607050588000007</v>
      </c>
      <c r="X1080">
        <v>78.980321920999998</v>
      </c>
      <c r="Y1080"/>
      <c r="Z1080">
        <v>67.490513613000005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71.749020915000003</v>
      </c>
      <c r="AF1080">
        <v>95.392050662000003</v>
      </c>
      <c r="AG1080">
        <v>82.2</v>
      </c>
      <c r="AH1080">
        <v>99.332569562000003</v>
      </c>
      <c r="AI1080">
        <v>101.591534039</v>
      </c>
      <c r="AJ1080">
        <v>113.227307991</v>
      </c>
      <c r="AK1080"/>
      <c r="AL1080">
        <v>92.551694269999999</v>
      </c>
      <c r="AM1080">
        <v>72.599999999999994</v>
      </c>
      <c r="AN1080">
        <v>108.411239373</v>
      </c>
      <c r="AO1080">
        <v>79.400000000000006</v>
      </c>
      <c r="AP1080">
        <v>76.819204800999998</v>
      </c>
      <c r="AQ1080">
        <v>94.407867322000001</v>
      </c>
      <c r="AR1080">
        <v>106.408867406</v>
      </c>
      <c r="AS1080">
        <v>62.894758770000003</v>
      </c>
      <c r="AT1080">
        <v>92.649987565000004</v>
      </c>
      <c r="AU1080"/>
    </row>
    <row r="1081" spans="1:47" x14ac:dyDescent="0.2">
      <c r="A1081" s="86">
        <v>39783</v>
      </c>
      <c r="B1081">
        <v>92.988618059999993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87.692692276000002</v>
      </c>
      <c r="L1081">
        <v>108</v>
      </c>
      <c r="M1081">
        <v>95</v>
      </c>
      <c r="N1081">
        <v>107.09808924799999</v>
      </c>
      <c r="O1081">
        <v>67.605633803000003</v>
      </c>
      <c r="P1081"/>
      <c r="Q1081">
        <v>104.108675723</v>
      </c>
      <c r="R1081">
        <v>99.62</v>
      </c>
      <c r="S1081">
        <v>92.469304835000003</v>
      </c>
      <c r="T1081">
        <v>102.168847464</v>
      </c>
      <c r="U1081"/>
      <c r="V1081">
        <v>129.249209256</v>
      </c>
      <c r="W1081">
        <v>75.206267189000002</v>
      </c>
      <c r="X1081">
        <v>76.862184321000001</v>
      </c>
      <c r="Y1081"/>
      <c r="Z1081">
        <v>60.308145848999999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63.819681693</v>
      </c>
      <c r="AF1081">
        <v>86.192817265000002</v>
      </c>
      <c r="AG1081">
        <v>81.3</v>
      </c>
      <c r="AH1081">
        <v>98.202058269999995</v>
      </c>
      <c r="AI1081">
        <v>97.591867343999994</v>
      </c>
      <c r="AJ1081">
        <v>113.692785105</v>
      </c>
      <c r="AK1081"/>
      <c r="AL1081">
        <v>89.037403866999995</v>
      </c>
      <c r="AM1081">
        <v>72.3</v>
      </c>
      <c r="AN1081">
        <v>104.77436118</v>
      </c>
      <c r="AO1081">
        <v>76.3</v>
      </c>
      <c r="AP1081">
        <v>74.218554639000004</v>
      </c>
      <c r="AQ1081">
        <v>85.307108925999998</v>
      </c>
      <c r="AR1081">
        <v>98.80823402</v>
      </c>
      <c r="AS1081">
        <v>61.094908758000003</v>
      </c>
      <c r="AT1081">
        <v>90.024628538000002</v>
      </c>
      <c r="AU1081"/>
    </row>
    <row r="1082" spans="1:47" x14ac:dyDescent="0.2">
      <c r="A1082" s="86">
        <v>39814</v>
      </c>
      <c r="B1082">
        <v>90.539326590000002</v>
      </c>
      <c r="C1082">
        <v>88.092658944999997</v>
      </c>
      <c r="D1082">
        <v>94.357280484</v>
      </c>
      <c r="E1082">
        <v>88.645733288000002</v>
      </c>
      <c r="F1082"/>
      <c r="G1082"/>
      <c r="H1082">
        <v>87.618709654</v>
      </c>
      <c r="I1082">
        <v>90.531782274999998</v>
      </c>
      <c r="J1082">
        <v>78.286952174999996</v>
      </c>
      <c r="K1082">
        <v>80.693275560000004</v>
      </c>
      <c r="L1082">
        <v>104.7</v>
      </c>
      <c r="M1082">
        <v>91.1</v>
      </c>
      <c r="N1082">
        <v>106.65708888100001</v>
      </c>
      <c r="O1082">
        <v>66.005500458</v>
      </c>
      <c r="P1082"/>
      <c r="Q1082">
        <v>99.808317360000004</v>
      </c>
      <c r="R1082">
        <v>95.93</v>
      </c>
      <c r="S1082">
        <v>88.542529950000002</v>
      </c>
      <c r="T1082">
        <v>101.093385911</v>
      </c>
      <c r="U1082"/>
      <c r="V1082">
        <v>123.555851507</v>
      </c>
      <c r="W1082">
        <v>74.306192182999993</v>
      </c>
      <c r="X1082">
        <v>75.370250265999999</v>
      </c>
      <c r="Y1082"/>
      <c r="Z1082">
        <v>62.741840711000002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65.178568452999997</v>
      </c>
      <c r="AF1082">
        <v>90.092492292000003</v>
      </c>
      <c r="AG1082">
        <v>76.5</v>
      </c>
      <c r="AH1082">
        <v>95.415792326000002</v>
      </c>
      <c r="AI1082">
        <v>100.49162569800001</v>
      </c>
      <c r="AJ1082">
        <v>111.481768813</v>
      </c>
      <c r="AK1082"/>
      <c r="AL1082">
        <v>85.948384636</v>
      </c>
      <c r="AM1082">
        <v>71.3</v>
      </c>
      <c r="AN1082">
        <v>100.77724409</v>
      </c>
      <c r="AO1082">
        <v>76.099999999999994</v>
      </c>
      <c r="AP1082">
        <v>69.817454364</v>
      </c>
      <c r="AQ1082">
        <v>91.107592299000004</v>
      </c>
      <c r="AR1082">
        <v>95.907992332999996</v>
      </c>
      <c r="AS1082">
        <v>56.995250396000003</v>
      </c>
      <c r="AT1082">
        <v>87.802385573999999</v>
      </c>
      <c r="AU1082"/>
    </row>
    <row r="1083" spans="1:47" x14ac:dyDescent="0.2">
      <c r="A1083" s="86">
        <v>39845</v>
      </c>
      <c r="B1083">
        <v>88.174493440000006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86.731737043999999</v>
      </c>
      <c r="I1083">
        <v>88.167146177999996</v>
      </c>
      <c r="J1083">
        <v>78.586902183000007</v>
      </c>
      <c r="K1083">
        <v>78.193483876000002</v>
      </c>
      <c r="L1083">
        <v>101.8</v>
      </c>
      <c r="M1083">
        <v>89.1</v>
      </c>
      <c r="N1083">
        <v>106.03108835899999</v>
      </c>
      <c r="O1083">
        <v>65.505458787999999</v>
      </c>
      <c r="P1083"/>
      <c r="Q1083">
        <v>104.108675723</v>
      </c>
      <c r="R1083">
        <v>94.59</v>
      </c>
      <c r="S1083">
        <v>86.059366908000001</v>
      </c>
      <c r="T1083">
        <v>99.587739737999996</v>
      </c>
      <c r="U1083"/>
      <c r="V1083">
        <v>129.14932578700001</v>
      </c>
      <c r="W1083">
        <v>71.705975498000001</v>
      </c>
      <c r="X1083">
        <v>76.240268013999994</v>
      </c>
      <c r="Y1083"/>
      <c r="Z1083">
        <v>61.910822953999997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70.650112491000002</v>
      </c>
      <c r="AF1083">
        <v>87.192733938999993</v>
      </c>
      <c r="AG1083">
        <v>76.099999999999994</v>
      </c>
      <c r="AH1083">
        <v>95.869237464999998</v>
      </c>
      <c r="AI1083">
        <v>96.691942338000004</v>
      </c>
      <c r="AJ1083">
        <v>114.50737005400001</v>
      </c>
      <c r="AK1083"/>
      <c r="AL1083">
        <v>84.718605561000004</v>
      </c>
      <c r="AM1083">
        <v>72.7</v>
      </c>
      <c r="AN1083">
        <v>100.710498246</v>
      </c>
      <c r="AO1083">
        <v>76.900000000000006</v>
      </c>
      <c r="AP1083">
        <v>72.518129532000003</v>
      </c>
      <c r="AQ1083">
        <v>87.007250604000006</v>
      </c>
      <c r="AR1083">
        <v>98.308192348999995</v>
      </c>
      <c r="AS1083">
        <v>58.195150404000003</v>
      </c>
      <c r="AT1083">
        <v>87.231362304000001</v>
      </c>
      <c r="AU1083"/>
    </row>
    <row r="1084" spans="1:47" x14ac:dyDescent="0.2">
      <c r="A1084" s="86">
        <v>39873</v>
      </c>
      <c r="B1084">
        <v>89.356910020000001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86.244590383000002</v>
      </c>
      <c r="I1084">
        <v>89.349464230999999</v>
      </c>
      <c r="J1084">
        <v>79.986668889000001</v>
      </c>
      <c r="K1084">
        <v>78.493458877999998</v>
      </c>
      <c r="L1084">
        <v>98.3</v>
      </c>
      <c r="M1084">
        <v>87.9</v>
      </c>
      <c r="N1084">
        <v>102.710085592</v>
      </c>
      <c r="O1084">
        <v>61.405117093000001</v>
      </c>
      <c r="P1084"/>
      <c r="Q1084">
        <v>102.208517376</v>
      </c>
      <c r="R1084">
        <v>92.85</v>
      </c>
      <c r="S1084">
        <v>85.188002136999998</v>
      </c>
      <c r="T1084">
        <v>99.050008962000007</v>
      </c>
      <c r="U1084"/>
      <c r="V1084">
        <v>125.05410354599999</v>
      </c>
      <c r="W1084">
        <v>75.106258854999993</v>
      </c>
      <c r="X1084">
        <v>75.681893352000003</v>
      </c>
      <c r="Y1084"/>
      <c r="Z1084">
        <v>63.454141647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73.535872010999995</v>
      </c>
      <c r="AF1084">
        <v>82.393133906000003</v>
      </c>
      <c r="AG1084">
        <v>73</v>
      </c>
      <c r="AH1084">
        <v>94.953457373000006</v>
      </c>
      <c r="AI1084">
        <v>94.792100657999995</v>
      </c>
      <c r="AJ1084">
        <v>110.89992242</v>
      </c>
      <c r="AK1084"/>
      <c r="AL1084">
        <v>84.072031976000005</v>
      </c>
      <c r="AM1084">
        <v>74.5</v>
      </c>
      <c r="AN1084">
        <v>101.31876657700001</v>
      </c>
      <c r="AO1084">
        <v>76.7</v>
      </c>
      <c r="AP1084">
        <v>71.817954489000002</v>
      </c>
      <c r="AQ1084">
        <v>86.007167264000003</v>
      </c>
      <c r="AR1084">
        <v>94.207850653999998</v>
      </c>
      <c r="AS1084">
        <v>57.595200400000003</v>
      </c>
      <c r="AT1084">
        <v>85.841320585999995</v>
      </c>
      <c r="AU1084"/>
    </row>
    <row r="1085" spans="1:47" x14ac:dyDescent="0.2">
      <c r="A1085" s="86">
        <v>39904</v>
      </c>
      <c r="B1085">
        <v>87.160993509999997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85.857078798000003</v>
      </c>
      <c r="I1085">
        <v>87.153730698999993</v>
      </c>
      <c r="J1085">
        <v>78.386935511000004</v>
      </c>
      <c r="K1085">
        <v>76.193650528999996</v>
      </c>
      <c r="L1085">
        <v>96.5</v>
      </c>
      <c r="M1085">
        <v>86.6</v>
      </c>
      <c r="N1085">
        <v>103.96208663500001</v>
      </c>
      <c r="O1085">
        <v>58.804900408000002</v>
      </c>
      <c r="P1085"/>
      <c r="Q1085">
        <v>99.208267355999993</v>
      </c>
      <c r="R1085">
        <v>92.81</v>
      </c>
      <c r="S1085">
        <v>85.243245396000006</v>
      </c>
      <c r="T1085">
        <v>99.910378203999997</v>
      </c>
      <c r="U1085"/>
      <c r="V1085">
        <v>123.356084568</v>
      </c>
      <c r="W1085">
        <v>71.805983831999995</v>
      </c>
      <c r="X1085">
        <v>78.040487854000006</v>
      </c>
      <c r="Y1085"/>
      <c r="Z1085">
        <v>62.860557534000002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76.269644196000002</v>
      </c>
      <c r="AF1085">
        <v>88.492625614999994</v>
      </c>
      <c r="AG1085">
        <v>75</v>
      </c>
      <c r="AH1085">
        <v>95.012823337</v>
      </c>
      <c r="AI1085">
        <v>91.392383968000004</v>
      </c>
      <c r="AJ1085">
        <v>109.736229635</v>
      </c>
      <c r="AK1085"/>
      <c r="AL1085">
        <v>84.152899687000001</v>
      </c>
      <c r="AM1085">
        <v>73.3</v>
      </c>
      <c r="AN1085">
        <v>102.58241894699999</v>
      </c>
      <c r="AO1085">
        <v>76.900000000000006</v>
      </c>
      <c r="AP1085">
        <v>70.017504376000005</v>
      </c>
      <c r="AQ1085">
        <v>81.206767231000001</v>
      </c>
      <c r="AR1085">
        <v>94.007833985999994</v>
      </c>
      <c r="AS1085">
        <v>58.495125406</v>
      </c>
      <c r="AT1085">
        <v>85.18327103</v>
      </c>
      <c r="AU1085"/>
    </row>
    <row r="1086" spans="1:47" x14ac:dyDescent="0.2">
      <c r="A1086" s="86">
        <v>39934</v>
      </c>
      <c r="B1086">
        <v>85.302910319999995</v>
      </c>
      <c r="C1086">
        <v>95.692025665000003</v>
      </c>
      <c r="D1086">
        <v>99.421965318000005</v>
      </c>
      <c r="E1086">
        <v>83.430759065000004</v>
      </c>
      <c r="F1086"/>
      <c r="G1086"/>
      <c r="H1086">
        <v>86.372153716</v>
      </c>
      <c r="I1086">
        <v>85.295802335999994</v>
      </c>
      <c r="J1086">
        <v>78.286952174999996</v>
      </c>
      <c r="K1086">
        <v>79.693358887000002</v>
      </c>
      <c r="L1086">
        <v>94.5</v>
      </c>
      <c r="M1086">
        <v>88.7</v>
      </c>
      <c r="N1086">
        <v>103.02008585</v>
      </c>
      <c r="O1086">
        <v>59.10492541</v>
      </c>
      <c r="P1086"/>
      <c r="Q1086">
        <v>97.308109009000006</v>
      </c>
      <c r="R1086">
        <v>93.93</v>
      </c>
      <c r="S1086">
        <v>85.993646521000002</v>
      </c>
      <c r="T1086">
        <v>98.082093564999994</v>
      </c>
      <c r="U1086"/>
      <c r="V1086">
        <v>124.255035792</v>
      </c>
      <c r="W1086">
        <v>72.406033836000006</v>
      </c>
      <c r="X1086">
        <v>79.007656539999999</v>
      </c>
      <c r="Y1086"/>
      <c r="Z1086">
        <v>60.486221082999997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77.323556370000006</v>
      </c>
      <c r="AF1086">
        <v>89.492542287999996</v>
      </c>
      <c r="AG1086">
        <v>73.3</v>
      </c>
      <c r="AH1086">
        <v>94.501937526999995</v>
      </c>
      <c r="AI1086">
        <v>96.091992333999997</v>
      </c>
      <c r="AJ1086">
        <v>105.314197052</v>
      </c>
      <c r="AK1086"/>
      <c r="AL1086">
        <v>84.822304325999994</v>
      </c>
      <c r="AM1086">
        <v>73.900000000000006</v>
      </c>
      <c r="AN1086">
        <v>100.151825101</v>
      </c>
      <c r="AO1086">
        <v>77.099999999999994</v>
      </c>
      <c r="AP1086">
        <v>69.717429357</v>
      </c>
      <c r="AQ1086">
        <v>84.307025585000005</v>
      </c>
      <c r="AR1086">
        <v>91.207600632999998</v>
      </c>
      <c r="AS1086">
        <v>60.394967086000001</v>
      </c>
      <c r="AT1086">
        <v>84.313900243999996</v>
      </c>
      <c r="AU1086"/>
    </row>
    <row r="1087" spans="1:47" x14ac:dyDescent="0.2">
      <c r="A1087" s="86">
        <v>39965</v>
      </c>
      <c r="B1087">
        <v>86.654243550000004</v>
      </c>
      <c r="C1087">
        <v>86.892758936999996</v>
      </c>
      <c r="D1087">
        <v>100.743187448</v>
      </c>
      <c r="E1087">
        <v>83.068790145999998</v>
      </c>
      <c r="F1087"/>
      <c r="G1087"/>
      <c r="H1087">
        <v>88.289889285000001</v>
      </c>
      <c r="I1087">
        <v>86.647022965000005</v>
      </c>
      <c r="J1087">
        <v>80.686552241000001</v>
      </c>
      <c r="K1087">
        <v>80.293308890999995</v>
      </c>
      <c r="L1087">
        <v>97.3</v>
      </c>
      <c r="M1087">
        <v>89.3</v>
      </c>
      <c r="N1087">
        <v>103.712086427</v>
      </c>
      <c r="O1087">
        <v>60.205017085000001</v>
      </c>
      <c r="P1087"/>
      <c r="Q1087">
        <v>100.00833402799999</v>
      </c>
      <c r="R1087">
        <v>95.13</v>
      </c>
      <c r="S1087">
        <v>86.274924409999997</v>
      </c>
      <c r="T1087">
        <v>98.727370496999995</v>
      </c>
      <c r="U1087"/>
      <c r="V1087">
        <v>123.356084568</v>
      </c>
      <c r="W1087">
        <v>74.206183848999999</v>
      </c>
      <c r="X1087">
        <v>79.569937758999998</v>
      </c>
      <c r="Y1087"/>
      <c r="Z1087">
        <v>61.435955663999998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80.524289643000003</v>
      </c>
      <c r="AF1087">
        <v>91.392383968000004</v>
      </c>
      <c r="AG1087">
        <v>74.2</v>
      </c>
      <c r="AH1087">
        <v>94.604367198999995</v>
      </c>
      <c r="AI1087">
        <v>97.091909008000002</v>
      </c>
      <c r="AJ1087">
        <v>106.710628394</v>
      </c>
      <c r="AK1087"/>
      <c r="AL1087">
        <v>85.394949307999994</v>
      </c>
      <c r="AM1087">
        <v>75</v>
      </c>
      <c r="AN1087">
        <v>100.354065416</v>
      </c>
      <c r="AO1087">
        <v>77.599999999999994</v>
      </c>
      <c r="AP1087">
        <v>70.917729432000002</v>
      </c>
      <c r="AQ1087">
        <v>84.807067255999996</v>
      </c>
      <c r="AR1087">
        <v>93.507792316000007</v>
      </c>
      <c r="AS1087">
        <v>62.094825430999997</v>
      </c>
      <c r="AT1087">
        <v>84.036962383000002</v>
      </c>
      <c r="AU1087"/>
    </row>
    <row r="1088" spans="1:47" x14ac:dyDescent="0.2">
      <c r="A1088" s="86">
        <v>39995</v>
      </c>
      <c r="B1088">
        <v>86.823160200000004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84.394419190999997</v>
      </c>
      <c r="I1088">
        <v>86.815925539999995</v>
      </c>
      <c r="J1088">
        <v>78.786868854999994</v>
      </c>
      <c r="K1088">
        <v>79.493375552000003</v>
      </c>
      <c r="L1088">
        <v>96.4</v>
      </c>
      <c r="M1088">
        <v>89.4</v>
      </c>
      <c r="N1088">
        <v>104.768087307</v>
      </c>
      <c r="O1088">
        <v>61.105092091000003</v>
      </c>
      <c r="P1088"/>
      <c r="Q1088">
        <v>101.10842570200001</v>
      </c>
      <c r="R1088">
        <v>94.8</v>
      </c>
      <c r="S1088">
        <v>86.924510071</v>
      </c>
      <c r="T1088">
        <v>99.157555117000001</v>
      </c>
      <c r="U1088"/>
      <c r="V1088">
        <v>124.554686199</v>
      </c>
      <c r="W1088">
        <v>74.006167180999995</v>
      </c>
      <c r="X1088">
        <v>80.432426135</v>
      </c>
      <c r="Y1088"/>
      <c r="Z1088">
        <v>60.842371550999999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82.295142071000001</v>
      </c>
      <c r="AF1088">
        <v>92.592283976000004</v>
      </c>
      <c r="AG1088">
        <v>72.2</v>
      </c>
      <c r="AH1088">
        <v>95.863926926999994</v>
      </c>
      <c r="AI1088">
        <v>99.191734022000006</v>
      </c>
      <c r="AJ1088">
        <v>107.408844065</v>
      </c>
      <c r="AK1088"/>
      <c r="AL1088">
        <v>86.089277750999997</v>
      </c>
      <c r="AM1088">
        <v>75</v>
      </c>
      <c r="AN1088">
        <v>104.36551028700001</v>
      </c>
      <c r="AO1088">
        <v>78.599999999999994</v>
      </c>
      <c r="AP1088">
        <v>72.118029507000003</v>
      </c>
      <c r="AQ1088">
        <v>84.007000583000007</v>
      </c>
      <c r="AR1088">
        <v>93.007750646000005</v>
      </c>
      <c r="AS1088">
        <v>63.194733771999999</v>
      </c>
      <c r="AT1088">
        <v>84.991476198000001</v>
      </c>
      <c r="AU1088"/>
    </row>
    <row r="1089" spans="1:47" x14ac:dyDescent="0.2">
      <c r="A1089" s="86">
        <v>40026</v>
      </c>
      <c r="B1089">
        <v>86.316410239999996</v>
      </c>
      <c r="C1089">
        <v>90.692442295999996</v>
      </c>
      <c r="D1089">
        <v>103.495733554</v>
      </c>
      <c r="E1089">
        <v>82.912017207999995</v>
      </c>
      <c r="F1089"/>
      <c r="G1089"/>
      <c r="H1089">
        <v>89.137216938999998</v>
      </c>
      <c r="I1089">
        <v>86.309217805000003</v>
      </c>
      <c r="J1089">
        <v>81.386435594000005</v>
      </c>
      <c r="K1089">
        <v>80.493292225999994</v>
      </c>
      <c r="L1089">
        <v>97</v>
      </c>
      <c r="M1089">
        <v>89.4</v>
      </c>
      <c r="N1089">
        <v>104.86708738900001</v>
      </c>
      <c r="O1089">
        <v>62.005167096999998</v>
      </c>
      <c r="P1089"/>
      <c r="Q1089">
        <v>101.60846737200001</v>
      </c>
      <c r="R1089">
        <v>96.35</v>
      </c>
      <c r="S1089">
        <v>87.543757252000006</v>
      </c>
      <c r="T1089">
        <v>96.361355082000003</v>
      </c>
      <c r="U1089"/>
      <c r="V1089">
        <v>119.061095389</v>
      </c>
      <c r="W1089">
        <v>73.506125510000004</v>
      </c>
      <c r="X1089">
        <v>84.564172831999997</v>
      </c>
      <c r="Y1089"/>
      <c r="Z1089">
        <v>54.312946310999997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83.045079576999996</v>
      </c>
      <c r="AF1089">
        <v>95.092075660000006</v>
      </c>
      <c r="AG1089">
        <v>73.3</v>
      </c>
      <c r="AH1089">
        <v>94.913969193</v>
      </c>
      <c r="AI1089">
        <v>98.291809016000002</v>
      </c>
      <c r="AJ1089">
        <v>107.641582622</v>
      </c>
      <c r="AK1089"/>
      <c r="AL1089">
        <v>86.571195083999996</v>
      </c>
      <c r="AM1089">
        <v>75.5</v>
      </c>
      <c r="AN1089">
        <v>102.08607758300001</v>
      </c>
      <c r="AO1089">
        <v>78.2</v>
      </c>
      <c r="AP1089">
        <v>76.819204800999998</v>
      </c>
      <c r="AQ1089">
        <v>87.407283939999999</v>
      </c>
      <c r="AR1089">
        <v>94.507875655999996</v>
      </c>
      <c r="AS1089">
        <v>62.394800433</v>
      </c>
      <c r="AT1089">
        <v>85.945296182000007</v>
      </c>
      <c r="AU1089"/>
    </row>
    <row r="1090" spans="1:47" x14ac:dyDescent="0.2">
      <c r="A1090" s="86">
        <v>40057</v>
      </c>
      <c r="B1090">
        <v>88.090035110000002</v>
      </c>
      <c r="C1090">
        <v>89.092575619000002</v>
      </c>
      <c r="D1090">
        <v>105.14726121699999</v>
      </c>
      <c r="E1090">
        <v>84.334745002999995</v>
      </c>
      <c r="F1090"/>
      <c r="G1090"/>
      <c r="H1090">
        <v>89.611957634000007</v>
      </c>
      <c r="I1090">
        <v>88.082694884999995</v>
      </c>
      <c r="J1090">
        <v>81.486418929999999</v>
      </c>
      <c r="K1090">
        <v>84.092992250999998</v>
      </c>
      <c r="L1090">
        <v>93.7</v>
      </c>
      <c r="M1090">
        <v>91.6</v>
      </c>
      <c r="N1090">
        <v>106.012088343</v>
      </c>
      <c r="O1090">
        <v>60.505042087</v>
      </c>
      <c r="P1090"/>
      <c r="Q1090">
        <v>99.908325693999998</v>
      </c>
      <c r="R1090">
        <v>96.84</v>
      </c>
      <c r="S1090">
        <v>89.242377712999996</v>
      </c>
      <c r="T1090">
        <v>97.436816633999996</v>
      </c>
      <c r="U1090"/>
      <c r="V1090">
        <v>123.356084568</v>
      </c>
      <c r="W1090">
        <v>75.506292191</v>
      </c>
      <c r="X1090">
        <v>83.592095301000001</v>
      </c>
      <c r="Y1090"/>
      <c r="Z1090">
        <v>59.477128092000001</v>
      </c>
      <c r="AA1090">
        <v>76.005396528999995</v>
      </c>
      <c r="AB1090">
        <v>86.276346603999997</v>
      </c>
      <c r="AC1090">
        <v>101.49154237099999</v>
      </c>
      <c r="AD1090">
        <v>93.505245392000006</v>
      </c>
      <c r="AE1090">
        <v>85.492875593999997</v>
      </c>
      <c r="AF1090">
        <v>105.391217399</v>
      </c>
      <c r="AG1090">
        <v>72.3</v>
      </c>
      <c r="AH1090">
        <v>95.214373441999996</v>
      </c>
      <c r="AI1090">
        <v>97.691859011999995</v>
      </c>
      <c r="AJ1090">
        <v>110.201706749</v>
      </c>
      <c r="AK1090"/>
      <c r="AL1090">
        <v>88.050793487000007</v>
      </c>
      <c r="AM1090">
        <v>76.5</v>
      </c>
      <c r="AN1090">
        <v>105.50978995200001</v>
      </c>
      <c r="AO1090">
        <v>78.900000000000006</v>
      </c>
      <c r="AP1090">
        <v>75.718929732000007</v>
      </c>
      <c r="AQ1090">
        <v>89.607467288999999</v>
      </c>
      <c r="AR1090">
        <v>95.907992332999996</v>
      </c>
      <c r="AS1090">
        <v>63.094742105000002</v>
      </c>
      <c r="AT1090">
        <v>86.636947003000003</v>
      </c>
      <c r="AU1090"/>
    </row>
    <row r="1091" spans="1:47" x14ac:dyDescent="0.2">
      <c r="A1091" s="86">
        <v>40087</v>
      </c>
      <c r="B1091">
        <v>88.596785069999996</v>
      </c>
      <c r="C1091">
        <v>89.892508957999993</v>
      </c>
      <c r="D1091">
        <v>107.239196257</v>
      </c>
      <c r="E1091">
        <v>84.338490432</v>
      </c>
      <c r="F1091"/>
      <c r="G1091"/>
      <c r="H1091">
        <v>90.166653890000006</v>
      </c>
      <c r="I1091">
        <v>88.589402620000001</v>
      </c>
      <c r="J1091">
        <v>82.386268955000006</v>
      </c>
      <c r="K1091">
        <v>82.293142238000001</v>
      </c>
      <c r="L1091">
        <v>93.6</v>
      </c>
      <c r="M1091">
        <v>91.2</v>
      </c>
      <c r="N1091">
        <v>105.349087791</v>
      </c>
      <c r="O1091">
        <v>61.205100424999998</v>
      </c>
      <c r="P1091"/>
      <c r="Q1091">
        <v>101.208434036</v>
      </c>
      <c r="R1091">
        <v>96.19</v>
      </c>
      <c r="S1091">
        <v>89.655361197000005</v>
      </c>
      <c r="T1091">
        <v>97.114178167999995</v>
      </c>
      <c r="U1091"/>
      <c r="V1091">
        <v>120.559347428</v>
      </c>
      <c r="W1091">
        <v>77.606467206000005</v>
      </c>
      <c r="X1091">
        <v>81.670290295000001</v>
      </c>
      <c r="Y1091"/>
      <c r="Z1091">
        <v>59.595844913999997</v>
      </c>
      <c r="AA1091">
        <v>75.880603340999997</v>
      </c>
      <c r="AB1091">
        <v>88.430913348999994</v>
      </c>
      <c r="AC1091">
        <v>103.19140071699999</v>
      </c>
      <c r="AD1091">
        <v>96.071251028000006</v>
      </c>
      <c r="AE1091">
        <v>84.598950087000006</v>
      </c>
      <c r="AF1091">
        <v>97.791850679000007</v>
      </c>
      <c r="AG1091">
        <v>73.599999999999994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88.405654064000004</v>
      </c>
      <c r="AM1091">
        <v>77.400000000000006</v>
      </c>
      <c r="AN1091">
        <v>105.890176082</v>
      </c>
      <c r="AO1091">
        <v>79.5</v>
      </c>
      <c r="AP1091">
        <v>74.518629657000005</v>
      </c>
      <c r="AQ1091">
        <v>86.807233936000003</v>
      </c>
      <c r="AR1091">
        <v>95.007917325999998</v>
      </c>
      <c r="AS1091">
        <v>64.294642112999995</v>
      </c>
      <c r="AT1091">
        <v>86.887023674999995</v>
      </c>
      <c r="AU1091"/>
    </row>
    <row r="1092" spans="1:47" x14ac:dyDescent="0.2">
      <c r="A1092" s="86">
        <v>40118</v>
      </c>
      <c r="B1092">
        <v>89.103535030000003</v>
      </c>
      <c r="C1092">
        <v>91.492375635000002</v>
      </c>
      <c r="D1092">
        <v>109.000825764</v>
      </c>
      <c r="E1092">
        <v>85.646447594999998</v>
      </c>
      <c r="F1092"/>
      <c r="G1092"/>
      <c r="H1092">
        <v>88.235065222000003</v>
      </c>
      <c r="I1092">
        <v>89.096110354000004</v>
      </c>
      <c r="J1092">
        <v>81.086485585999995</v>
      </c>
      <c r="K1092">
        <v>83.293058912000006</v>
      </c>
      <c r="L1092">
        <v>95.2</v>
      </c>
      <c r="M1092">
        <v>91.5</v>
      </c>
      <c r="N1092">
        <v>104.77408731200001</v>
      </c>
      <c r="O1092">
        <v>63.105258771999999</v>
      </c>
      <c r="P1092"/>
      <c r="Q1092">
        <v>101.008417368</v>
      </c>
      <c r="R1092">
        <v>97.14</v>
      </c>
      <c r="S1092">
        <v>90.475044017000002</v>
      </c>
      <c r="T1092">
        <v>97.114178167999995</v>
      </c>
      <c r="U1092"/>
      <c r="V1092">
        <v>122.756783752</v>
      </c>
      <c r="W1092">
        <v>76.406367196999994</v>
      </c>
      <c r="X1092">
        <v>84.060035554999999</v>
      </c>
      <c r="Y1092"/>
      <c r="Z1092">
        <v>56.746641173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85.177901841999997</v>
      </c>
      <c r="AF1092">
        <v>97.291892341999997</v>
      </c>
      <c r="AG1092">
        <v>76.7</v>
      </c>
      <c r="AH1092">
        <v>97.700484598000003</v>
      </c>
      <c r="AI1092">
        <v>99.291725690000007</v>
      </c>
      <c r="AJ1092">
        <v>107.87432117900001</v>
      </c>
      <c r="AK1092"/>
      <c r="AL1092">
        <v>89.149366538999999</v>
      </c>
      <c r="AM1092">
        <v>77.8</v>
      </c>
      <c r="AN1092">
        <v>102.85683666</v>
      </c>
      <c r="AO1092">
        <v>81</v>
      </c>
      <c r="AP1092">
        <v>77.019254814000007</v>
      </c>
      <c r="AQ1092">
        <v>89.907492290999997</v>
      </c>
      <c r="AR1092">
        <v>94.007833985999994</v>
      </c>
      <c r="AS1092">
        <v>66.994417131999995</v>
      </c>
      <c r="AT1092">
        <v>87.230569353999996</v>
      </c>
      <c r="AU1092"/>
    </row>
    <row r="1093" spans="1:47" x14ac:dyDescent="0.2">
      <c r="A1093" s="86">
        <v>40148</v>
      </c>
      <c r="B1093">
        <v>89.441368350000005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87.592732718999997</v>
      </c>
      <c r="I1093">
        <v>89.433915524</v>
      </c>
      <c r="J1093">
        <v>82.686218964000005</v>
      </c>
      <c r="K1093">
        <v>83.293058912000006</v>
      </c>
      <c r="L1093">
        <v>89.8</v>
      </c>
      <c r="M1093">
        <v>91.5</v>
      </c>
      <c r="N1093">
        <v>105.671088059</v>
      </c>
      <c r="O1093">
        <v>63.105258771999999</v>
      </c>
      <c r="P1093"/>
      <c r="Q1093">
        <v>102.908575715</v>
      </c>
      <c r="R1093">
        <v>96.84</v>
      </c>
      <c r="S1093">
        <v>90.608450214000001</v>
      </c>
      <c r="T1093">
        <v>96.683993547</v>
      </c>
      <c r="U1093"/>
      <c r="V1093">
        <v>119.960046612</v>
      </c>
      <c r="W1093">
        <v>76.306358863</v>
      </c>
      <c r="X1093">
        <v>84.242951985000005</v>
      </c>
      <c r="Y1093"/>
      <c r="Z1093">
        <v>57.815092575999998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85.925839513</v>
      </c>
      <c r="AF1093">
        <v>97.891842346000004</v>
      </c>
      <c r="AG1093">
        <v>75.8</v>
      </c>
      <c r="AH1093">
        <v>97.335472602999999</v>
      </c>
      <c r="AI1093">
        <v>100.49162569800001</v>
      </c>
      <c r="AJ1093">
        <v>107.05973623</v>
      </c>
      <c r="AK1093"/>
      <c r="AL1093">
        <v>89.177700973</v>
      </c>
      <c r="AM1093">
        <v>76.3</v>
      </c>
      <c r="AN1093">
        <v>105.547557037</v>
      </c>
      <c r="AO1093">
        <v>81.2</v>
      </c>
      <c r="AP1093">
        <v>81.220305076000002</v>
      </c>
      <c r="AQ1093">
        <v>87.707308941999997</v>
      </c>
      <c r="AR1093">
        <v>94.907908992000003</v>
      </c>
      <c r="AS1093">
        <v>64.194650445999997</v>
      </c>
      <c r="AT1093">
        <v>87.503938938999994</v>
      </c>
      <c r="AU1093"/>
    </row>
    <row r="1094" spans="1:47" x14ac:dyDescent="0.2">
      <c r="A1094" s="86">
        <v>40179</v>
      </c>
      <c r="B1094">
        <v>87.979774759999998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87.140547193000003</v>
      </c>
      <c r="I1094">
        <v>87.972443722999998</v>
      </c>
      <c r="J1094">
        <v>81.986335611000001</v>
      </c>
      <c r="K1094">
        <v>84.092992250999998</v>
      </c>
      <c r="L1094">
        <v>95.3</v>
      </c>
      <c r="M1094">
        <v>93.1</v>
      </c>
      <c r="N1094">
        <v>104.33708694800001</v>
      </c>
      <c r="O1094">
        <v>67.805650471000007</v>
      </c>
      <c r="P1094"/>
      <c r="Q1094">
        <v>102.408534045</v>
      </c>
      <c r="R1094">
        <v>97.87</v>
      </c>
      <c r="S1094">
        <v>91.924089319000004</v>
      </c>
      <c r="T1094">
        <v>96.791539701999994</v>
      </c>
      <c r="U1094"/>
      <c r="V1094">
        <v>115.864824372</v>
      </c>
      <c r="W1094">
        <v>78.606550545999994</v>
      </c>
      <c r="X1094">
        <v>85.825364915999998</v>
      </c>
      <c r="Y1094"/>
      <c r="Z1094">
        <v>63.217934898000003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86.617781851999993</v>
      </c>
      <c r="AF1094">
        <v>100.591617365</v>
      </c>
      <c r="AG1094">
        <v>80.8</v>
      </c>
      <c r="AH1094">
        <v>97.950946459999997</v>
      </c>
      <c r="AI1094">
        <v>104.59128406000001</v>
      </c>
      <c r="AJ1094">
        <v>107.17610550800001</v>
      </c>
      <c r="AK1094"/>
      <c r="AL1094">
        <v>90.284680209000001</v>
      </c>
      <c r="AM1094">
        <v>79.400000000000006</v>
      </c>
      <c r="AN1094">
        <v>103.169282856</v>
      </c>
      <c r="AO1094">
        <v>82.6</v>
      </c>
      <c r="AP1094">
        <v>80.320080020000006</v>
      </c>
      <c r="AQ1094">
        <v>86.307192266000001</v>
      </c>
      <c r="AR1094">
        <v>97.508125676999995</v>
      </c>
      <c r="AS1094">
        <v>63.594700441999997</v>
      </c>
      <c r="AT1094">
        <v>88.487692792999994</v>
      </c>
      <c r="AU1094"/>
    </row>
    <row r="1095" spans="1:47" x14ac:dyDescent="0.2">
      <c r="A1095" s="86">
        <v>40210</v>
      </c>
      <c r="B1095">
        <v>89.174902320000001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88.697711904000002</v>
      </c>
      <c r="I1095">
        <v>89.167471696999996</v>
      </c>
      <c r="J1095">
        <v>81.886352274999993</v>
      </c>
      <c r="K1095">
        <v>83.293058912000006</v>
      </c>
      <c r="L1095">
        <v>96.4</v>
      </c>
      <c r="M1095">
        <v>92.6</v>
      </c>
      <c r="N1095">
        <v>104.19008682499999</v>
      </c>
      <c r="O1095">
        <v>68.405700475000003</v>
      </c>
      <c r="P1095"/>
      <c r="Q1095">
        <v>102.008500708</v>
      </c>
      <c r="R1095">
        <v>97.23</v>
      </c>
      <c r="S1095">
        <v>91.983406094000003</v>
      </c>
      <c r="T1095">
        <v>97.114178167999995</v>
      </c>
      <c r="U1095"/>
      <c r="V1095">
        <v>115.864824372</v>
      </c>
      <c r="W1095">
        <v>77.506458871999996</v>
      </c>
      <c r="X1095">
        <v>86.701702101999999</v>
      </c>
      <c r="Y1095"/>
      <c r="Z1095">
        <v>63.532765251000001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89.232563952999996</v>
      </c>
      <c r="AF1095">
        <v>96.891925673000003</v>
      </c>
      <c r="AG1095">
        <v>79.5</v>
      </c>
      <c r="AH1095">
        <v>98.169740868999995</v>
      </c>
      <c r="AI1095">
        <v>103.19140071699999</v>
      </c>
      <c r="AJ1095">
        <v>106.82699767299999</v>
      </c>
      <c r="AK1095"/>
      <c r="AL1095">
        <v>90.558202631</v>
      </c>
      <c r="AM1095">
        <v>79.599999999999994</v>
      </c>
      <c r="AN1095">
        <v>102.865733986</v>
      </c>
      <c r="AO1095">
        <v>82.6</v>
      </c>
      <c r="AP1095">
        <v>77.419354838999993</v>
      </c>
      <c r="AQ1095">
        <v>89.107425618999997</v>
      </c>
      <c r="AR1095">
        <v>96.408034002999997</v>
      </c>
      <c r="AS1095">
        <v>65.094575452000001</v>
      </c>
      <c r="AT1095">
        <v>88.775533719999999</v>
      </c>
      <c r="AU1095"/>
    </row>
    <row r="1096" spans="1:47" x14ac:dyDescent="0.2">
      <c r="A1096" s="86">
        <v>40238</v>
      </c>
      <c r="B1096">
        <v>89.634566770000006</v>
      </c>
      <c r="C1096">
        <v>94.892092325999997</v>
      </c>
      <c r="D1096">
        <v>113.404899532</v>
      </c>
      <c r="E1096">
        <v>88.335397778000001</v>
      </c>
      <c r="F1096"/>
      <c r="G1096"/>
      <c r="H1096">
        <v>82.164916457000004</v>
      </c>
      <c r="I1096">
        <v>89.627097844999994</v>
      </c>
      <c r="J1096">
        <v>84.785869022</v>
      </c>
      <c r="K1096">
        <v>86.092825598000005</v>
      </c>
      <c r="L1096">
        <v>98.2</v>
      </c>
      <c r="M1096">
        <v>94.3</v>
      </c>
      <c r="N1096">
        <v>106.846089038</v>
      </c>
      <c r="O1096">
        <v>69.805817150999999</v>
      </c>
      <c r="P1096"/>
      <c r="Q1096">
        <v>103.208600717</v>
      </c>
      <c r="R1096">
        <v>99.16</v>
      </c>
      <c r="S1096">
        <v>93.022742284000003</v>
      </c>
      <c r="T1096">
        <v>98.727370496999995</v>
      </c>
      <c r="U1096"/>
      <c r="V1096">
        <v>117.762610288</v>
      </c>
      <c r="W1096">
        <v>77.906492208000003</v>
      </c>
      <c r="X1096">
        <v>86.599090310999998</v>
      </c>
      <c r="Y1096"/>
      <c r="Z1096">
        <v>65.484713439999993</v>
      </c>
      <c r="AA1096">
        <v>81.315882285000001</v>
      </c>
      <c r="AB1096">
        <v>91.990632318999999</v>
      </c>
      <c r="AC1096">
        <v>105.191234064</v>
      </c>
      <c r="AD1096">
        <v>101.716463429</v>
      </c>
      <c r="AE1096">
        <v>90.220481626999998</v>
      </c>
      <c r="AF1096">
        <v>100.39163403000001</v>
      </c>
      <c r="AG1096">
        <v>80</v>
      </c>
      <c r="AH1096">
        <v>98.983976124999998</v>
      </c>
      <c r="AI1096">
        <v>104.891259062</v>
      </c>
      <c r="AJ1096">
        <v>105.663304888</v>
      </c>
      <c r="AK1096"/>
      <c r="AL1096">
        <v>91.602307805999999</v>
      </c>
      <c r="AM1096">
        <v>82</v>
      </c>
      <c r="AN1096">
        <v>105.165533221</v>
      </c>
      <c r="AO1096">
        <v>83.5</v>
      </c>
      <c r="AP1096">
        <v>81.520380094999993</v>
      </c>
      <c r="AQ1096">
        <v>90.707558962999997</v>
      </c>
      <c r="AR1096">
        <v>99.108259021999999</v>
      </c>
      <c r="AS1096">
        <v>66.294475460000001</v>
      </c>
      <c r="AT1096">
        <v>89.434475344000006</v>
      </c>
      <c r="AU1096"/>
    </row>
    <row r="1097" spans="1:47" x14ac:dyDescent="0.2">
      <c r="A1097" s="86">
        <v>40269</v>
      </c>
      <c r="B1097">
        <v>89.542633879999997</v>
      </c>
      <c r="C1097">
        <v>94.292142321</v>
      </c>
      <c r="D1097">
        <v>113.62510322</v>
      </c>
      <c r="E1097">
        <v>88.162037940999994</v>
      </c>
      <c r="F1097"/>
      <c r="G1097"/>
      <c r="H1097">
        <v>89.970897777999994</v>
      </c>
      <c r="I1097">
        <v>89.535172615999997</v>
      </c>
      <c r="J1097">
        <v>85.785702383</v>
      </c>
      <c r="K1097">
        <v>87.692692276000002</v>
      </c>
      <c r="L1097">
        <v>100</v>
      </c>
      <c r="M1097">
        <v>94.8</v>
      </c>
      <c r="N1097">
        <v>106.840089033</v>
      </c>
      <c r="O1097">
        <v>70.705892157999997</v>
      </c>
      <c r="P1097"/>
      <c r="Q1097">
        <v>102.30852571</v>
      </c>
      <c r="R1097">
        <v>98.76</v>
      </c>
      <c r="S1097">
        <v>93.651018370000003</v>
      </c>
      <c r="T1097">
        <v>98.942462806999998</v>
      </c>
      <c r="U1097"/>
      <c r="V1097">
        <v>114.266688863</v>
      </c>
      <c r="W1097">
        <v>79.406617217999994</v>
      </c>
      <c r="X1097">
        <v>88.010335015999999</v>
      </c>
      <c r="Y1097"/>
      <c r="Z1097">
        <v>61.014122426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91.626364469999999</v>
      </c>
      <c r="AF1097">
        <v>102.891425715</v>
      </c>
      <c r="AG1097">
        <v>82.5</v>
      </c>
      <c r="AH1097">
        <v>99.789577408</v>
      </c>
      <c r="AI1097">
        <v>104.891259062</v>
      </c>
      <c r="AJ1097">
        <v>104.848719938</v>
      </c>
      <c r="AK1097"/>
      <c r="AL1097">
        <v>92.227933836999995</v>
      </c>
      <c r="AM1097">
        <v>80.599999999999994</v>
      </c>
      <c r="AN1097">
        <v>102.972062999</v>
      </c>
      <c r="AO1097">
        <v>82.6</v>
      </c>
      <c r="AP1097">
        <v>82.320580144999994</v>
      </c>
      <c r="AQ1097">
        <v>90.007500625000006</v>
      </c>
      <c r="AR1097">
        <v>100.608384032</v>
      </c>
      <c r="AS1097">
        <v>66.994417131999995</v>
      </c>
      <c r="AT1097">
        <v>89.770785352000004</v>
      </c>
      <c r="AU1097"/>
    </row>
    <row r="1098" spans="1:47" x14ac:dyDescent="0.2">
      <c r="A1098" s="86">
        <v>40299</v>
      </c>
      <c r="B1098">
        <v>91.749023210000004</v>
      </c>
      <c r="C1098">
        <v>96.591950671000006</v>
      </c>
      <c r="D1098">
        <v>113.404899532</v>
      </c>
      <c r="E1098">
        <v>90.347227982000007</v>
      </c>
      <c r="F1098"/>
      <c r="G1098"/>
      <c r="H1098">
        <v>88.007018228999996</v>
      </c>
      <c r="I1098">
        <v>91.741378095000002</v>
      </c>
      <c r="J1098">
        <v>84.785869022</v>
      </c>
      <c r="K1098">
        <v>90.392467293999999</v>
      </c>
      <c r="L1098">
        <v>99.8</v>
      </c>
      <c r="M1098">
        <v>96.5</v>
      </c>
      <c r="N1098">
        <v>105.933088278</v>
      </c>
      <c r="O1098">
        <v>72.006000499999999</v>
      </c>
      <c r="P1098"/>
      <c r="Q1098">
        <v>105.90882573499999</v>
      </c>
      <c r="R1098">
        <v>99.55</v>
      </c>
      <c r="S1098">
        <v>94.708320377000007</v>
      </c>
      <c r="T1098">
        <v>98.834916652000004</v>
      </c>
      <c r="U1098"/>
      <c r="V1098">
        <v>116.164474779</v>
      </c>
      <c r="W1098">
        <v>83.406950578999997</v>
      </c>
      <c r="X1098">
        <v>85.624094333000002</v>
      </c>
      <c r="Y1098"/>
      <c r="Z1098">
        <v>62.021579555999999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92.851262395000006</v>
      </c>
      <c r="AF1098">
        <v>102.191484043</v>
      </c>
      <c r="AG1098">
        <v>82.2</v>
      </c>
      <c r="AH1098">
        <v>99.704145249000007</v>
      </c>
      <c r="AI1098">
        <v>109.79085076200001</v>
      </c>
      <c r="AJ1098">
        <v>104.848719938</v>
      </c>
      <c r="AK1098"/>
      <c r="AL1098">
        <v>93.281353707999997</v>
      </c>
      <c r="AM1098">
        <v>83.7</v>
      </c>
      <c r="AN1098">
        <v>103.62286177599999</v>
      </c>
      <c r="AO1098">
        <v>82.8</v>
      </c>
      <c r="AP1098">
        <v>82.320580144999994</v>
      </c>
      <c r="AQ1098">
        <v>93.10775898</v>
      </c>
      <c r="AR1098">
        <v>103.108592383</v>
      </c>
      <c r="AS1098">
        <v>68.894258812000004</v>
      </c>
      <c r="AT1098">
        <v>91.015518943999993</v>
      </c>
      <c r="AU1098"/>
    </row>
    <row r="1099" spans="1:47" x14ac:dyDescent="0.2">
      <c r="A1099" s="86">
        <v>40330</v>
      </c>
      <c r="B1099">
        <v>93.219949439999994</v>
      </c>
      <c r="C1099">
        <v>97.391884009999998</v>
      </c>
      <c r="D1099">
        <v>112.63418662300001</v>
      </c>
      <c r="E1099">
        <v>90.928304471000004</v>
      </c>
      <c r="F1099"/>
      <c r="G1099"/>
      <c r="H1099">
        <v>90.771367007999999</v>
      </c>
      <c r="I1099">
        <v>93.212181758</v>
      </c>
      <c r="J1099">
        <v>86.685552408000007</v>
      </c>
      <c r="K1099">
        <v>90.092492292000003</v>
      </c>
      <c r="L1099">
        <v>99.5</v>
      </c>
      <c r="M1099">
        <v>96.6</v>
      </c>
      <c r="N1099">
        <v>106.47608873</v>
      </c>
      <c r="O1099">
        <v>74.206183848999999</v>
      </c>
      <c r="P1099"/>
      <c r="Q1099">
        <v>114.509542462</v>
      </c>
      <c r="R1099">
        <v>99.15</v>
      </c>
      <c r="S1099">
        <v>94.732084818999994</v>
      </c>
      <c r="T1099">
        <v>97.544362789000004</v>
      </c>
      <c r="U1099"/>
      <c r="V1099">
        <v>116.264358249</v>
      </c>
      <c r="W1099">
        <v>83.406950578999997</v>
      </c>
      <c r="X1099">
        <v>85.456183362999994</v>
      </c>
      <c r="Y1099"/>
      <c r="Z1099">
        <v>64.036493816000004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93.294225480999998</v>
      </c>
      <c r="AF1099">
        <v>104.49129239200001</v>
      </c>
      <c r="AG1099">
        <v>83.3</v>
      </c>
      <c r="AH1099">
        <v>99.739214423000007</v>
      </c>
      <c r="AI1099">
        <v>103.391384051</v>
      </c>
      <c r="AJ1099">
        <v>102.055857254</v>
      </c>
      <c r="AK1099"/>
      <c r="AL1099">
        <v>93.452549422000004</v>
      </c>
      <c r="AM1099">
        <v>85.6</v>
      </c>
      <c r="AN1099">
        <v>104.052776894</v>
      </c>
      <c r="AO1099">
        <v>82.8</v>
      </c>
      <c r="AP1099">
        <v>81.520380094999993</v>
      </c>
      <c r="AQ1099">
        <v>93.007750646000005</v>
      </c>
      <c r="AR1099">
        <v>105.10875906299999</v>
      </c>
      <c r="AS1099">
        <v>69.294225480999998</v>
      </c>
      <c r="AT1099">
        <v>91.196212473000003</v>
      </c>
      <c r="AU1099"/>
    </row>
    <row r="1100" spans="1:47" x14ac:dyDescent="0.2">
      <c r="A1100" s="86">
        <v>40360</v>
      </c>
      <c r="B1100">
        <v>92.208687659999995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91.461559354000002</v>
      </c>
      <c r="I1100">
        <v>92.201004243</v>
      </c>
      <c r="J1100">
        <v>87.085485751999997</v>
      </c>
      <c r="K1100">
        <v>89.492542287999996</v>
      </c>
      <c r="L1100">
        <v>99.6</v>
      </c>
      <c r="M1100">
        <v>96.2</v>
      </c>
      <c r="N1100">
        <v>105.196087663</v>
      </c>
      <c r="O1100">
        <v>77.806483873999994</v>
      </c>
      <c r="P1100"/>
      <c r="Q1100">
        <v>103.80865072100001</v>
      </c>
      <c r="R1100">
        <v>99.88</v>
      </c>
      <c r="S1100">
        <v>95.034627279000006</v>
      </c>
      <c r="T1100">
        <v>97.006632013000001</v>
      </c>
      <c r="U1100"/>
      <c r="V1100">
        <v>109.272515399</v>
      </c>
      <c r="W1100">
        <v>83.006917243000004</v>
      </c>
      <c r="X1100">
        <v>88.688327696000002</v>
      </c>
      <c r="Y1100"/>
      <c r="Z1100">
        <v>63.343867039000003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93.662194817</v>
      </c>
      <c r="AF1100">
        <v>97.891842346000004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93.494803657000006</v>
      </c>
      <c r="AM1100">
        <v>84.8</v>
      </c>
      <c r="AN1100">
        <v>102.730099016</v>
      </c>
      <c r="AO1100">
        <v>83</v>
      </c>
      <c r="AP1100">
        <v>82.520630158000003</v>
      </c>
      <c r="AQ1100">
        <v>92.107675639999997</v>
      </c>
      <c r="AR1100">
        <v>105.308775731</v>
      </c>
      <c r="AS1100">
        <v>69.794183817999993</v>
      </c>
      <c r="AT1100">
        <v>91.582478343999995</v>
      </c>
      <c r="AU1100"/>
    </row>
    <row r="1101" spans="1:47" x14ac:dyDescent="0.2">
      <c r="A1101" s="86">
        <v>40391</v>
      </c>
      <c r="B1101">
        <v>93.587680989999996</v>
      </c>
      <c r="C1101">
        <v>95.992000666999999</v>
      </c>
      <c r="D1101">
        <v>111.64327002500001</v>
      </c>
      <c r="E1101">
        <v>90.982345655000003</v>
      </c>
      <c r="F1101"/>
      <c r="G1101"/>
      <c r="H1101">
        <v>93.011094326000006</v>
      </c>
      <c r="I1101">
        <v>93.579882666000003</v>
      </c>
      <c r="J1101">
        <v>89.085152475000001</v>
      </c>
      <c r="K1101">
        <v>90.992417298999996</v>
      </c>
      <c r="L1101">
        <v>93.5</v>
      </c>
      <c r="M1101">
        <v>97</v>
      </c>
      <c r="N1101">
        <v>104.20108683399999</v>
      </c>
      <c r="O1101">
        <v>77.106425535</v>
      </c>
      <c r="P1101"/>
      <c r="Q1101">
        <v>107.30894241199999</v>
      </c>
      <c r="R1101">
        <v>98.72</v>
      </c>
      <c r="S1101">
        <v>95.641666405999999</v>
      </c>
      <c r="T1101">
        <v>97.221724323000004</v>
      </c>
      <c r="U1101"/>
      <c r="V1101">
        <v>116.963542534</v>
      </c>
      <c r="W1101">
        <v>85.107092257999994</v>
      </c>
      <c r="X1101">
        <v>88.045869244000002</v>
      </c>
      <c r="Y1101"/>
      <c r="Z1101">
        <v>58.810309955000001</v>
      </c>
      <c r="AA1101">
        <v>77.015397032999999</v>
      </c>
      <c r="AB1101">
        <v>90.960187353999999</v>
      </c>
      <c r="AC1101">
        <v>112.39063411399999</v>
      </c>
      <c r="AD1101">
        <v>103.66662771199999</v>
      </c>
      <c r="AE1101">
        <v>93.224231313999994</v>
      </c>
      <c r="AF1101">
        <v>97.591867343999994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93.956292012999995</v>
      </c>
      <c r="AM1101">
        <v>83.9</v>
      </c>
      <c r="AN1101">
        <v>103.21631736400001</v>
      </c>
      <c r="AO1101">
        <v>83.3</v>
      </c>
      <c r="AP1101">
        <v>83.220805201000005</v>
      </c>
      <c r="AQ1101">
        <v>95.007917325999998</v>
      </c>
      <c r="AR1101">
        <v>103.608634053</v>
      </c>
      <c r="AS1101">
        <v>71.494042163000003</v>
      </c>
      <c r="AT1101">
        <v>91.894801607999995</v>
      </c>
      <c r="AU1101"/>
    </row>
    <row r="1102" spans="1:47" x14ac:dyDescent="0.2">
      <c r="A1102" s="86">
        <v>40422</v>
      </c>
      <c r="B1102">
        <v>93.77154677</v>
      </c>
      <c r="C1102">
        <v>97.691859011999995</v>
      </c>
      <c r="D1102">
        <v>111.863473713</v>
      </c>
      <c r="E1102">
        <v>90.546538287999994</v>
      </c>
      <c r="F1102"/>
      <c r="G1102"/>
      <c r="H1102">
        <v>90.194548482000002</v>
      </c>
      <c r="I1102">
        <v>93.763733126000005</v>
      </c>
      <c r="J1102">
        <v>90.784869188000002</v>
      </c>
      <c r="K1102">
        <v>92.392300641999995</v>
      </c>
      <c r="L1102">
        <v>102.4</v>
      </c>
      <c r="M1102">
        <v>97.2</v>
      </c>
      <c r="N1102">
        <v>104.509087091</v>
      </c>
      <c r="O1102">
        <v>79.906658887999995</v>
      </c>
      <c r="P1102"/>
      <c r="Q1102">
        <v>108.309025752</v>
      </c>
      <c r="R1102">
        <v>100.02</v>
      </c>
      <c r="S1102">
        <v>95.960900472000006</v>
      </c>
      <c r="T1102">
        <v>97.329270479000002</v>
      </c>
      <c r="U1102"/>
      <c r="V1102">
        <v>108.173797237</v>
      </c>
      <c r="W1102">
        <v>84.207017250999996</v>
      </c>
      <c r="X1102">
        <v>88.790933066999997</v>
      </c>
      <c r="Y1102"/>
      <c r="Z1102">
        <v>64.41429024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93.595200399999996</v>
      </c>
      <c r="AF1102">
        <v>101.49154237099999</v>
      </c>
      <c r="AG1102">
        <v>87.3</v>
      </c>
      <c r="AH1102">
        <v>101.01185780500001</v>
      </c>
      <c r="AI1102">
        <v>102.99141738199999</v>
      </c>
      <c r="AJ1102">
        <v>97.517455392000002</v>
      </c>
      <c r="AK1102"/>
      <c r="AL1102">
        <v>94.294101072000004</v>
      </c>
      <c r="AM1102">
        <v>85.4</v>
      </c>
      <c r="AN1102">
        <v>103.43012408200001</v>
      </c>
      <c r="AO1102">
        <v>84</v>
      </c>
      <c r="AP1102">
        <v>83.120780194999995</v>
      </c>
      <c r="AQ1102">
        <v>94.107842320000003</v>
      </c>
      <c r="AR1102">
        <v>104.408700725</v>
      </c>
      <c r="AS1102">
        <v>71.594033831000004</v>
      </c>
      <c r="AT1102">
        <v>92.106321077000004</v>
      </c>
      <c r="AU1102"/>
    </row>
    <row r="1103" spans="1:47" x14ac:dyDescent="0.2">
      <c r="A1103" s="86">
        <v>40452</v>
      </c>
      <c r="B1103">
        <v>94.231211220000006</v>
      </c>
      <c r="C1103">
        <v>100.49162569800001</v>
      </c>
      <c r="D1103">
        <v>111.53316818099999</v>
      </c>
      <c r="E1103">
        <v>91.310070655000004</v>
      </c>
      <c r="F1103">
        <v>94.169491257999994</v>
      </c>
      <c r="G1103"/>
      <c r="H1103">
        <v>90.138888324999996</v>
      </c>
      <c r="I1103">
        <v>94.223359273</v>
      </c>
      <c r="J1103">
        <v>90.784869188000002</v>
      </c>
      <c r="K1103">
        <v>94.392133989000001</v>
      </c>
      <c r="L1103">
        <v>100.7</v>
      </c>
      <c r="M1103">
        <v>98</v>
      </c>
      <c r="N1103">
        <v>105.210087675</v>
      </c>
      <c r="O1103">
        <v>83.806983915000004</v>
      </c>
      <c r="P1103"/>
      <c r="Q1103">
        <v>108.90907575599999</v>
      </c>
      <c r="R1103">
        <v>99.85</v>
      </c>
      <c r="S1103">
        <v>95.727164869000006</v>
      </c>
      <c r="T1103">
        <v>98.189639720000002</v>
      </c>
      <c r="U1103"/>
      <c r="V1103">
        <v>115.565173964</v>
      </c>
      <c r="W1103">
        <v>85.007083924</v>
      </c>
      <c r="X1103">
        <v>91.220919428000002</v>
      </c>
      <c r="Y1103"/>
      <c r="Z1103">
        <v>59.691834943000003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93.226231146999993</v>
      </c>
      <c r="AF1103">
        <v>102.791434047</v>
      </c>
      <c r="AG1103">
        <v>89.9</v>
      </c>
      <c r="AH1103">
        <v>100.746733159</v>
      </c>
      <c r="AI1103">
        <v>105.691192401</v>
      </c>
      <c r="AJ1103">
        <v>104.965089216</v>
      </c>
      <c r="AK1103"/>
      <c r="AL1103">
        <v>94.306309393000006</v>
      </c>
      <c r="AM1103">
        <v>85.5</v>
      </c>
      <c r="AN1103">
        <v>101.91117514</v>
      </c>
      <c r="AO1103">
        <v>85.7</v>
      </c>
      <c r="AP1103">
        <v>84.121030258000005</v>
      </c>
      <c r="AQ1103">
        <v>94.307858988000007</v>
      </c>
      <c r="AR1103">
        <v>104.30869239099999</v>
      </c>
      <c r="AS1103">
        <v>72.293975501999995</v>
      </c>
      <c r="AT1103">
        <v>91.894504252000004</v>
      </c>
      <c r="AU1103"/>
    </row>
    <row r="1104" spans="1:47" x14ac:dyDescent="0.2">
      <c r="A1104" s="86">
        <v>40483</v>
      </c>
      <c r="B1104">
        <v>94.323144099999993</v>
      </c>
      <c r="C1104">
        <v>101.49154237099999</v>
      </c>
      <c r="D1104">
        <v>112.524084778</v>
      </c>
      <c r="E1104">
        <v>91.338161369000005</v>
      </c>
      <c r="F1104">
        <v>94.116388638000004</v>
      </c>
      <c r="G1104"/>
      <c r="H1104">
        <v>91.063139390000003</v>
      </c>
      <c r="I1104">
        <v>94.315284492999993</v>
      </c>
      <c r="J1104">
        <v>90.284952508000003</v>
      </c>
      <c r="K1104">
        <v>93.892175652000006</v>
      </c>
      <c r="L1104">
        <v>99.4</v>
      </c>
      <c r="M1104">
        <v>98.9</v>
      </c>
      <c r="N1104">
        <v>108.23009019200001</v>
      </c>
      <c r="O1104">
        <v>84.107008917000002</v>
      </c>
      <c r="P1104"/>
      <c r="Q1104">
        <v>109.00908409</v>
      </c>
      <c r="R1104">
        <v>101.16</v>
      </c>
      <c r="S1104">
        <v>96.031992539000001</v>
      </c>
      <c r="T1104">
        <v>97.221724323000004</v>
      </c>
      <c r="U1104"/>
      <c r="V1104">
        <v>113.96703845499999</v>
      </c>
      <c r="W1104">
        <v>87.107258938000001</v>
      </c>
      <c r="X1104">
        <v>89.505142464000002</v>
      </c>
      <c r="Y1104"/>
      <c r="Z1104">
        <v>65.673611652000005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94.200149988000007</v>
      </c>
      <c r="AF1104">
        <v>103.491375719</v>
      </c>
      <c r="AG1104">
        <v>87.7</v>
      </c>
      <c r="AH1104">
        <v>100.790920476</v>
      </c>
      <c r="AI1104">
        <v>106.891092409</v>
      </c>
      <c r="AJ1104">
        <v>102.521334368</v>
      </c>
      <c r="AK1104"/>
      <c r="AL1104">
        <v>94.825824968000006</v>
      </c>
      <c r="AM1104">
        <v>85.4</v>
      </c>
      <c r="AN1104">
        <v>104.191965134</v>
      </c>
      <c r="AO1104">
        <v>86.1</v>
      </c>
      <c r="AP1104">
        <v>85.121280319999997</v>
      </c>
      <c r="AQ1104">
        <v>95.107925660000006</v>
      </c>
      <c r="AR1104">
        <v>107.30894241199999</v>
      </c>
      <c r="AS1104">
        <v>74.593783850999998</v>
      </c>
      <c r="AT1104">
        <v>91.936134138</v>
      </c>
      <c r="AU1104"/>
    </row>
    <row r="1105" spans="1:47" x14ac:dyDescent="0.2">
      <c r="A1105" s="86">
        <v>40513</v>
      </c>
      <c r="B1105">
        <v>93.955412550000005</v>
      </c>
      <c r="C1105">
        <v>98.791767352999997</v>
      </c>
      <c r="D1105">
        <v>113.074593999</v>
      </c>
      <c r="E1105">
        <v>93.066409124000003</v>
      </c>
      <c r="F1105">
        <v>95.159058067999993</v>
      </c>
      <c r="G1105"/>
      <c r="H1105">
        <v>91.288740333999996</v>
      </c>
      <c r="I1105">
        <v>93.947583585000004</v>
      </c>
      <c r="J1105">
        <v>89.085152475000001</v>
      </c>
      <c r="K1105">
        <v>95.392050662000003</v>
      </c>
      <c r="L1105">
        <v>99.1</v>
      </c>
      <c r="M1105">
        <v>99.7</v>
      </c>
      <c r="N1105">
        <v>105.143087619</v>
      </c>
      <c r="O1105">
        <v>84.807067255999996</v>
      </c>
      <c r="P1105"/>
      <c r="Q1105">
        <v>110.109175765</v>
      </c>
      <c r="R1105">
        <v>102.47</v>
      </c>
      <c r="S1105">
        <v>96.828749283999997</v>
      </c>
      <c r="T1105">
        <v>95.608531995000007</v>
      </c>
      <c r="U1105"/>
      <c r="V1105">
        <v>114.16680539399999</v>
      </c>
      <c r="W1105">
        <v>81.306775564999995</v>
      </c>
      <c r="X1105">
        <v>91.140544288000001</v>
      </c>
      <c r="Y1105"/>
      <c r="Z1105">
        <v>65.106917015999997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95.382051496000003</v>
      </c>
      <c r="AF1105">
        <v>100.591617365</v>
      </c>
      <c r="AG1105">
        <v>89.2</v>
      </c>
      <c r="AH1105">
        <v>101.51921324600001</v>
      </c>
      <c r="AI1105">
        <v>107.291059078</v>
      </c>
      <c r="AJ1105">
        <v>103.568657874</v>
      </c>
      <c r="AK1105"/>
      <c r="AL1105">
        <v>95.336333202999995</v>
      </c>
      <c r="AM1105">
        <v>83.3</v>
      </c>
      <c r="AN1105">
        <v>106.402722711</v>
      </c>
      <c r="AO1105">
        <v>86.1</v>
      </c>
      <c r="AP1105">
        <v>83.720930233000004</v>
      </c>
      <c r="AQ1105">
        <v>97.308109009000006</v>
      </c>
      <c r="AR1105">
        <v>106.208850738</v>
      </c>
      <c r="AS1105">
        <v>75.793683860000002</v>
      </c>
      <c r="AT1105">
        <v>92.823941016999996</v>
      </c>
      <c r="AU1105"/>
    </row>
    <row r="1106" spans="1:47" x14ac:dyDescent="0.2">
      <c r="A1106" s="86">
        <v>40544</v>
      </c>
      <c r="B1106">
        <v>95.426338770000001</v>
      </c>
      <c r="C1106">
        <v>100.7916007</v>
      </c>
      <c r="D1106">
        <v>113.184695844</v>
      </c>
      <c r="E1106">
        <v>92.851582042000004</v>
      </c>
      <c r="F1106">
        <v>96.158447858000002</v>
      </c>
      <c r="G1106"/>
      <c r="H1106">
        <v>94.384933442000005</v>
      </c>
      <c r="I1106">
        <v>95.418387237999994</v>
      </c>
      <c r="J1106">
        <v>92.184635893999996</v>
      </c>
      <c r="K1106">
        <v>95.192067327999993</v>
      </c>
      <c r="L1106">
        <v>100.3</v>
      </c>
      <c r="M1106">
        <v>99.1</v>
      </c>
      <c r="N1106">
        <v>105.73208811000001</v>
      </c>
      <c r="O1106">
        <v>88.907408950999994</v>
      </c>
      <c r="P1106"/>
      <c r="Q1106">
        <v>111.709309109</v>
      </c>
      <c r="R1106">
        <v>103.66</v>
      </c>
      <c r="S1106">
        <v>96.670963546999999</v>
      </c>
      <c r="T1106">
        <v>93.780247356000004</v>
      </c>
      <c r="U1106"/>
      <c r="V1106">
        <v>111.46995172299999</v>
      </c>
      <c r="W1106">
        <v>87.607300608000003</v>
      </c>
      <c r="X1106">
        <v>92.263122308999996</v>
      </c>
      <c r="Y1106"/>
      <c r="Z1106">
        <v>62.525308121000002</v>
      </c>
      <c r="AA1106">
        <v>85.852824854000005</v>
      </c>
      <c r="AB1106">
        <v>96.955503512999996</v>
      </c>
      <c r="AC1106">
        <v>107.791017415</v>
      </c>
      <c r="AD1106">
        <v>104.795670192</v>
      </c>
      <c r="AE1106">
        <v>97.667861012000003</v>
      </c>
      <c r="AF1106">
        <v>105.59120073299999</v>
      </c>
      <c r="AG1106">
        <v>87.8</v>
      </c>
      <c r="AH1106">
        <v>101.757739661</v>
      </c>
      <c r="AI1106">
        <v>105.79118406800001</v>
      </c>
      <c r="AJ1106">
        <v>99.96121024</v>
      </c>
      <c r="AK1106"/>
      <c r="AL1106">
        <v>95.725089324999999</v>
      </c>
      <c r="AM1106">
        <v>85.8</v>
      </c>
      <c r="AN1106">
        <v>102.885008625</v>
      </c>
      <c r="AO1106">
        <v>87.3</v>
      </c>
      <c r="AP1106">
        <v>87.921980495</v>
      </c>
      <c r="AQ1106">
        <v>94.507875655999996</v>
      </c>
      <c r="AR1106">
        <v>106.708892408</v>
      </c>
      <c r="AS1106">
        <v>78.993417214999994</v>
      </c>
      <c r="AT1106">
        <v>92.653060246999999</v>
      </c>
      <c r="AU1106"/>
    </row>
    <row r="1107" spans="1:47" x14ac:dyDescent="0.2">
      <c r="A1107" s="86">
        <v>40575</v>
      </c>
      <c r="B1107">
        <v>95.794070329999997</v>
      </c>
      <c r="C1107">
        <v>102.69144238</v>
      </c>
      <c r="D1107">
        <v>114.726121663</v>
      </c>
      <c r="E1107">
        <v>92.475701532000002</v>
      </c>
      <c r="F1107">
        <v>98.259824727999998</v>
      </c>
      <c r="G1107"/>
      <c r="H1107">
        <v>89.767313654999995</v>
      </c>
      <c r="I1107">
        <v>95.786088156000005</v>
      </c>
      <c r="J1107">
        <v>90.984835860999993</v>
      </c>
      <c r="K1107">
        <v>96.291975668999996</v>
      </c>
      <c r="L1107">
        <v>97.9</v>
      </c>
      <c r="M1107">
        <v>100.1</v>
      </c>
      <c r="N1107">
        <v>106.93208911000001</v>
      </c>
      <c r="O1107">
        <v>88.707392283000004</v>
      </c>
      <c r="P1107"/>
      <c r="Q1107">
        <v>109.20910075800001</v>
      </c>
      <c r="R1107">
        <v>104.02</v>
      </c>
      <c r="S1107">
        <v>96.682396586999999</v>
      </c>
      <c r="T1107">
        <v>90.661408855000005</v>
      </c>
      <c r="U1107"/>
      <c r="V1107">
        <v>110.97053437700001</v>
      </c>
      <c r="W1107">
        <v>88.807400616999999</v>
      </c>
      <c r="X1107">
        <v>92.421749879999993</v>
      </c>
      <c r="Y1107"/>
      <c r="Z1107">
        <v>62.966070615</v>
      </c>
      <c r="AA1107">
        <v>85.628957810000003</v>
      </c>
      <c r="AB1107">
        <v>94.332552692999997</v>
      </c>
      <c r="AC1107">
        <v>110.590784101</v>
      </c>
      <c r="AD1107">
        <v>105.206231094</v>
      </c>
      <c r="AE1107">
        <v>96.023998000000006</v>
      </c>
      <c r="AF1107">
        <v>107.19106741100001</v>
      </c>
      <c r="AG1107">
        <v>89.2</v>
      </c>
      <c r="AH1107">
        <v>101.921559668</v>
      </c>
      <c r="AI1107">
        <v>106.791100742</v>
      </c>
      <c r="AJ1107">
        <v>100.19394879799999</v>
      </c>
      <c r="AK1107"/>
      <c r="AL1107">
        <v>95.638422829999996</v>
      </c>
      <c r="AM1107">
        <v>88.1</v>
      </c>
      <c r="AN1107">
        <v>104.18523429</v>
      </c>
      <c r="AO1107">
        <v>87</v>
      </c>
      <c r="AP1107">
        <v>87.121780444999999</v>
      </c>
      <c r="AQ1107">
        <v>93.507792316000007</v>
      </c>
      <c r="AR1107">
        <v>108.00900075</v>
      </c>
      <c r="AS1107">
        <v>77.793517206999994</v>
      </c>
      <c r="AT1107">
        <v>92.241618207000002</v>
      </c>
      <c r="AU1107"/>
    </row>
    <row r="1108" spans="1:47" x14ac:dyDescent="0.2">
      <c r="A1108" s="86">
        <v>40603</v>
      </c>
      <c r="B1108">
        <v>96.253734769999994</v>
      </c>
      <c r="C1108">
        <v>105.391217399</v>
      </c>
      <c r="D1108">
        <v>115.386732728</v>
      </c>
      <c r="E1108">
        <v>93.528166960999997</v>
      </c>
      <c r="F1108">
        <v>94.494269418000002</v>
      </c>
      <c r="G1108"/>
      <c r="H1108">
        <v>92.814606159999997</v>
      </c>
      <c r="I1108">
        <v>96.245714293999995</v>
      </c>
      <c r="J1108">
        <v>90.584902516</v>
      </c>
      <c r="K1108">
        <v>96.891925673000003</v>
      </c>
      <c r="L1108">
        <v>100.3</v>
      </c>
      <c r="M1108">
        <v>100.2</v>
      </c>
      <c r="N1108">
        <v>105.410087842</v>
      </c>
      <c r="O1108">
        <v>90.407533960999999</v>
      </c>
      <c r="P1108"/>
      <c r="Q1108">
        <v>108.309025752</v>
      </c>
      <c r="R1108">
        <v>102.71</v>
      </c>
      <c r="S1108">
        <v>94.145191499999996</v>
      </c>
      <c r="T1108">
        <v>90.446316543999998</v>
      </c>
      <c r="U1108"/>
      <c r="V1108">
        <v>110.870650907</v>
      </c>
      <c r="W1108">
        <v>85.907158929999994</v>
      </c>
      <c r="X1108">
        <v>94.647891260999998</v>
      </c>
      <c r="Y1108"/>
      <c r="Z1108">
        <v>62.399375980000002</v>
      </c>
      <c r="AA1108">
        <v>84.783398340999995</v>
      </c>
      <c r="AB1108">
        <v>95.362997657999998</v>
      </c>
      <c r="AC1108">
        <v>110.790767436</v>
      </c>
      <c r="AD1108">
        <v>88.578514569999996</v>
      </c>
      <c r="AE1108">
        <v>98.017831846999997</v>
      </c>
      <c r="AF1108">
        <v>106.09115907</v>
      </c>
      <c r="AG1108">
        <v>90.3</v>
      </c>
      <c r="AH1108">
        <v>102.567367602</v>
      </c>
      <c r="AI1108">
        <v>106.191150737</v>
      </c>
      <c r="AJ1108">
        <v>99.262994569</v>
      </c>
      <c r="AK1108"/>
      <c r="AL1108">
        <v>94.070946832000004</v>
      </c>
      <c r="AM1108">
        <v>87.2</v>
      </c>
      <c r="AN1108">
        <v>108.11544453800001</v>
      </c>
      <c r="AO1108">
        <v>86.7</v>
      </c>
      <c r="AP1108">
        <v>85.221305326000007</v>
      </c>
      <c r="AQ1108">
        <v>95.307942328999999</v>
      </c>
      <c r="AR1108">
        <v>106.608884074</v>
      </c>
      <c r="AS1108">
        <v>77.493542204999997</v>
      </c>
      <c r="AT1108">
        <v>93.195834665999996</v>
      </c>
      <c r="AU1108"/>
    </row>
    <row r="1109" spans="1:47" x14ac:dyDescent="0.2">
      <c r="A1109" s="86">
        <v>40634</v>
      </c>
      <c r="B1109">
        <v>96.345667660000004</v>
      </c>
      <c r="C1109">
        <v>102.69144238</v>
      </c>
      <c r="D1109">
        <v>112.413982934</v>
      </c>
      <c r="E1109">
        <v>93.891473532000006</v>
      </c>
      <c r="F1109">
        <v>95.097324397999998</v>
      </c>
      <c r="G1109"/>
      <c r="H1109">
        <v>92.540353068000002</v>
      </c>
      <c r="I1109">
        <v>96.337639523000007</v>
      </c>
      <c r="J1109">
        <v>90.984835860999993</v>
      </c>
      <c r="K1109">
        <v>97.491875676999996</v>
      </c>
      <c r="L1109">
        <v>100.8</v>
      </c>
      <c r="M1109">
        <v>99.8</v>
      </c>
      <c r="N1109">
        <v>104.919087433</v>
      </c>
      <c r="O1109">
        <v>90.507542294999993</v>
      </c>
      <c r="P1109"/>
      <c r="Q1109">
        <v>109.309109092</v>
      </c>
      <c r="R1109">
        <v>100.97</v>
      </c>
      <c r="S1109">
        <v>94.369606250999993</v>
      </c>
      <c r="T1109">
        <v>90.338770389000004</v>
      </c>
      <c r="U1109"/>
      <c r="V1109">
        <v>107.274846013</v>
      </c>
      <c r="W1109">
        <v>86.207183932000007</v>
      </c>
      <c r="X1109">
        <v>92.859002838999999</v>
      </c>
      <c r="Y1109"/>
      <c r="Z1109">
        <v>63.343867039000003</v>
      </c>
      <c r="AA1109">
        <v>85.595485865000001</v>
      </c>
      <c r="AB1109">
        <v>96.018735363000005</v>
      </c>
      <c r="AC1109">
        <v>111.890675777</v>
      </c>
      <c r="AD1109">
        <v>90.220758176999993</v>
      </c>
      <c r="AE1109">
        <v>96.747937672000006</v>
      </c>
      <c r="AF1109">
        <v>105.691192401</v>
      </c>
      <c r="AG1109">
        <v>92.3</v>
      </c>
      <c r="AH1109">
        <v>102.575348612</v>
      </c>
      <c r="AI1109">
        <v>102.791434047</v>
      </c>
      <c r="AJ1109">
        <v>96.121024050000003</v>
      </c>
      <c r="AK1109"/>
      <c r="AL1109">
        <v>94.025288032999995</v>
      </c>
      <c r="AM1109">
        <v>88</v>
      </c>
      <c r="AN1109">
        <v>105.191416905</v>
      </c>
      <c r="AO1109">
        <v>87.7</v>
      </c>
      <c r="AP1109">
        <v>86.521630407999993</v>
      </c>
      <c r="AQ1109">
        <v>94.007833985999994</v>
      </c>
      <c r="AR1109">
        <v>106.108842404</v>
      </c>
      <c r="AS1109">
        <v>77.393550536999996</v>
      </c>
      <c r="AT1109">
        <v>92.875383662000004</v>
      </c>
      <c r="AU1109"/>
    </row>
    <row r="1110" spans="1:47" x14ac:dyDescent="0.2">
      <c r="A1110" s="86">
        <v>40664</v>
      </c>
      <c r="B1110">
        <v>96.98919789</v>
      </c>
      <c r="C1110">
        <v>102.29147571</v>
      </c>
      <c r="D1110">
        <v>115.71703826</v>
      </c>
      <c r="E1110">
        <v>92.247230388999995</v>
      </c>
      <c r="F1110">
        <v>98.021921957999993</v>
      </c>
      <c r="G1110"/>
      <c r="H1110">
        <v>92.292706781999996</v>
      </c>
      <c r="I1110">
        <v>96.981116130000004</v>
      </c>
      <c r="J1110">
        <v>92.884519247</v>
      </c>
      <c r="K1110">
        <v>98.691775684999996</v>
      </c>
      <c r="L1110">
        <v>105.7</v>
      </c>
      <c r="M1110">
        <v>100.4</v>
      </c>
      <c r="N1110">
        <v>104.07508672900001</v>
      </c>
      <c r="O1110">
        <v>90.507542294999993</v>
      </c>
      <c r="P1110"/>
      <c r="Q1110">
        <v>110.209184099</v>
      </c>
      <c r="R1110">
        <v>104.27</v>
      </c>
      <c r="S1110">
        <v>95.729742982000005</v>
      </c>
      <c r="T1110">
        <v>91.736870406999998</v>
      </c>
      <c r="U1110"/>
      <c r="V1110">
        <v>108.473447644</v>
      </c>
      <c r="W1110">
        <v>84.707058922000002</v>
      </c>
      <c r="X1110">
        <v>90.515444388999995</v>
      </c>
      <c r="Y1110"/>
      <c r="Z1110">
        <v>63.343867039000003</v>
      </c>
      <c r="AA1110">
        <v>89.990011457999998</v>
      </c>
      <c r="AB1110">
        <v>95.362997657999998</v>
      </c>
      <c r="AC1110">
        <v>109.69085909499999</v>
      </c>
      <c r="AD1110">
        <v>96.173891253999997</v>
      </c>
      <c r="AE1110">
        <v>97.972835597</v>
      </c>
      <c r="AF1110">
        <v>105.491209066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95.103801705999999</v>
      </c>
      <c r="AM1110">
        <v>88.2</v>
      </c>
      <c r="AN1110">
        <v>103.518261748</v>
      </c>
      <c r="AO1110">
        <v>87.7</v>
      </c>
      <c r="AP1110">
        <v>85.621405351000007</v>
      </c>
      <c r="AQ1110">
        <v>96.308025669000003</v>
      </c>
      <c r="AR1110">
        <v>107.208934078</v>
      </c>
      <c r="AS1110">
        <v>78.193483876000002</v>
      </c>
      <c r="AT1110">
        <v>93.021980331999998</v>
      </c>
      <c r="AU1110"/>
    </row>
    <row r="1111" spans="1:47" x14ac:dyDescent="0.2">
      <c r="A1111" s="86">
        <v>40695</v>
      </c>
      <c r="B1111">
        <v>96.897265000000004</v>
      </c>
      <c r="C1111">
        <v>100.191650696</v>
      </c>
      <c r="D1111">
        <v>113.184695844</v>
      </c>
      <c r="E1111">
        <v>92.821083552000005</v>
      </c>
      <c r="F1111">
        <v>94.887514187999997</v>
      </c>
      <c r="G1111"/>
      <c r="H1111">
        <v>91.687961974999993</v>
      </c>
      <c r="I1111">
        <v>96.889190901000006</v>
      </c>
      <c r="J1111">
        <v>92.184635893999996</v>
      </c>
      <c r="K1111">
        <v>97.091909008000002</v>
      </c>
      <c r="L1111">
        <v>102.1</v>
      </c>
      <c r="M1111">
        <v>99</v>
      </c>
      <c r="N1111">
        <v>104.425087021</v>
      </c>
      <c r="O1111">
        <v>91.907658971999993</v>
      </c>
      <c r="P1111"/>
      <c r="Q1111">
        <v>107.208934078</v>
      </c>
      <c r="R1111">
        <v>101.47</v>
      </c>
      <c r="S1111">
        <v>96.205946819000005</v>
      </c>
      <c r="T1111">
        <v>92.274601183000001</v>
      </c>
      <c r="U1111"/>
      <c r="V1111">
        <v>103.978691527</v>
      </c>
      <c r="W1111">
        <v>85.007083924</v>
      </c>
      <c r="X1111">
        <v>93.727839130000007</v>
      </c>
      <c r="Y1111"/>
      <c r="Z1111">
        <v>62.084545626999997</v>
      </c>
      <c r="AA1111">
        <v>96.350996534000004</v>
      </c>
      <c r="AB1111">
        <v>94.051522247999998</v>
      </c>
      <c r="AC1111">
        <v>108.890925756</v>
      </c>
      <c r="AD1111">
        <v>100.074219821</v>
      </c>
      <c r="AE1111">
        <v>98.750770768999999</v>
      </c>
      <c r="AF1111">
        <v>100.891592367</v>
      </c>
      <c r="AG1111">
        <v>93.5</v>
      </c>
      <c r="AH1111">
        <v>103.028382017</v>
      </c>
      <c r="AI1111">
        <v>103.391384051</v>
      </c>
      <c r="AJ1111">
        <v>97.284716834999998</v>
      </c>
      <c r="AK1111"/>
      <c r="AL1111">
        <v>95.358367608999998</v>
      </c>
      <c r="AM1111">
        <v>87.7</v>
      </c>
      <c r="AN1111">
        <v>100.82574248500001</v>
      </c>
      <c r="AO1111">
        <v>88.2</v>
      </c>
      <c r="AP1111">
        <v>88.32208052</v>
      </c>
      <c r="AQ1111">
        <v>92.707725644000007</v>
      </c>
      <c r="AR1111">
        <v>103.608634053</v>
      </c>
      <c r="AS1111">
        <v>79.693358887000002</v>
      </c>
      <c r="AT1111">
        <v>93.255305930999995</v>
      </c>
      <c r="AU1111"/>
    </row>
    <row r="1112" spans="1:47" x14ac:dyDescent="0.2">
      <c r="A1112" s="86">
        <v>40725</v>
      </c>
      <c r="B1112">
        <v>96.069868999999997</v>
      </c>
      <c r="C1112">
        <v>101.191567369</v>
      </c>
      <c r="D1112">
        <v>113.515001376</v>
      </c>
      <c r="E1112">
        <v>94.466396817000003</v>
      </c>
      <c r="F1112">
        <v>97.178852277999994</v>
      </c>
      <c r="G1112"/>
      <c r="H1112">
        <v>87.023400312000007</v>
      </c>
      <c r="I1112">
        <v>96.061863845000005</v>
      </c>
      <c r="J1112">
        <v>90.784869188000002</v>
      </c>
      <c r="K1112">
        <v>100.091659028</v>
      </c>
      <c r="L1112">
        <v>97.1</v>
      </c>
      <c r="M1112">
        <v>100</v>
      </c>
      <c r="N1112">
        <v>104.646087205</v>
      </c>
      <c r="O1112">
        <v>94.407867322000001</v>
      </c>
      <c r="P1112"/>
      <c r="Q1112">
        <v>104.60871739300001</v>
      </c>
      <c r="R1112">
        <v>102.56</v>
      </c>
      <c r="S1112">
        <v>97.119040064000004</v>
      </c>
      <c r="T1112">
        <v>92.059508872999999</v>
      </c>
      <c r="U1112"/>
      <c r="V1112">
        <v>110.870650907</v>
      </c>
      <c r="W1112">
        <v>86.107175597999998</v>
      </c>
      <c r="X1112">
        <v>92.124996327999995</v>
      </c>
      <c r="Y1112"/>
      <c r="Z1112">
        <v>58.369547461000003</v>
      </c>
      <c r="AA1112">
        <v>94.363751539999996</v>
      </c>
      <c r="AB1112">
        <v>94.988290398000004</v>
      </c>
      <c r="AC1112">
        <v>108.49095908699999</v>
      </c>
      <c r="AD1112">
        <v>100.99798185</v>
      </c>
      <c r="AE1112">
        <v>98.524789600999995</v>
      </c>
      <c r="AF1112">
        <v>102.491459045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96.030709657000003</v>
      </c>
      <c r="AM1112">
        <v>88.2</v>
      </c>
      <c r="AN1112">
        <v>100.866739444</v>
      </c>
      <c r="AO1112">
        <v>88.5</v>
      </c>
      <c r="AP1112">
        <v>87.121780444999999</v>
      </c>
      <c r="AQ1112">
        <v>93.607800650000001</v>
      </c>
      <c r="AR1112">
        <v>106.308859072</v>
      </c>
      <c r="AS1112">
        <v>81.193233896999999</v>
      </c>
      <c r="AT1112">
        <v>93.754567206999994</v>
      </c>
      <c r="AU1112"/>
    </row>
    <row r="1113" spans="1:47" x14ac:dyDescent="0.2">
      <c r="A1113" s="86">
        <v>40756</v>
      </c>
      <c r="B1113">
        <v>96.713399219999999</v>
      </c>
      <c r="C1113">
        <v>104.691275727</v>
      </c>
      <c r="D1113">
        <v>112.413982934</v>
      </c>
      <c r="E1113">
        <v>95.465356123000007</v>
      </c>
      <c r="F1113">
        <v>95.460225198000003</v>
      </c>
      <c r="G1113"/>
      <c r="H1113">
        <v>91.985053875000006</v>
      </c>
      <c r="I1113">
        <v>96.705340441999994</v>
      </c>
      <c r="J1113">
        <v>91.484752541000006</v>
      </c>
      <c r="K1113">
        <v>99.291725690000007</v>
      </c>
      <c r="L1113">
        <v>99</v>
      </c>
      <c r="M1113">
        <v>100.1</v>
      </c>
      <c r="N1113">
        <v>104.65608721300001</v>
      </c>
      <c r="O1113">
        <v>94.307858988000007</v>
      </c>
      <c r="P1113"/>
      <c r="Q1113">
        <v>107.108925744</v>
      </c>
      <c r="R1113">
        <v>101.71</v>
      </c>
      <c r="S1113">
        <v>97.499597409000003</v>
      </c>
      <c r="T1113">
        <v>91.736870406999998</v>
      </c>
      <c r="U1113"/>
      <c r="V1113">
        <v>105.876477443</v>
      </c>
      <c r="W1113">
        <v>85.607133927999996</v>
      </c>
      <c r="X1113">
        <v>90.626095558000003</v>
      </c>
      <c r="Y1113"/>
      <c r="Z1113">
        <v>63.910561674999997</v>
      </c>
      <c r="AA1113">
        <v>93.485661348999997</v>
      </c>
      <c r="AB1113">
        <v>91.428571429000002</v>
      </c>
      <c r="AC1113">
        <v>107.791017415</v>
      </c>
      <c r="AD1113">
        <v>102.537585232</v>
      </c>
      <c r="AE1113">
        <v>98.242813099000003</v>
      </c>
      <c r="AF1113">
        <v>103.591367386</v>
      </c>
      <c r="AG1113">
        <v>92.7</v>
      </c>
      <c r="AH1113">
        <v>103.53398189399999</v>
      </c>
      <c r="AI1113">
        <v>106.291142405</v>
      </c>
      <c r="AJ1113">
        <v>100.077579519</v>
      </c>
      <c r="AK1113"/>
      <c r="AL1113">
        <v>96.565321675999996</v>
      </c>
      <c r="AM1113">
        <v>90.4</v>
      </c>
      <c r="AN1113">
        <v>103.55996810000001</v>
      </c>
      <c r="AO1113">
        <v>88</v>
      </c>
      <c r="AP1113">
        <v>85.921480369999998</v>
      </c>
      <c r="AQ1113">
        <v>92.607717309999998</v>
      </c>
      <c r="AR1113">
        <v>103.50862571899999</v>
      </c>
      <c r="AS1113">
        <v>83.593033914000003</v>
      </c>
      <c r="AT1113">
        <v>94.321923083000001</v>
      </c>
      <c r="AU1113"/>
    </row>
    <row r="1114" spans="1:47" x14ac:dyDescent="0.2">
      <c r="A1114" s="86">
        <v>40787</v>
      </c>
      <c r="B1114">
        <v>96.713399219999999</v>
      </c>
      <c r="C1114">
        <v>102.09149237600001</v>
      </c>
      <c r="D1114">
        <v>110.32204789399999</v>
      </c>
      <c r="E1114">
        <v>96.107697122999994</v>
      </c>
      <c r="F1114">
        <v>97.865141308000005</v>
      </c>
      <c r="G1114"/>
      <c r="H1114">
        <v>93.882368877999994</v>
      </c>
      <c r="I1114">
        <v>96.705340441999994</v>
      </c>
      <c r="J1114">
        <v>91.284785869000004</v>
      </c>
      <c r="K1114">
        <v>97.791850679000007</v>
      </c>
      <c r="L1114">
        <v>98.7</v>
      </c>
      <c r="M1114">
        <v>99.1</v>
      </c>
      <c r="N1114">
        <v>103.207086006</v>
      </c>
      <c r="O1114">
        <v>89.807483957000002</v>
      </c>
      <c r="P1114"/>
      <c r="Q1114">
        <v>107.208934078</v>
      </c>
      <c r="R1114">
        <v>100.98</v>
      </c>
      <c r="S1114">
        <v>97.126612477999998</v>
      </c>
      <c r="T1114">
        <v>91.951962717000001</v>
      </c>
      <c r="U1114"/>
      <c r="V1114">
        <v>111.569835192</v>
      </c>
      <c r="W1114">
        <v>86.807233936000003</v>
      </c>
      <c r="X1114">
        <v>91.016845287999999</v>
      </c>
      <c r="Y1114"/>
      <c r="Z1114">
        <v>65.610645581</v>
      </c>
      <c r="AA1114">
        <v>91.755065830999996</v>
      </c>
      <c r="AB1114">
        <v>93.957845433000003</v>
      </c>
      <c r="AC1114">
        <v>107.291059078</v>
      </c>
      <c r="AD1114">
        <v>101.921743879</v>
      </c>
      <c r="AE1114">
        <v>98.741771518999997</v>
      </c>
      <c r="AF1114">
        <v>99.591700692000003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96.270300020999997</v>
      </c>
      <c r="AM1114">
        <v>91.2</v>
      </c>
      <c r="AN1114">
        <v>101.277027725</v>
      </c>
      <c r="AO1114">
        <v>88.1</v>
      </c>
      <c r="AP1114">
        <v>85.721430358000006</v>
      </c>
      <c r="AQ1114">
        <v>95.507958997000003</v>
      </c>
      <c r="AR1114">
        <v>105.608800733</v>
      </c>
      <c r="AS1114">
        <v>79.193400550000007</v>
      </c>
      <c r="AT1114">
        <v>94.247584000000003</v>
      </c>
      <c r="AU1114"/>
    </row>
    <row r="1115" spans="1:47" x14ac:dyDescent="0.2">
      <c r="A1115" s="86">
        <v>40817</v>
      </c>
      <c r="B1115">
        <v>96.713399219999999</v>
      </c>
      <c r="C1115">
        <v>99.891675694</v>
      </c>
      <c r="D1115">
        <v>109.221029452</v>
      </c>
      <c r="E1115">
        <v>95.470974265999999</v>
      </c>
      <c r="F1115">
        <v>96.889790947999998</v>
      </c>
      <c r="G1115"/>
      <c r="H1115">
        <v>93.675884709000002</v>
      </c>
      <c r="I1115">
        <v>96.705340441999994</v>
      </c>
      <c r="J1115">
        <v>91.884685886</v>
      </c>
      <c r="K1115">
        <v>98.891759019999995</v>
      </c>
      <c r="L1115">
        <v>98.7</v>
      </c>
      <c r="M1115">
        <v>98.8</v>
      </c>
      <c r="N1115">
        <v>101.283084403</v>
      </c>
      <c r="O1115">
        <v>90.007500625000006</v>
      </c>
      <c r="P1115"/>
      <c r="Q1115">
        <v>106.908909076</v>
      </c>
      <c r="R1115">
        <v>101.18</v>
      </c>
      <c r="S1115">
        <v>97.788042908999998</v>
      </c>
      <c r="T1115">
        <v>92.489693493000004</v>
      </c>
      <c r="U1115"/>
      <c r="V1115">
        <v>102.08090561</v>
      </c>
      <c r="W1115">
        <v>87.407283939999999</v>
      </c>
      <c r="X1115">
        <v>86.634410556999995</v>
      </c>
      <c r="Y1115"/>
      <c r="Z1115">
        <v>64.540222381000007</v>
      </c>
      <c r="AA1115">
        <v>91.468855222000002</v>
      </c>
      <c r="AB1115">
        <v>93.489461358</v>
      </c>
      <c r="AC1115">
        <v>105.99116740300001</v>
      </c>
      <c r="AD1115">
        <v>103.56398748700001</v>
      </c>
      <c r="AE1115">
        <v>99.062744770999998</v>
      </c>
      <c r="AF1115">
        <v>97.591867343999994</v>
      </c>
      <c r="AG1115">
        <v>94.2</v>
      </c>
      <c r="AH1115">
        <v>104.77735636600001</v>
      </c>
      <c r="AI1115">
        <v>102.29147571</v>
      </c>
      <c r="AJ1115">
        <v>98.448409620000007</v>
      </c>
      <c r="AK1115"/>
      <c r="AL1115">
        <v>96.711695746999993</v>
      </c>
      <c r="AM1115">
        <v>90.8</v>
      </c>
      <c r="AN1115">
        <v>99.065296025999999</v>
      </c>
      <c r="AO1115">
        <v>88.8</v>
      </c>
      <c r="AP1115">
        <v>88.32208052</v>
      </c>
      <c r="AQ1115">
        <v>94.807900657999994</v>
      </c>
      <c r="AR1115">
        <v>105.608800733</v>
      </c>
      <c r="AS1115">
        <v>83.693025581000001</v>
      </c>
      <c r="AT1115">
        <v>94.846955241000003</v>
      </c>
      <c r="AU1115"/>
    </row>
    <row r="1116" spans="1:47" x14ac:dyDescent="0.2">
      <c r="A1116" s="86">
        <v>40848</v>
      </c>
      <c r="B1116">
        <v>97.816593889999993</v>
      </c>
      <c r="C1116">
        <v>99.791684025999999</v>
      </c>
      <c r="D1116">
        <v>109.991742362</v>
      </c>
      <c r="E1116">
        <v>95.225648695000004</v>
      </c>
      <c r="F1116">
        <v>97.388198738</v>
      </c>
      <c r="G1116"/>
      <c r="H1116">
        <v>93.642155509000006</v>
      </c>
      <c r="I1116">
        <v>97.808443186000005</v>
      </c>
      <c r="J1116">
        <v>94.484252624999996</v>
      </c>
      <c r="K1116">
        <v>98.191817349000004</v>
      </c>
      <c r="L1116">
        <v>98.9</v>
      </c>
      <c r="M1116">
        <v>99.1</v>
      </c>
      <c r="N1116">
        <v>100.82108401799999</v>
      </c>
      <c r="O1116">
        <v>91.407617301000002</v>
      </c>
      <c r="P1116"/>
      <c r="Q1116">
        <v>109.609134095</v>
      </c>
      <c r="R1116">
        <v>103.23</v>
      </c>
      <c r="S1116">
        <v>97.425645963999997</v>
      </c>
      <c r="T1116">
        <v>91.736870406999998</v>
      </c>
      <c r="U1116"/>
      <c r="V1116">
        <v>105.277176627</v>
      </c>
      <c r="W1116">
        <v>90.107508959</v>
      </c>
      <c r="X1116">
        <v>95.108884095999997</v>
      </c>
      <c r="Y1116"/>
      <c r="Z1116">
        <v>61.958613485999997</v>
      </c>
      <c r="AA1116">
        <v>91.328986379</v>
      </c>
      <c r="AB1116">
        <v>91.709601874000001</v>
      </c>
      <c r="AC1116">
        <v>106.791100742</v>
      </c>
      <c r="AD1116">
        <v>101.51118297799999</v>
      </c>
      <c r="AE1116">
        <v>97.748854261999995</v>
      </c>
      <c r="AF1116">
        <v>102.69144238</v>
      </c>
      <c r="AG1116">
        <v>95</v>
      </c>
      <c r="AH1116">
        <v>104.919201137</v>
      </c>
      <c r="AI1116">
        <v>102.591450712</v>
      </c>
      <c r="AJ1116">
        <v>101.24127230400001</v>
      </c>
      <c r="AK1116"/>
      <c r="AL1116">
        <v>96.489158833000005</v>
      </c>
      <c r="AM1116">
        <v>92.1</v>
      </c>
      <c r="AN1116">
        <v>99.159020984999998</v>
      </c>
      <c r="AO1116">
        <v>89.1</v>
      </c>
      <c r="AP1116">
        <v>87.421855464000004</v>
      </c>
      <c r="AQ1116">
        <v>95.807983999000001</v>
      </c>
      <c r="AR1116">
        <v>102.10850904199999</v>
      </c>
      <c r="AS1116">
        <v>82.893092241999994</v>
      </c>
      <c r="AT1116">
        <v>94.887098344999998</v>
      </c>
      <c r="AU1116"/>
    </row>
    <row r="1117" spans="1:47" x14ac:dyDescent="0.2">
      <c r="A1117" s="86">
        <v>40878</v>
      </c>
      <c r="B1117">
        <v>98.09239255</v>
      </c>
      <c r="C1117">
        <v>99.591700692000003</v>
      </c>
      <c r="D1117">
        <v>112.854390311</v>
      </c>
      <c r="E1117">
        <v>96.138730674000001</v>
      </c>
      <c r="F1117">
        <v>97.710567298000001</v>
      </c>
      <c r="G1117"/>
      <c r="H1117">
        <v>96.612727602000007</v>
      </c>
      <c r="I1117">
        <v>98.084218864999997</v>
      </c>
      <c r="J1117">
        <v>93.284452591000004</v>
      </c>
      <c r="K1117">
        <v>96.791934005000002</v>
      </c>
      <c r="L1117">
        <v>97.6</v>
      </c>
      <c r="M1117">
        <v>98.5</v>
      </c>
      <c r="N1117">
        <v>102.674085562</v>
      </c>
      <c r="O1117">
        <v>89.807483957000002</v>
      </c>
      <c r="P1117"/>
      <c r="Q1117">
        <v>111.309275773</v>
      </c>
      <c r="R1117">
        <v>101.18</v>
      </c>
      <c r="S1117">
        <v>97.814438899999999</v>
      </c>
      <c r="T1117">
        <v>91.629324252000004</v>
      </c>
      <c r="U1117"/>
      <c r="V1117">
        <v>99.683702346999993</v>
      </c>
      <c r="W1117">
        <v>86.907242269999998</v>
      </c>
      <c r="X1117">
        <v>93.926546598000002</v>
      </c>
      <c r="Y1117"/>
      <c r="Z1117">
        <v>62.021579555999999</v>
      </c>
      <c r="AA1117">
        <v>90.473201431999996</v>
      </c>
      <c r="AB1117">
        <v>93.770491802999999</v>
      </c>
      <c r="AC1117">
        <v>107.691025748</v>
      </c>
      <c r="AD1117">
        <v>103.56398748700001</v>
      </c>
      <c r="AE1117">
        <v>95.766019498000006</v>
      </c>
      <c r="AF1117">
        <v>95.392050662000003</v>
      </c>
      <c r="AG1117">
        <v>92.2</v>
      </c>
      <c r="AH1117">
        <v>105.44163446100001</v>
      </c>
      <c r="AI1117">
        <v>102.491459045</v>
      </c>
      <c r="AJ1117">
        <v>98.215671063000002</v>
      </c>
      <c r="AK1117"/>
      <c r="AL1117">
        <v>96.665953178999999</v>
      </c>
      <c r="AM1117">
        <v>94.1</v>
      </c>
      <c r="AN1117">
        <v>97.621269749000007</v>
      </c>
      <c r="AO1117">
        <v>89.7</v>
      </c>
      <c r="AP1117">
        <v>89.822455614000006</v>
      </c>
      <c r="AQ1117">
        <v>93.707808983999996</v>
      </c>
      <c r="AR1117">
        <v>101.60846737200001</v>
      </c>
      <c r="AS1117">
        <v>82.893092241999994</v>
      </c>
      <c r="AT1117">
        <v>95.356921344</v>
      </c>
      <c r="AU1117"/>
    </row>
    <row r="1118" spans="1:47" x14ac:dyDescent="0.2">
      <c r="A1118" s="86">
        <v>40909</v>
      </c>
      <c r="B1118">
        <v>96.897265000000004</v>
      </c>
      <c r="C1118">
        <v>100.591617365</v>
      </c>
      <c r="D1118">
        <v>107.899807322</v>
      </c>
      <c r="E1118">
        <v>96.149699428999995</v>
      </c>
      <c r="F1118">
        <v>98.256297697999997</v>
      </c>
      <c r="G1118"/>
      <c r="H1118">
        <v>94.667864788000003</v>
      </c>
      <c r="I1118">
        <v>96.889190901000006</v>
      </c>
      <c r="J1118">
        <v>92.184635893999996</v>
      </c>
      <c r="K1118">
        <v>97.291892341999997</v>
      </c>
      <c r="L1118">
        <v>98.1</v>
      </c>
      <c r="M1118">
        <v>97.8</v>
      </c>
      <c r="N1118">
        <v>100.671083893</v>
      </c>
      <c r="O1118">
        <v>91.207600632999998</v>
      </c>
      <c r="P1118"/>
      <c r="Q1118">
        <v>106.50887573999999</v>
      </c>
      <c r="R1118">
        <v>100.75</v>
      </c>
      <c r="S1118">
        <v>97.914638805999999</v>
      </c>
      <c r="T1118">
        <v>91.199139630999994</v>
      </c>
      <c r="U1118"/>
      <c r="V1118">
        <v>103.679041119</v>
      </c>
      <c r="W1118">
        <v>86.007167264000003</v>
      </c>
      <c r="X1118">
        <v>92.943262239999996</v>
      </c>
      <c r="Y1118"/>
      <c r="Z1118">
        <v>62.336409908999997</v>
      </c>
      <c r="AA1118">
        <v>94.242140144999993</v>
      </c>
      <c r="AB1118">
        <v>94.894613582999995</v>
      </c>
      <c r="AC1118">
        <v>103.591367386</v>
      </c>
      <c r="AD1118">
        <v>103.871908163</v>
      </c>
      <c r="AE1118">
        <v>98.119823347999997</v>
      </c>
      <c r="AF1118">
        <v>99.691692359000001</v>
      </c>
      <c r="AG1118">
        <v>96.6</v>
      </c>
      <c r="AH1118">
        <v>105.467852243</v>
      </c>
      <c r="AI1118">
        <v>102.891425715</v>
      </c>
      <c r="AJ1118">
        <v>102.98681148199999</v>
      </c>
      <c r="AK1118"/>
      <c r="AL1118">
        <v>96.793143982000004</v>
      </c>
      <c r="AM1118">
        <v>91</v>
      </c>
      <c r="AN1118">
        <v>97.042640961000004</v>
      </c>
      <c r="AO1118">
        <v>90.1</v>
      </c>
      <c r="AP1118">
        <v>89.722430607999996</v>
      </c>
      <c r="AQ1118">
        <v>94.607883990000005</v>
      </c>
      <c r="AR1118">
        <v>107.80898408199999</v>
      </c>
      <c r="AS1118">
        <v>81.993167236000005</v>
      </c>
      <c r="AT1118">
        <v>95.924376338000002</v>
      </c>
      <c r="AU1118"/>
    </row>
    <row r="1119" spans="1:47" x14ac:dyDescent="0.2">
      <c r="A1119" s="86">
        <v>40940</v>
      </c>
      <c r="B1119">
        <v>95.794070329999997</v>
      </c>
      <c r="C1119">
        <v>102.491459045</v>
      </c>
      <c r="D1119">
        <v>109.000825764</v>
      </c>
      <c r="E1119">
        <v>94.061087939999993</v>
      </c>
      <c r="F1119">
        <v>97.350154728000007</v>
      </c>
      <c r="G1119"/>
      <c r="H1119">
        <v>93.565376474999994</v>
      </c>
      <c r="I1119">
        <v>95.786088156000005</v>
      </c>
      <c r="J1119">
        <v>93.284452591000004</v>
      </c>
      <c r="K1119">
        <v>97.191900674999999</v>
      </c>
      <c r="L1119">
        <v>100.5</v>
      </c>
      <c r="M1119">
        <v>98.4</v>
      </c>
      <c r="N1119">
        <v>99.040082533000003</v>
      </c>
      <c r="O1119">
        <v>90.407533960999999</v>
      </c>
      <c r="P1119"/>
      <c r="Q1119">
        <v>106.50887573999999</v>
      </c>
      <c r="R1119">
        <v>101.6</v>
      </c>
      <c r="S1119">
        <v>97.935777551000001</v>
      </c>
      <c r="T1119">
        <v>91.091593476</v>
      </c>
      <c r="U1119"/>
      <c r="V1119">
        <v>102.18078907899999</v>
      </c>
      <c r="W1119">
        <v>86.507208934000005</v>
      </c>
      <c r="X1119">
        <v>93.04440099</v>
      </c>
      <c r="Y1119"/>
      <c r="Z1119">
        <v>62.273443839000002</v>
      </c>
      <c r="AA1119">
        <v>98.195393062999997</v>
      </c>
      <c r="AB1119">
        <v>92.459016392999999</v>
      </c>
      <c r="AC1119">
        <v>103.891342388</v>
      </c>
      <c r="AD1119">
        <v>103.66662771199999</v>
      </c>
      <c r="AE1119">
        <v>101.47954337100001</v>
      </c>
      <c r="AF1119">
        <v>95.992000666999999</v>
      </c>
      <c r="AG1119">
        <v>97.8</v>
      </c>
      <c r="AH1119">
        <v>105.731929104</v>
      </c>
      <c r="AI1119">
        <v>106.891092409</v>
      </c>
      <c r="AJ1119">
        <v>103.452288596</v>
      </c>
      <c r="AK1119"/>
      <c r="AL1119">
        <v>96.878035037000004</v>
      </c>
      <c r="AM1119">
        <v>88.6</v>
      </c>
      <c r="AN1119">
        <v>97.237890653999997</v>
      </c>
      <c r="AO1119">
        <v>90.8</v>
      </c>
      <c r="AP1119">
        <v>89.922480620000002</v>
      </c>
      <c r="AQ1119">
        <v>95.307942328999999</v>
      </c>
      <c r="AR1119">
        <v>101.80848404</v>
      </c>
      <c r="AS1119">
        <v>80.893258895000002</v>
      </c>
      <c r="AT1119">
        <v>96.195763548000002</v>
      </c>
      <c r="AU1119"/>
    </row>
    <row r="1120" spans="1:47" x14ac:dyDescent="0.2">
      <c r="A1120" s="86">
        <v>40969</v>
      </c>
      <c r="B1120">
        <v>97.632728110000002</v>
      </c>
      <c r="C1120">
        <v>103.09140904900001</v>
      </c>
      <c r="D1120">
        <v>108.230112854</v>
      </c>
      <c r="E1120">
        <v>94.225886797000001</v>
      </c>
      <c r="F1120">
        <v>96.668626677999995</v>
      </c>
      <c r="G1120"/>
      <c r="H1120">
        <v>95.395540026000006</v>
      </c>
      <c r="I1120">
        <v>97.624592727000007</v>
      </c>
      <c r="J1120">
        <v>92.384602565999998</v>
      </c>
      <c r="K1120">
        <v>98.391800683</v>
      </c>
      <c r="L1120">
        <v>98.4</v>
      </c>
      <c r="M1120">
        <v>98.2</v>
      </c>
      <c r="N1120">
        <v>97.986081655000007</v>
      </c>
      <c r="O1120">
        <v>89.507458955000004</v>
      </c>
      <c r="P1120"/>
      <c r="Q1120">
        <v>107.00891741</v>
      </c>
      <c r="R1120">
        <v>100.67</v>
      </c>
      <c r="S1120">
        <v>97.805345442999993</v>
      </c>
      <c r="T1120">
        <v>90.553862699000007</v>
      </c>
      <c r="U1120"/>
      <c r="V1120">
        <v>101.781255202</v>
      </c>
      <c r="W1120">
        <v>86.207183932000007</v>
      </c>
      <c r="X1120">
        <v>92.242130025999998</v>
      </c>
      <c r="Y1120"/>
      <c r="Z1120">
        <v>63.029036685999998</v>
      </c>
      <c r="AA1120">
        <v>99.938465335999993</v>
      </c>
      <c r="AB1120">
        <v>96.861826698000002</v>
      </c>
      <c r="AC1120">
        <v>104.291309058</v>
      </c>
      <c r="AD1120">
        <v>103.461347261</v>
      </c>
      <c r="AE1120">
        <v>98.836763602999994</v>
      </c>
      <c r="AF1120">
        <v>98.291809016000002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96.740143936999999</v>
      </c>
      <c r="AM1120">
        <v>90.2</v>
      </c>
      <c r="AN1120">
        <v>97.510168254999996</v>
      </c>
      <c r="AO1120">
        <v>90.1</v>
      </c>
      <c r="AP1120">
        <v>90.622655664000007</v>
      </c>
      <c r="AQ1120">
        <v>94.607883990000005</v>
      </c>
      <c r="AR1120">
        <v>102.508542379</v>
      </c>
      <c r="AS1120">
        <v>82.693108907999999</v>
      </c>
      <c r="AT1120">
        <v>95.720389897000004</v>
      </c>
      <c r="AU1120"/>
    </row>
    <row r="1121" spans="1:47" x14ac:dyDescent="0.2">
      <c r="A1121" s="86">
        <v>41000</v>
      </c>
      <c r="B1121">
        <v>97.908526780000003</v>
      </c>
      <c r="C1121">
        <v>99.091742354999994</v>
      </c>
      <c r="D1121">
        <v>108.450316543</v>
      </c>
      <c r="E1121">
        <v>95.072086123000005</v>
      </c>
      <c r="F1121">
        <v>99.310560207999998</v>
      </c>
      <c r="G1121"/>
      <c r="H1121">
        <v>96.669268617</v>
      </c>
      <c r="I1121">
        <v>97.900368416000006</v>
      </c>
      <c r="J1121">
        <v>92.284619230000004</v>
      </c>
      <c r="K1121">
        <v>96.591950671000006</v>
      </c>
      <c r="L1121">
        <v>97</v>
      </c>
      <c r="M1121">
        <v>97.5</v>
      </c>
      <c r="N1121">
        <v>96.996080829999997</v>
      </c>
      <c r="O1121">
        <v>90.707558962999997</v>
      </c>
      <c r="P1121"/>
      <c r="Q1121">
        <v>107.908992416</v>
      </c>
      <c r="R1121">
        <v>100.98</v>
      </c>
      <c r="S1121">
        <v>97.824699332999998</v>
      </c>
      <c r="T1121">
        <v>91.521778096000006</v>
      </c>
      <c r="U1121"/>
      <c r="V1121">
        <v>102.680206426</v>
      </c>
      <c r="W1121">
        <v>84.107008917000002</v>
      </c>
      <c r="X1121">
        <v>90.617516620999993</v>
      </c>
      <c r="Y1121"/>
      <c r="Z1121">
        <v>61.014122426</v>
      </c>
      <c r="AA1121">
        <v>104.27169029</v>
      </c>
      <c r="AB1121">
        <v>100.32786885199999</v>
      </c>
      <c r="AC1121">
        <v>102.791434047</v>
      </c>
      <c r="AD1121">
        <v>102.948146134</v>
      </c>
      <c r="AE1121">
        <v>100.02366469499999</v>
      </c>
      <c r="AF1121">
        <v>98.091825681000003</v>
      </c>
      <c r="AG1121">
        <v>96.3</v>
      </c>
      <c r="AH1121">
        <v>106.470885133</v>
      </c>
      <c r="AI1121">
        <v>106.791100742</v>
      </c>
      <c r="AJ1121">
        <v>103.10318076</v>
      </c>
      <c r="AK1121"/>
      <c r="AL1121">
        <v>96.874946538000003</v>
      </c>
      <c r="AM1121">
        <v>90.4</v>
      </c>
      <c r="AN1121">
        <v>92.759628122999999</v>
      </c>
      <c r="AO1121">
        <v>90.2</v>
      </c>
      <c r="AP1121">
        <v>91.422855713999994</v>
      </c>
      <c r="AQ1121">
        <v>96.108009000999999</v>
      </c>
      <c r="AR1121">
        <v>102.908575715</v>
      </c>
      <c r="AS1121">
        <v>83.693025581000001</v>
      </c>
      <c r="AT1121">
        <v>96.456346811000003</v>
      </c>
      <c r="AU1121"/>
    </row>
    <row r="1122" spans="1:47" x14ac:dyDescent="0.2">
      <c r="A1122" s="86">
        <v>41030</v>
      </c>
      <c r="B1122">
        <v>99.379452999999998</v>
      </c>
      <c r="C1122">
        <v>100.591617365</v>
      </c>
      <c r="D1122">
        <v>108.89072392</v>
      </c>
      <c r="E1122">
        <v>95.018044939999996</v>
      </c>
      <c r="F1122">
        <v>97.367458577999997</v>
      </c>
      <c r="G1122"/>
      <c r="H1122">
        <v>96.114251882000005</v>
      </c>
      <c r="I1122">
        <v>99.371172068999996</v>
      </c>
      <c r="J1122">
        <v>92.484585902000006</v>
      </c>
      <c r="K1122">
        <v>98.491792351000001</v>
      </c>
      <c r="L1122">
        <v>100</v>
      </c>
      <c r="M1122">
        <v>98.3</v>
      </c>
      <c r="N1122">
        <v>97.977081647999995</v>
      </c>
      <c r="O1122">
        <v>91.307608966999993</v>
      </c>
      <c r="P1122"/>
      <c r="Q1122">
        <v>107.00891741</v>
      </c>
      <c r="R1122">
        <v>99.52</v>
      </c>
      <c r="S1122">
        <v>97.950810387000004</v>
      </c>
      <c r="T1122">
        <v>93.027424269999997</v>
      </c>
      <c r="U1122"/>
      <c r="V1122">
        <v>105.377060097</v>
      </c>
      <c r="W1122">
        <v>87.107258938000001</v>
      </c>
      <c r="X1122">
        <v>92.728016722999996</v>
      </c>
      <c r="Y1122"/>
      <c r="Z1122">
        <v>63.658697392000001</v>
      </c>
      <c r="AA1122">
        <v>97.548970324999999</v>
      </c>
      <c r="AB1122">
        <v>99.578454332999996</v>
      </c>
      <c r="AC1122">
        <v>104.291309058</v>
      </c>
      <c r="AD1122">
        <v>101.10062207599999</v>
      </c>
      <c r="AE1122">
        <v>101.340554954</v>
      </c>
      <c r="AF1122">
        <v>96.791934005000002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97.195126149999993</v>
      </c>
      <c r="AM1122">
        <v>91.9</v>
      </c>
      <c r="AN1122">
        <v>96.506164511999998</v>
      </c>
      <c r="AO1122">
        <v>90.8</v>
      </c>
      <c r="AP1122">
        <v>90.722680670000003</v>
      </c>
      <c r="AQ1122">
        <v>93.307775648000003</v>
      </c>
      <c r="AR1122">
        <v>107.108925744</v>
      </c>
      <c r="AS1122">
        <v>83.993000582999997</v>
      </c>
      <c r="AT1122">
        <v>96.607998538000004</v>
      </c>
      <c r="AU1122"/>
    </row>
    <row r="1123" spans="1:47" x14ac:dyDescent="0.2">
      <c r="A1123" s="86">
        <v>41061</v>
      </c>
      <c r="B1123">
        <v>98.735922779999996</v>
      </c>
      <c r="C1123">
        <v>99.691692359000001</v>
      </c>
      <c r="D1123">
        <v>109.000825764</v>
      </c>
      <c r="E1123">
        <v>94.471747429999994</v>
      </c>
      <c r="F1123">
        <v>98.691615678000005</v>
      </c>
      <c r="G1123"/>
      <c r="H1123">
        <v>95.213031951999994</v>
      </c>
      <c r="I1123">
        <v>98.727695471999994</v>
      </c>
      <c r="J1123">
        <v>92.284619230000004</v>
      </c>
      <c r="K1123">
        <v>97.291892341999997</v>
      </c>
      <c r="L1123">
        <v>98.5</v>
      </c>
      <c r="M1123">
        <v>97.4</v>
      </c>
      <c r="N1123">
        <v>97.559081298999999</v>
      </c>
      <c r="O1123">
        <v>92.007667306000002</v>
      </c>
      <c r="P1123"/>
      <c r="Q1123">
        <v>108.309025752</v>
      </c>
      <c r="R1123">
        <v>98.75</v>
      </c>
      <c r="S1123">
        <v>97.367908983000007</v>
      </c>
      <c r="T1123">
        <v>91.629324252000004</v>
      </c>
      <c r="U1123"/>
      <c r="V1123">
        <v>103.778924588</v>
      </c>
      <c r="W1123">
        <v>84.607050588000007</v>
      </c>
      <c r="X1123">
        <v>91.565209378000006</v>
      </c>
      <c r="Y1123"/>
      <c r="Z1123">
        <v>62.588274192</v>
      </c>
      <c r="AA1123">
        <v>93.304944203000005</v>
      </c>
      <c r="AB1123">
        <v>97.236533957999995</v>
      </c>
      <c r="AC1123">
        <v>102.191484043</v>
      </c>
      <c r="AD1123">
        <v>100.382140498</v>
      </c>
      <c r="AE1123">
        <v>99.403716356999993</v>
      </c>
      <c r="AF1123">
        <v>101.191567369</v>
      </c>
      <c r="AG1123">
        <v>98.3</v>
      </c>
      <c r="AH1123">
        <v>107.19918536</v>
      </c>
      <c r="AI1123">
        <v>105.391217399</v>
      </c>
      <c r="AJ1123">
        <v>103.452288596</v>
      </c>
      <c r="AK1123"/>
      <c r="AL1123">
        <v>96.653138107999993</v>
      </c>
      <c r="AM1123">
        <v>90.7</v>
      </c>
      <c r="AN1123">
        <v>96.437127957000001</v>
      </c>
      <c r="AO1123">
        <v>90.9</v>
      </c>
      <c r="AP1123">
        <v>88.722180545000001</v>
      </c>
      <c r="AQ1123">
        <v>95.107925660000006</v>
      </c>
      <c r="AR1123">
        <v>104.708725727</v>
      </c>
      <c r="AS1123">
        <v>83.393050579000004</v>
      </c>
      <c r="AT1123">
        <v>96.598879611000001</v>
      </c>
      <c r="AU1123"/>
    </row>
    <row r="1124" spans="1:47" x14ac:dyDescent="0.2">
      <c r="A1124" s="86">
        <v>41091</v>
      </c>
      <c r="B1124">
        <v>99.379452999999998</v>
      </c>
      <c r="C1124">
        <v>99.791684025999999</v>
      </c>
      <c r="D1124">
        <v>110.65235342699999</v>
      </c>
      <c r="E1124">
        <v>94.114861593000001</v>
      </c>
      <c r="F1124">
        <v>97.646006397999997</v>
      </c>
      <c r="G1124"/>
      <c r="H1124">
        <v>92.743758366999998</v>
      </c>
      <c r="I1124">
        <v>99.371172068999996</v>
      </c>
      <c r="J1124">
        <v>92.384602565999998</v>
      </c>
      <c r="K1124">
        <v>98.391800683</v>
      </c>
      <c r="L1124">
        <v>101.6</v>
      </c>
      <c r="M1124">
        <v>97.7</v>
      </c>
      <c r="N1124">
        <v>96.752080626999998</v>
      </c>
      <c r="O1124">
        <v>90.207517292999995</v>
      </c>
      <c r="P1124"/>
      <c r="Q1124">
        <v>107.408950746</v>
      </c>
      <c r="R1124">
        <v>99.44</v>
      </c>
      <c r="S1124">
        <v>97.792357043999999</v>
      </c>
      <c r="T1124">
        <v>94.533070443</v>
      </c>
      <c r="U1124"/>
      <c r="V1124">
        <v>106.375894789</v>
      </c>
      <c r="W1124">
        <v>84.907075590000005</v>
      </c>
      <c r="X1124">
        <v>90.961441721</v>
      </c>
      <c r="Y1124"/>
      <c r="Z1124">
        <v>61.706749203000001</v>
      </c>
      <c r="AA1124">
        <v>91.755290263000006</v>
      </c>
      <c r="AB1124">
        <v>99.953161593000004</v>
      </c>
      <c r="AC1124">
        <v>103.19140071699999</v>
      </c>
      <c r="AD1124">
        <v>99.868939370000007</v>
      </c>
      <c r="AE1124">
        <v>98.437796849999998</v>
      </c>
      <c r="AF1124">
        <v>101.091575702</v>
      </c>
      <c r="AG1124">
        <v>97.3</v>
      </c>
      <c r="AH1124">
        <v>106.823937301</v>
      </c>
      <c r="AI1124">
        <v>101.69152570599999</v>
      </c>
      <c r="AJ1124">
        <v>99.96121024</v>
      </c>
      <c r="AK1124"/>
      <c r="AL1124">
        <v>96.789357167000006</v>
      </c>
      <c r="AM1124">
        <v>90.7</v>
      </c>
      <c r="AN1124">
        <v>97.800604175000004</v>
      </c>
      <c r="AO1124">
        <v>91.3</v>
      </c>
      <c r="AP1124">
        <v>92.323080770000004</v>
      </c>
      <c r="AQ1124">
        <v>93.907825652</v>
      </c>
      <c r="AR1124">
        <v>104.30869239099999</v>
      </c>
      <c r="AS1124">
        <v>84.192983917999996</v>
      </c>
      <c r="AT1124">
        <v>96.817832988000006</v>
      </c>
      <c r="AU1124"/>
    </row>
    <row r="1125" spans="1:47" x14ac:dyDescent="0.2">
      <c r="A1125" s="86">
        <v>41122</v>
      </c>
      <c r="B1125">
        <v>100.6665134</v>
      </c>
      <c r="C1125">
        <v>100.891592367</v>
      </c>
      <c r="D1125">
        <v>112.964492155</v>
      </c>
      <c r="E1125">
        <v>93.168338286999997</v>
      </c>
      <c r="F1125">
        <v>99.292986768000006</v>
      </c>
      <c r="G1125"/>
      <c r="H1125">
        <v>97.143063290000001</v>
      </c>
      <c r="I1125">
        <v>100.658125223</v>
      </c>
      <c r="J1125">
        <v>89.685052490999993</v>
      </c>
      <c r="K1125">
        <v>98.391800683</v>
      </c>
      <c r="L1125">
        <v>99.2</v>
      </c>
      <c r="M1125">
        <v>98.4</v>
      </c>
      <c r="N1125">
        <v>99.226082688000005</v>
      </c>
      <c r="O1125">
        <v>94.007833985999994</v>
      </c>
      <c r="P1125"/>
      <c r="Q1125">
        <v>105.40878406500001</v>
      </c>
      <c r="R1125">
        <v>101.66</v>
      </c>
      <c r="S1125">
        <v>97.394304355000003</v>
      </c>
      <c r="T1125">
        <v>93.780247356000004</v>
      </c>
      <c r="U1125"/>
      <c r="V1125">
        <v>106.47577825899999</v>
      </c>
      <c r="W1125">
        <v>87.807317276000006</v>
      </c>
      <c r="X1125">
        <v>91.173767236000003</v>
      </c>
      <c r="Y1125"/>
      <c r="Z1125">
        <v>64.918018805000003</v>
      </c>
      <c r="AA1125">
        <v>91.204108103999999</v>
      </c>
      <c r="AB1125">
        <v>102.669789227</v>
      </c>
      <c r="AC1125">
        <v>102.591450712</v>
      </c>
      <c r="AD1125">
        <v>98.637256664999995</v>
      </c>
      <c r="AE1125">
        <v>97.005916174000006</v>
      </c>
      <c r="AF1125">
        <v>96.591950671000006</v>
      </c>
      <c r="AG1125">
        <v>100.5</v>
      </c>
      <c r="AH1125">
        <v>105.992023832</v>
      </c>
      <c r="AI1125">
        <v>103.29139238400001</v>
      </c>
      <c r="AJ1125">
        <v>101.24127230400001</v>
      </c>
      <c r="AK1125"/>
      <c r="AL1125">
        <v>96.571326976999998</v>
      </c>
      <c r="AM1125">
        <v>90.6</v>
      </c>
      <c r="AN1125">
        <v>99.973732216000002</v>
      </c>
      <c r="AO1125">
        <v>92.1</v>
      </c>
      <c r="AP1125">
        <v>88.722180545000001</v>
      </c>
      <c r="AQ1125">
        <v>96.008000667000005</v>
      </c>
      <c r="AR1125">
        <v>107.708975748</v>
      </c>
      <c r="AS1125">
        <v>82.993083909999996</v>
      </c>
      <c r="AT1125">
        <v>96.426908534000006</v>
      </c>
      <c r="AU1125"/>
    </row>
    <row r="1126" spans="1:47" x14ac:dyDescent="0.2">
      <c r="A1126" s="86">
        <v>41153</v>
      </c>
      <c r="B1126">
        <v>99.011721440000002</v>
      </c>
      <c r="C1126">
        <v>101.191567369</v>
      </c>
      <c r="D1126">
        <v>110.76245527099999</v>
      </c>
      <c r="E1126">
        <v>92.855059940000004</v>
      </c>
      <c r="F1126">
        <v>98.424774717999995</v>
      </c>
      <c r="G1126"/>
      <c r="H1126">
        <v>96.556587261000004</v>
      </c>
      <c r="I1126">
        <v>99.003471150999999</v>
      </c>
      <c r="J1126">
        <v>90.184969171999995</v>
      </c>
      <c r="K1126">
        <v>97.091909008000002</v>
      </c>
      <c r="L1126">
        <v>100.2</v>
      </c>
      <c r="M1126">
        <v>96.6</v>
      </c>
      <c r="N1126">
        <v>95.559079632999996</v>
      </c>
      <c r="O1126">
        <v>94.807900657999994</v>
      </c>
      <c r="P1126"/>
      <c r="Q1126">
        <v>105.508792399</v>
      </c>
      <c r="R1126">
        <v>99.41</v>
      </c>
      <c r="S1126">
        <v>96.515318597000004</v>
      </c>
      <c r="T1126">
        <v>91.414231940999997</v>
      </c>
      <c r="U1126"/>
      <c r="V1126">
        <v>103.978691527</v>
      </c>
      <c r="W1126">
        <v>87.007250604000006</v>
      </c>
      <c r="X1126">
        <v>89.874177849000006</v>
      </c>
      <c r="Y1126"/>
      <c r="Z1126">
        <v>56.480565341999998</v>
      </c>
      <c r="AA1126">
        <v>93.771965277999996</v>
      </c>
      <c r="AB1126">
        <v>101.733021077</v>
      </c>
      <c r="AC1126">
        <v>102.391467378</v>
      </c>
      <c r="AD1126">
        <v>96.481811930000006</v>
      </c>
      <c r="AE1126">
        <v>97.885842846000003</v>
      </c>
      <c r="AF1126">
        <v>99.791684025999999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95.851893450999995</v>
      </c>
      <c r="AM1126">
        <v>91</v>
      </c>
      <c r="AN1126">
        <v>96.130299374000003</v>
      </c>
      <c r="AO1126">
        <v>91.5</v>
      </c>
      <c r="AP1126">
        <v>89.722430607999996</v>
      </c>
      <c r="AQ1126">
        <v>94.307858988000007</v>
      </c>
      <c r="AR1126">
        <v>101.10842570200001</v>
      </c>
      <c r="AS1126">
        <v>84.892925590000004</v>
      </c>
      <c r="AT1126">
        <v>96.372690563000006</v>
      </c>
      <c r="AU1126"/>
    </row>
    <row r="1127" spans="1:47" x14ac:dyDescent="0.2">
      <c r="A1127" s="86">
        <v>41183</v>
      </c>
      <c r="B1127">
        <v>100.3907148</v>
      </c>
      <c r="C1127">
        <v>96.891925673000003</v>
      </c>
      <c r="D1127">
        <v>112.413982934</v>
      </c>
      <c r="E1127">
        <v>92.831784776999996</v>
      </c>
      <c r="F1127">
        <v>98.951999767999993</v>
      </c>
      <c r="G1127"/>
      <c r="H1127">
        <v>96.820141888999999</v>
      </c>
      <c r="I1127">
        <v>100.382349604</v>
      </c>
      <c r="J1127">
        <v>88.785202466000001</v>
      </c>
      <c r="K1127">
        <v>95.792017332</v>
      </c>
      <c r="L1127">
        <v>99.6</v>
      </c>
      <c r="M1127">
        <v>95.8</v>
      </c>
      <c r="N1127">
        <v>96.259080216000001</v>
      </c>
      <c r="O1127">
        <v>90.007500625000006</v>
      </c>
      <c r="P1127"/>
      <c r="Q1127">
        <v>104.60871739300001</v>
      </c>
      <c r="R1127">
        <v>97.95</v>
      </c>
      <c r="S1127">
        <v>96.311325182000004</v>
      </c>
      <c r="T1127">
        <v>91.199139630999994</v>
      </c>
      <c r="U1127"/>
      <c r="V1127">
        <v>105.377060097</v>
      </c>
      <c r="W1127">
        <v>84.507042253999998</v>
      </c>
      <c r="X1127">
        <v>92.221756357999993</v>
      </c>
      <c r="Y1127"/>
      <c r="Z1127">
        <v>61.454884921000001</v>
      </c>
      <c r="AA1127">
        <v>97.524851040000001</v>
      </c>
      <c r="AB1127">
        <v>100.234192037</v>
      </c>
      <c r="AC1127">
        <v>100.49162569800001</v>
      </c>
      <c r="AD1127">
        <v>96.789732607000005</v>
      </c>
      <c r="AE1127">
        <v>99.647696025000002</v>
      </c>
      <c r="AF1127">
        <v>98.491792351000001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95.800722758000006</v>
      </c>
      <c r="AM1127">
        <v>90.7</v>
      </c>
      <c r="AN1127">
        <v>94.773439131000003</v>
      </c>
      <c r="AO1127">
        <v>90.7</v>
      </c>
      <c r="AP1127">
        <v>89.122280570000001</v>
      </c>
      <c r="AQ1127">
        <v>93.707808983999996</v>
      </c>
      <c r="AR1127">
        <v>102.70855904699999</v>
      </c>
      <c r="AS1127">
        <v>84.992917257000002</v>
      </c>
      <c r="AT1127">
        <v>96.674903712000003</v>
      </c>
      <c r="AU1127"/>
    </row>
    <row r="1128" spans="1:47" x14ac:dyDescent="0.2">
      <c r="A1128" s="86">
        <v>41214</v>
      </c>
      <c r="B1128">
        <v>98.64398989</v>
      </c>
      <c r="C1128">
        <v>96.291975668999996</v>
      </c>
      <c r="D1128">
        <v>110.76245527099999</v>
      </c>
      <c r="E1128">
        <v>93.780180797</v>
      </c>
      <c r="F1128">
        <v>99.876423938000002</v>
      </c>
      <c r="G1128"/>
      <c r="H1128">
        <v>97.245370625000007</v>
      </c>
      <c r="I1128">
        <v>98.635770242000007</v>
      </c>
      <c r="J1128">
        <v>88.085319112999997</v>
      </c>
      <c r="K1128">
        <v>95.092075660000006</v>
      </c>
      <c r="L1128">
        <v>101.8</v>
      </c>
      <c r="M1128">
        <v>95.1</v>
      </c>
      <c r="N1128">
        <v>93.832078193000001</v>
      </c>
      <c r="O1128">
        <v>93.207767313999994</v>
      </c>
      <c r="P1128"/>
      <c r="Q1128">
        <v>103.708642387</v>
      </c>
      <c r="R1128">
        <v>97.9</v>
      </c>
      <c r="S1128">
        <v>96.252204320999994</v>
      </c>
      <c r="T1128">
        <v>91.199139630999994</v>
      </c>
      <c r="U1128"/>
      <c r="V1128">
        <v>101.981022141</v>
      </c>
      <c r="W1128">
        <v>84.007000583000007</v>
      </c>
      <c r="X1128">
        <v>91.104957471999995</v>
      </c>
      <c r="Y1128"/>
      <c r="Z1128">
        <v>60.069631366999999</v>
      </c>
      <c r="AA1128">
        <v>89.149416122999995</v>
      </c>
      <c r="AB1128">
        <v>99.016393442999998</v>
      </c>
      <c r="AC1128">
        <v>99.091742354999994</v>
      </c>
      <c r="AD1128">
        <v>96.071251028000006</v>
      </c>
      <c r="AE1128">
        <v>100.65661194899999</v>
      </c>
      <c r="AF1128">
        <v>90.492458962000001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95.648223798000004</v>
      </c>
      <c r="AM1128">
        <v>89.4</v>
      </c>
      <c r="AN1128">
        <v>94.796097732999996</v>
      </c>
      <c r="AO1128">
        <v>91.2</v>
      </c>
      <c r="AP1128">
        <v>86.721680419999998</v>
      </c>
      <c r="AQ1128">
        <v>91.507625634999997</v>
      </c>
      <c r="AR1128">
        <v>101.60846737200001</v>
      </c>
      <c r="AS1128">
        <v>83.793017249000002</v>
      </c>
      <c r="AT1128">
        <v>97.120244373999995</v>
      </c>
      <c r="AU1128"/>
    </row>
    <row r="1129" spans="1:47" x14ac:dyDescent="0.2">
      <c r="A1129" s="86">
        <v>41244</v>
      </c>
      <c r="B1129">
        <v>98.460124109999995</v>
      </c>
      <c r="C1129">
        <v>97.991834014000005</v>
      </c>
      <c r="D1129">
        <v>111.53316818099999</v>
      </c>
      <c r="E1129">
        <v>93.372731674999997</v>
      </c>
      <c r="F1129">
        <v>98.580946257999997</v>
      </c>
      <c r="G1129"/>
      <c r="H1129">
        <v>96.432567176000006</v>
      </c>
      <c r="I1129">
        <v>98.451919782999994</v>
      </c>
      <c r="J1129">
        <v>89.185135810999995</v>
      </c>
      <c r="K1129">
        <v>95.892008998999998</v>
      </c>
      <c r="L1129">
        <v>99.8</v>
      </c>
      <c r="M1129">
        <v>95.6</v>
      </c>
      <c r="N1129">
        <v>94.371078643000004</v>
      </c>
      <c r="O1129">
        <v>96.608050671000001</v>
      </c>
      <c r="P1129"/>
      <c r="Q1129">
        <v>104.408700725</v>
      </c>
      <c r="R1129">
        <v>98.82</v>
      </c>
      <c r="S1129">
        <v>96.769587845000004</v>
      </c>
      <c r="T1129">
        <v>91.091593476</v>
      </c>
      <c r="U1129"/>
      <c r="V1129">
        <v>100.58265357099999</v>
      </c>
      <c r="W1129">
        <v>85.707142262000005</v>
      </c>
      <c r="X1129">
        <v>91.402732012000001</v>
      </c>
      <c r="Y1129"/>
      <c r="Z1129">
        <v>61.391918850000003</v>
      </c>
      <c r="AA1129">
        <v>80.456293372000005</v>
      </c>
      <c r="AB1129">
        <v>95.831381733000001</v>
      </c>
      <c r="AC1129">
        <v>99.891675694</v>
      </c>
      <c r="AD1129">
        <v>97.405573958999994</v>
      </c>
      <c r="AE1129">
        <v>100.411632364</v>
      </c>
      <c r="AF1129">
        <v>94.492125655999999</v>
      </c>
      <c r="AG1129">
        <v>101.3</v>
      </c>
      <c r="AH1129">
        <v>105.848857583</v>
      </c>
      <c r="AI1129">
        <v>102.591450712</v>
      </c>
      <c r="AJ1129">
        <v>99.262994569</v>
      </c>
      <c r="AK1129"/>
      <c r="AL1129">
        <v>95.989349480000001</v>
      </c>
      <c r="AM1129">
        <v>89</v>
      </c>
      <c r="AN1129">
        <v>93.975541010000001</v>
      </c>
      <c r="AO1129">
        <v>91.6</v>
      </c>
      <c r="AP1129">
        <v>88.122030507999995</v>
      </c>
      <c r="AQ1129">
        <v>92.007667306000002</v>
      </c>
      <c r="AR1129">
        <v>102.70855904699999</v>
      </c>
      <c r="AS1129">
        <v>84.992917257000002</v>
      </c>
      <c r="AT1129">
        <v>97.346730777999994</v>
      </c>
      <c r="AU1129"/>
    </row>
    <row r="1130" spans="1:47" x14ac:dyDescent="0.2">
      <c r="A1130" s="86">
        <v>41275</v>
      </c>
      <c r="B1130">
        <v>97.632728110000002</v>
      </c>
      <c r="C1130">
        <v>96.391967335999993</v>
      </c>
      <c r="D1130">
        <v>112.413982934</v>
      </c>
      <c r="E1130">
        <v>94.095599389</v>
      </c>
      <c r="F1130">
        <v>98.122560027999995</v>
      </c>
      <c r="G1130"/>
      <c r="H1130">
        <v>100.518912758</v>
      </c>
      <c r="I1130">
        <v>97.624592727000007</v>
      </c>
      <c r="J1130">
        <v>87.485419097000005</v>
      </c>
      <c r="K1130">
        <v>94.692108990999998</v>
      </c>
      <c r="L1130">
        <v>101.2</v>
      </c>
      <c r="M1130">
        <v>95.2</v>
      </c>
      <c r="N1130">
        <v>95.332079442999998</v>
      </c>
      <c r="O1130">
        <v>96.908075672999999</v>
      </c>
      <c r="P1130"/>
      <c r="Q1130">
        <v>104.408700725</v>
      </c>
      <c r="R1130">
        <v>98.64</v>
      </c>
      <c r="S1130">
        <v>96.122313644000002</v>
      </c>
      <c r="T1130">
        <v>88.833124216000002</v>
      </c>
      <c r="U1130"/>
      <c r="V1130">
        <v>100.482770102</v>
      </c>
      <c r="W1130">
        <v>84.907075590000005</v>
      </c>
      <c r="X1130">
        <v>91.323754890000004</v>
      </c>
      <c r="Y1130"/>
      <c r="Z1130">
        <v>59.565902801999997</v>
      </c>
      <c r="AA1130">
        <v>90.147097467999998</v>
      </c>
      <c r="AB1130">
        <v>96.112412178</v>
      </c>
      <c r="AC1130">
        <v>99.891675694</v>
      </c>
      <c r="AD1130">
        <v>95.392050662000003</v>
      </c>
      <c r="AE1130">
        <v>100.666611116</v>
      </c>
      <c r="AF1130">
        <v>92.992250646000002</v>
      </c>
      <c r="AG1130">
        <v>99.6</v>
      </c>
      <c r="AH1130">
        <v>105.33302945699999</v>
      </c>
      <c r="AI1130">
        <v>104.291309058</v>
      </c>
      <c r="AJ1130">
        <v>95.306439100000006</v>
      </c>
      <c r="AK1130"/>
      <c r="AL1130">
        <v>95.553446496999996</v>
      </c>
      <c r="AM1130">
        <v>89.2</v>
      </c>
      <c r="AN1130">
        <v>96.073619426999997</v>
      </c>
      <c r="AO1130">
        <v>89.6</v>
      </c>
      <c r="AP1130">
        <v>88.222055514000004</v>
      </c>
      <c r="AQ1130">
        <v>93.607800650000001</v>
      </c>
      <c r="AR1130">
        <v>100.00833402799999</v>
      </c>
      <c r="AS1130">
        <v>85.392883925999996</v>
      </c>
      <c r="AT1130">
        <v>97.301334378000007</v>
      </c>
      <c r="AU1130"/>
    </row>
    <row r="1131" spans="1:47" x14ac:dyDescent="0.2">
      <c r="A1131" s="86">
        <v>41306</v>
      </c>
      <c r="B1131">
        <v>97.356929440000002</v>
      </c>
      <c r="C1131">
        <v>96.391967335999993</v>
      </c>
      <c r="D1131">
        <v>109.77153867299999</v>
      </c>
      <c r="E1131">
        <v>95.097501531999995</v>
      </c>
      <c r="F1131">
        <v>100.37841309700001</v>
      </c>
      <c r="G1131"/>
      <c r="H1131">
        <v>99.156042916999994</v>
      </c>
      <c r="I1131">
        <v>97.348817038999996</v>
      </c>
      <c r="J1131">
        <v>88.785202466000001</v>
      </c>
      <c r="K1131">
        <v>95.492042330000004</v>
      </c>
      <c r="L1131">
        <v>98.7</v>
      </c>
      <c r="M1131">
        <v>95.4</v>
      </c>
      <c r="N1131">
        <v>94.670078892000006</v>
      </c>
      <c r="O1131">
        <v>94.707892323999999</v>
      </c>
      <c r="P1131"/>
      <c r="Q1131">
        <v>103.80865072100001</v>
      </c>
      <c r="R1131">
        <v>99.71</v>
      </c>
      <c r="S1131">
        <v>96.823246409000006</v>
      </c>
      <c r="T1131">
        <v>88.940670370999996</v>
      </c>
      <c r="U1131"/>
      <c r="V1131">
        <v>98.984518062000006</v>
      </c>
      <c r="W1131">
        <v>84.507042253999998</v>
      </c>
      <c r="X1131">
        <v>91.142631492999996</v>
      </c>
      <c r="Y1131"/>
      <c r="Z1131">
        <v>59.251072448999999</v>
      </c>
      <c r="AA1131">
        <v>101.726184807</v>
      </c>
      <c r="AB1131">
        <v>98.922716628000003</v>
      </c>
      <c r="AC1131">
        <v>99.291725690000007</v>
      </c>
      <c r="AD1131">
        <v>96.991917340000001</v>
      </c>
      <c r="AE1131">
        <v>100.457628531</v>
      </c>
      <c r="AF1131">
        <v>93.492208982999998</v>
      </c>
      <c r="AG1131">
        <v>96.9</v>
      </c>
      <c r="AH1131">
        <v>105.879786745</v>
      </c>
      <c r="AI1131">
        <v>105.291225731</v>
      </c>
      <c r="AJ1131">
        <v>93.211792087000006</v>
      </c>
      <c r="AK1131"/>
      <c r="AL1131">
        <v>96.060176346000006</v>
      </c>
      <c r="AM1131">
        <v>90.2</v>
      </c>
      <c r="AN1131">
        <v>95.309575084000002</v>
      </c>
      <c r="AO1131">
        <v>90.2</v>
      </c>
      <c r="AP1131">
        <v>88.32208052</v>
      </c>
      <c r="AQ1131">
        <v>95.107925660000006</v>
      </c>
      <c r="AR1131">
        <v>99.708309025999995</v>
      </c>
      <c r="AS1131">
        <v>87.292725606000005</v>
      </c>
      <c r="AT1131">
        <v>97.776509791999999</v>
      </c>
      <c r="AU1131"/>
    </row>
    <row r="1132" spans="1:47" x14ac:dyDescent="0.2">
      <c r="A1132" s="86">
        <v>41334</v>
      </c>
      <c r="B1132">
        <v>96.897265000000004</v>
      </c>
      <c r="C1132">
        <v>98.991750687000007</v>
      </c>
      <c r="D1132">
        <v>111.42306633600001</v>
      </c>
      <c r="E1132">
        <v>95.688209122999993</v>
      </c>
      <c r="F1132">
        <v>99.952518928000003</v>
      </c>
      <c r="G1132"/>
      <c r="H1132">
        <v>99.951168048</v>
      </c>
      <c r="I1132">
        <v>96.889190901000006</v>
      </c>
      <c r="J1132">
        <v>88.085319112999997</v>
      </c>
      <c r="K1132">
        <v>96.791934005000002</v>
      </c>
      <c r="L1132">
        <v>98.3</v>
      </c>
      <c r="M1132">
        <v>96.4</v>
      </c>
      <c r="N1132">
        <v>95.546079621999993</v>
      </c>
      <c r="O1132">
        <v>97.808150678999993</v>
      </c>
      <c r="P1132"/>
      <c r="Q1132">
        <v>105.508792399</v>
      </c>
      <c r="R1132">
        <v>99.84</v>
      </c>
      <c r="S1132">
        <v>97.494309381999997</v>
      </c>
      <c r="T1132">
        <v>90.984047320000002</v>
      </c>
      <c r="U1132"/>
      <c r="V1132">
        <v>101.281837856</v>
      </c>
      <c r="W1132">
        <v>84.907075590000005</v>
      </c>
      <c r="X1132">
        <v>92.908375121000006</v>
      </c>
      <c r="Y1132"/>
      <c r="Z1132">
        <v>60.384461719999997</v>
      </c>
      <c r="AA1132">
        <v>93.602910703999996</v>
      </c>
      <c r="AB1132">
        <v>96.299765808000004</v>
      </c>
      <c r="AC1132">
        <v>98.791767352999997</v>
      </c>
      <c r="AD1132">
        <v>97.891842346000004</v>
      </c>
      <c r="AE1132">
        <v>98.609782518000003</v>
      </c>
      <c r="AF1132">
        <v>90.192483960000004</v>
      </c>
      <c r="AG1132">
        <v>95.8</v>
      </c>
      <c r="AH1132">
        <v>106.310317502</v>
      </c>
      <c r="AI1132">
        <v>107.19106741100001</v>
      </c>
      <c r="AJ1132">
        <v>93.211792087000006</v>
      </c>
      <c r="AK1132"/>
      <c r="AL1132">
        <v>96.516379716000003</v>
      </c>
      <c r="AM1132">
        <v>89.6</v>
      </c>
      <c r="AN1132">
        <v>98.242872739000006</v>
      </c>
      <c r="AO1132">
        <v>93.4</v>
      </c>
      <c r="AP1132">
        <v>90.122530632999997</v>
      </c>
      <c r="AQ1132">
        <v>91.207600632999998</v>
      </c>
      <c r="AR1132">
        <v>101.008417368</v>
      </c>
      <c r="AS1132">
        <v>86.992750603999994</v>
      </c>
      <c r="AT1132">
        <v>98.186762407000003</v>
      </c>
      <c r="AU1132"/>
    </row>
    <row r="1133" spans="1:47" x14ac:dyDescent="0.2">
      <c r="A1133" s="86">
        <v>41365</v>
      </c>
      <c r="B1133">
        <v>99.379452999999998</v>
      </c>
      <c r="C1133">
        <v>99.391717357000005</v>
      </c>
      <c r="D1133">
        <v>113.294797688</v>
      </c>
      <c r="E1133">
        <v>95.024465673999998</v>
      </c>
      <c r="F1133">
        <v>98.735060297999993</v>
      </c>
      <c r="G1133"/>
      <c r="H1133">
        <v>96.411170994000003</v>
      </c>
      <c r="I1133">
        <v>99.371172068999996</v>
      </c>
      <c r="J1133">
        <v>89.485085819000005</v>
      </c>
      <c r="K1133">
        <v>97.091909008000002</v>
      </c>
      <c r="L1133">
        <v>100.2</v>
      </c>
      <c r="M1133">
        <v>96.6</v>
      </c>
      <c r="N1133">
        <v>94.282078568000003</v>
      </c>
      <c r="O1133">
        <v>92.807733978000002</v>
      </c>
      <c r="P1133"/>
      <c r="Q1133">
        <v>101.30844236999999</v>
      </c>
      <c r="R1133">
        <v>101.47</v>
      </c>
      <c r="S1133">
        <v>97.636336354999997</v>
      </c>
      <c r="T1133">
        <v>92.382147337999996</v>
      </c>
      <c r="U1133"/>
      <c r="V1133">
        <v>102.87997336399999</v>
      </c>
      <c r="W1133">
        <v>85.307108925999998</v>
      </c>
      <c r="X1133">
        <v>93.605349832000002</v>
      </c>
      <c r="Y1133"/>
      <c r="Z1133">
        <v>61.077088496999998</v>
      </c>
      <c r="AA1133">
        <v>89.327424149999999</v>
      </c>
      <c r="AB1133">
        <v>97.798594847999993</v>
      </c>
      <c r="AC1133">
        <v>97.991834014000005</v>
      </c>
      <c r="AD1133">
        <v>98.091825681000003</v>
      </c>
      <c r="AE1133">
        <v>99.523706357999998</v>
      </c>
      <c r="AF1133">
        <v>92.592283976000004</v>
      </c>
      <c r="AG1133">
        <v>95.7</v>
      </c>
      <c r="AH1133">
        <v>105.199888676</v>
      </c>
      <c r="AI1133">
        <v>107.291059078</v>
      </c>
      <c r="AJ1133">
        <v>96.702870442000005</v>
      </c>
      <c r="AK1133"/>
      <c r="AL1133">
        <v>96.647042623000004</v>
      </c>
      <c r="AM1133">
        <v>90.8</v>
      </c>
      <c r="AN1133">
        <v>96.879186212999997</v>
      </c>
      <c r="AO1133">
        <v>92.4</v>
      </c>
      <c r="AP1133">
        <v>89.922480620000002</v>
      </c>
      <c r="AQ1133">
        <v>93.10775898</v>
      </c>
      <c r="AR1133">
        <v>98.708225685000002</v>
      </c>
      <c r="AS1133">
        <v>87.692692276000002</v>
      </c>
      <c r="AT1133">
        <v>98.120352826000001</v>
      </c>
      <c r="AU1133"/>
    </row>
    <row r="1134" spans="1:47" x14ac:dyDescent="0.2">
      <c r="A1134" s="86">
        <v>41395</v>
      </c>
      <c r="B1134">
        <v>99.011721440000002</v>
      </c>
      <c r="C1134">
        <v>100.49162569800001</v>
      </c>
      <c r="D1134">
        <v>112.854390311</v>
      </c>
      <c r="E1134">
        <v>94.824620307000004</v>
      </c>
      <c r="F1134">
        <v>99.855968378</v>
      </c>
      <c r="G1134"/>
      <c r="H1134">
        <v>96.551655322000002</v>
      </c>
      <c r="I1134">
        <v>99.003471150999999</v>
      </c>
      <c r="J1134">
        <v>89.885019162999996</v>
      </c>
      <c r="K1134">
        <v>96.491959003000005</v>
      </c>
      <c r="L1134">
        <v>98.2</v>
      </c>
      <c r="M1134">
        <v>96.8</v>
      </c>
      <c r="N1134">
        <v>94.939079116000002</v>
      </c>
      <c r="O1134">
        <v>97.208100674999997</v>
      </c>
      <c r="P1134"/>
      <c r="Q1134">
        <v>102.608550713</v>
      </c>
      <c r="R1134">
        <v>101.07</v>
      </c>
      <c r="S1134">
        <v>98.042921124000003</v>
      </c>
      <c r="T1134">
        <v>93.995339666999996</v>
      </c>
      <c r="U1134"/>
      <c r="V1134">
        <v>101.082070917</v>
      </c>
      <c r="W1134">
        <v>84.907075590000005</v>
      </c>
      <c r="X1134">
        <v>93.138084007000003</v>
      </c>
      <c r="Y1134"/>
      <c r="Z1134">
        <v>63.406833110000001</v>
      </c>
      <c r="AA1134">
        <v>87.603629338999994</v>
      </c>
      <c r="AB1134">
        <v>95.737704918000006</v>
      </c>
      <c r="AC1134">
        <v>99.791684025999999</v>
      </c>
      <c r="AD1134">
        <v>99.591700692000003</v>
      </c>
      <c r="AE1134">
        <v>99.689692526000002</v>
      </c>
      <c r="AF1134">
        <v>93.492208982999998</v>
      </c>
      <c r="AG1134">
        <v>97.5</v>
      </c>
      <c r="AH1134">
        <v>105.271609051</v>
      </c>
      <c r="AI1134">
        <v>107.09107574399999</v>
      </c>
      <c r="AJ1134">
        <v>99.030256011999995</v>
      </c>
      <c r="AK1134"/>
      <c r="AL1134">
        <v>97.014293440000003</v>
      </c>
      <c r="AM1134">
        <v>92.3</v>
      </c>
      <c r="AN1134">
        <v>96.656293641000005</v>
      </c>
      <c r="AO1134">
        <v>94.2</v>
      </c>
      <c r="AP1134">
        <v>90.722680670000003</v>
      </c>
      <c r="AQ1134">
        <v>91.107592299000004</v>
      </c>
      <c r="AR1134">
        <v>97.108092341000003</v>
      </c>
      <c r="AS1134">
        <v>87.892675609999998</v>
      </c>
      <c r="AT1134">
        <v>98.199548729</v>
      </c>
      <c r="AU1134"/>
    </row>
    <row r="1135" spans="1:47" x14ac:dyDescent="0.2">
      <c r="A1135" s="86">
        <v>41426</v>
      </c>
      <c r="B1135">
        <v>98.552057000000005</v>
      </c>
      <c r="C1135">
        <v>100.39163403000001</v>
      </c>
      <c r="D1135">
        <v>113.62510322</v>
      </c>
      <c r="E1135">
        <v>94.534082061999996</v>
      </c>
      <c r="F1135">
        <v>100.098356897</v>
      </c>
      <c r="G1135"/>
      <c r="H1135">
        <v>98.334629088</v>
      </c>
      <c r="I1135">
        <v>98.543845012999995</v>
      </c>
      <c r="J1135">
        <v>90.684885851999994</v>
      </c>
      <c r="K1135">
        <v>98.191817349000004</v>
      </c>
      <c r="L1135">
        <v>98</v>
      </c>
      <c r="M1135">
        <v>96.8</v>
      </c>
      <c r="N1135">
        <v>96.053080043999998</v>
      </c>
      <c r="O1135">
        <v>96.808067339000004</v>
      </c>
      <c r="P1135"/>
      <c r="Q1135">
        <v>103.50862571899999</v>
      </c>
      <c r="R1135">
        <v>99.82</v>
      </c>
      <c r="S1135">
        <v>98.149031496000006</v>
      </c>
      <c r="T1135">
        <v>95.178347373999998</v>
      </c>
      <c r="U1135"/>
      <c r="V1135">
        <v>106.27601131999999</v>
      </c>
      <c r="W1135">
        <v>85.407117260000007</v>
      </c>
      <c r="X1135">
        <v>90.948772356000006</v>
      </c>
      <c r="Y1135"/>
      <c r="Z1135">
        <v>61.077088496999998</v>
      </c>
      <c r="AA1135">
        <v>87.680643928999999</v>
      </c>
      <c r="AB1135">
        <v>96.768149883000007</v>
      </c>
      <c r="AC1135">
        <v>99.691692359000001</v>
      </c>
      <c r="AD1135">
        <v>98.591784017999998</v>
      </c>
      <c r="AE1135">
        <v>99.742688108999999</v>
      </c>
      <c r="AF1135">
        <v>90.792433963999997</v>
      </c>
      <c r="AG1135">
        <v>97.8</v>
      </c>
      <c r="AH1135">
        <v>105.554799696</v>
      </c>
      <c r="AI1135">
        <v>103.19140071699999</v>
      </c>
      <c r="AJ1135">
        <v>97.401086113000005</v>
      </c>
      <c r="AK1135"/>
      <c r="AL1135">
        <v>97.222476857000004</v>
      </c>
      <c r="AM1135">
        <v>93.2</v>
      </c>
      <c r="AN1135">
        <v>95.185316989</v>
      </c>
      <c r="AO1135">
        <v>92.7</v>
      </c>
      <c r="AP1135">
        <v>89.622405600999997</v>
      </c>
      <c r="AQ1135">
        <v>93.007750646000005</v>
      </c>
      <c r="AR1135">
        <v>98.208184015</v>
      </c>
      <c r="AS1135">
        <v>90.592450628999998</v>
      </c>
      <c r="AT1135">
        <v>98.332268769999999</v>
      </c>
      <c r="AU1135"/>
    </row>
    <row r="1136" spans="1:47" x14ac:dyDescent="0.2">
      <c r="A1136" s="86">
        <v>41456</v>
      </c>
      <c r="B1136">
        <v>99.747184559999994</v>
      </c>
      <c r="C1136">
        <v>101.991500708</v>
      </c>
      <c r="D1136">
        <v>112.744288467</v>
      </c>
      <c r="E1136">
        <v>94.917720959999997</v>
      </c>
      <c r="F1136">
        <v>102.57188579699999</v>
      </c>
      <c r="G1136"/>
      <c r="H1136">
        <v>100.76059576599999</v>
      </c>
      <c r="I1136">
        <v>99.738872986999993</v>
      </c>
      <c r="J1136">
        <v>92.784535911000006</v>
      </c>
      <c r="K1136">
        <v>96.491959003000005</v>
      </c>
      <c r="L1136">
        <v>100.1</v>
      </c>
      <c r="M1136">
        <v>96</v>
      </c>
      <c r="N1136">
        <v>95.640079700000001</v>
      </c>
      <c r="O1136">
        <v>98.608217350999993</v>
      </c>
      <c r="P1136"/>
      <c r="Q1136">
        <v>102.808567381</v>
      </c>
      <c r="R1136">
        <v>99.12</v>
      </c>
      <c r="S1136">
        <v>98.005085065000003</v>
      </c>
      <c r="T1136">
        <v>94.855708907999997</v>
      </c>
      <c r="U1136"/>
      <c r="V1136">
        <v>98.684867654000001</v>
      </c>
      <c r="W1136">
        <v>86.607217267999999</v>
      </c>
      <c r="X1136">
        <v>93.600219902999996</v>
      </c>
      <c r="Y1136"/>
      <c r="Z1136">
        <v>60.006665296999998</v>
      </c>
      <c r="AA1136">
        <v>87.912010843999994</v>
      </c>
      <c r="AB1136">
        <v>97.798594847999993</v>
      </c>
      <c r="AC1136">
        <v>99.491709024000002</v>
      </c>
      <c r="AD1136">
        <v>100.091659028</v>
      </c>
      <c r="AE1136">
        <v>98.632780601999997</v>
      </c>
      <c r="AF1136">
        <v>95.792017332</v>
      </c>
      <c r="AG1136">
        <v>99</v>
      </c>
      <c r="AH1136">
        <v>105.78360774799999</v>
      </c>
      <c r="AI1136">
        <v>100.69160903300001</v>
      </c>
      <c r="AJ1136">
        <v>100.54305663300001</v>
      </c>
      <c r="AK1136"/>
      <c r="AL1136">
        <v>97.191877321000007</v>
      </c>
      <c r="AM1136">
        <v>94.3</v>
      </c>
      <c r="AN1136">
        <v>93.561470321000002</v>
      </c>
      <c r="AO1136">
        <v>91.8</v>
      </c>
      <c r="AP1136">
        <v>90.922730682999997</v>
      </c>
      <c r="AQ1136">
        <v>91.607633969000005</v>
      </c>
      <c r="AR1136">
        <v>100.30835903000001</v>
      </c>
      <c r="AS1136">
        <v>90.092492292000003</v>
      </c>
      <c r="AT1136">
        <v>98.048689951</v>
      </c>
      <c r="AU1136"/>
    </row>
    <row r="1137" spans="1:47" x14ac:dyDescent="0.2">
      <c r="A1137" s="86">
        <v>41487</v>
      </c>
      <c r="B1137">
        <v>99.747184559999994</v>
      </c>
      <c r="C1137">
        <v>99.591700692000003</v>
      </c>
      <c r="D1137">
        <v>113.404899532</v>
      </c>
      <c r="E1137">
        <v>95.744658083000004</v>
      </c>
      <c r="F1137">
        <v>101.276844797</v>
      </c>
      <c r="G1137"/>
      <c r="H1137">
        <v>100.291203716</v>
      </c>
      <c r="I1137">
        <v>99.738872986999993</v>
      </c>
      <c r="J1137">
        <v>93.584402600000004</v>
      </c>
      <c r="K1137">
        <v>98.691775684999996</v>
      </c>
      <c r="L1137">
        <v>96.2</v>
      </c>
      <c r="M1137">
        <v>96.4</v>
      </c>
      <c r="N1137">
        <v>96.851080709000001</v>
      </c>
      <c r="O1137">
        <v>96.408034002999997</v>
      </c>
      <c r="P1137"/>
      <c r="Q1137">
        <v>104.408700725</v>
      </c>
      <c r="R1137">
        <v>98.34</v>
      </c>
      <c r="S1137">
        <v>98.494947206999996</v>
      </c>
      <c r="T1137">
        <v>94.210431976999999</v>
      </c>
      <c r="U1137"/>
      <c r="V1137">
        <v>100.183119694</v>
      </c>
      <c r="W1137">
        <v>88.707392283000004</v>
      </c>
      <c r="X1137">
        <v>95.000947979000003</v>
      </c>
      <c r="Y1137"/>
      <c r="Z1137">
        <v>59.817767085</v>
      </c>
      <c r="AA1137">
        <v>89.148472483000006</v>
      </c>
      <c r="AB1137">
        <v>93.770491802999999</v>
      </c>
      <c r="AC1137">
        <v>97.891842346000004</v>
      </c>
      <c r="AD1137">
        <v>100.39163403000001</v>
      </c>
      <c r="AE1137">
        <v>100.43963003099999</v>
      </c>
      <c r="AF1137">
        <v>96.591950671000006</v>
      </c>
      <c r="AG1137">
        <v>97.9</v>
      </c>
      <c r="AH1137">
        <v>106.06008955</v>
      </c>
      <c r="AI1137">
        <v>103.09140904900001</v>
      </c>
      <c r="AJ1137">
        <v>96.935608998999996</v>
      </c>
      <c r="AK1137"/>
      <c r="AL1137">
        <v>97.517190798000001</v>
      </c>
      <c r="AM1137">
        <v>95</v>
      </c>
      <c r="AN1137">
        <v>96.012053069999993</v>
      </c>
      <c r="AO1137">
        <v>91.3</v>
      </c>
      <c r="AP1137">
        <v>91.522880720000003</v>
      </c>
      <c r="AQ1137">
        <v>92.807733978000002</v>
      </c>
      <c r="AR1137">
        <v>98.608217350999993</v>
      </c>
      <c r="AS1137">
        <v>87.592700608000001</v>
      </c>
      <c r="AT1137">
        <v>98.622785902999993</v>
      </c>
      <c r="AU1137"/>
    </row>
    <row r="1138" spans="1:47" x14ac:dyDescent="0.2">
      <c r="A1138" s="86">
        <v>41518</v>
      </c>
      <c r="B1138">
        <v>100.9423121</v>
      </c>
      <c r="C1138">
        <v>98.591784017999998</v>
      </c>
      <c r="D1138">
        <v>113.955408753</v>
      </c>
      <c r="E1138">
        <v>96.533338326999996</v>
      </c>
      <c r="F1138">
        <v>101.451441097</v>
      </c>
      <c r="G1138"/>
      <c r="H1138">
        <v>99.157690646000006</v>
      </c>
      <c r="I1138">
        <v>100.93390094199999</v>
      </c>
      <c r="J1138">
        <v>91.784702550000006</v>
      </c>
      <c r="K1138">
        <v>98.191817349000004</v>
      </c>
      <c r="L1138">
        <v>95.8</v>
      </c>
      <c r="M1138">
        <v>96.6</v>
      </c>
      <c r="N1138">
        <v>96.419080348999998</v>
      </c>
      <c r="O1138">
        <v>96.508042337000006</v>
      </c>
      <c r="P1138"/>
      <c r="Q1138">
        <v>101.60846737200001</v>
      </c>
      <c r="R1138">
        <v>98.9</v>
      </c>
      <c r="S1138">
        <v>99.123469345999993</v>
      </c>
      <c r="T1138">
        <v>96.253808926000005</v>
      </c>
      <c r="U1138"/>
      <c r="V1138">
        <v>101.181954387</v>
      </c>
      <c r="W1138">
        <v>89.507458955000004</v>
      </c>
      <c r="X1138">
        <v>95.491228374000002</v>
      </c>
      <c r="Y1138"/>
      <c r="Z1138">
        <v>60.888190285</v>
      </c>
      <c r="AA1138">
        <v>89.223522903000003</v>
      </c>
      <c r="AB1138">
        <v>94.988290398000004</v>
      </c>
      <c r="AC1138">
        <v>99.691692359000001</v>
      </c>
      <c r="AD1138">
        <v>101.191567369</v>
      </c>
      <c r="AE1138">
        <v>98.768769269000003</v>
      </c>
      <c r="AF1138">
        <v>96.191984000999994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98.010395415999994</v>
      </c>
      <c r="AM1138">
        <v>94.5</v>
      </c>
      <c r="AN1138">
        <v>97.385516444000004</v>
      </c>
      <c r="AO1138">
        <v>92.7</v>
      </c>
      <c r="AP1138">
        <v>92.423105776</v>
      </c>
      <c r="AQ1138">
        <v>92.707725644000007</v>
      </c>
      <c r="AR1138">
        <v>99.208267355999993</v>
      </c>
      <c r="AS1138">
        <v>92.692275644000006</v>
      </c>
      <c r="AT1138">
        <v>99.175075724999999</v>
      </c>
      <c r="AU1138"/>
    </row>
    <row r="1139" spans="1:47" x14ac:dyDescent="0.2">
      <c r="A1139" s="86">
        <v>41548</v>
      </c>
      <c r="B1139">
        <v>100.20684900000001</v>
      </c>
      <c r="C1139">
        <v>100.991584035</v>
      </c>
      <c r="D1139">
        <v>112.744288467</v>
      </c>
      <c r="E1139">
        <v>97.877144591999993</v>
      </c>
      <c r="F1139">
        <v>98.859865798000001</v>
      </c>
      <c r="G1139"/>
      <c r="H1139">
        <v>99.893331055000004</v>
      </c>
      <c r="I1139">
        <v>100.198499125</v>
      </c>
      <c r="J1139">
        <v>93.484419263000007</v>
      </c>
      <c r="K1139">
        <v>97.491875676999996</v>
      </c>
      <c r="L1139">
        <v>102.7</v>
      </c>
      <c r="M1139">
        <v>96.1</v>
      </c>
      <c r="N1139">
        <v>95.269079391000005</v>
      </c>
      <c r="O1139">
        <v>97.608134011000004</v>
      </c>
      <c r="P1139"/>
      <c r="Q1139">
        <v>102.408534045</v>
      </c>
      <c r="R1139">
        <v>99.07</v>
      </c>
      <c r="S1139">
        <v>99.170917982000006</v>
      </c>
      <c r="T1139">
        <v>97.114178167999995</v>
      </c>
      <c r="U1139"/>
      <c r="V1139">
        <v>99.683702346999993</v>
      </c>
      <c r="W1139">
        <v>89.307442287000001</v>
      </c>
      <c r="X1139">
        <v>94.065166559000005</v>
      </c>
      <c r="Y1139"/>
      <c r="Z1139">
        <v>56.795395695000003</v>
      </c>
      <c r="AA1139">
        <v>90.760496384000007</v>
      </c>
      <c r="AB1139">
        <v>97.330210773000005</v>
      </c>
      <c r="AC1139">
        <v>100.091659028</v>
      </c>
      <c r="AD1139">
        <v>101.49154237099999</v>
      </c>
      <c r="AE1139">
        <v>101.17456878599999</v>
      </c>
      <c r="AF1139">
        <v>98.391800683</v>
      </c>
      <c r="AG1139">
        <v>98.2</v>
      </c>
      <c r="AH1139">
        <v>106.108589724</v>
      </c>
      <c r="AI1139">
        <v>102.29147571</v>
      </c>
      <c r="AJ1139">
        <v>92.746314972999997</v>
      </c>
      <c r="AK1139"/>
      <c r="AL1139">
        <v>98.046041629000001</v>
      </c>
      <c r="AM1139">
        <v>94.8</v>
      </c>
      <c r="AN1139">
        <v>97.920616534999994</v>
      </c>
      <c r="AO1139">
        <v>92.3</v>
      </c>
      <c r="AP1139">
        <v>92.423105776</v>
      </c>
      <c r="AQ1139">
        <v>92.607717309999998</v>
      </c>
      <c r="AR1139">
        <v>95.007917325999998</v>
      </c>
      <c r="AS1139">
        <v>91.692358970000001</v>
      </c>
      <c r="AT1139">
        <v>99.036309438000004</v>
      </c>
      <c r="AU1139"/>
    </row>
    <row r="1140" spans="1:47" x14ac:dyDescent="0.2">
      <c r="A1140" s="86">
        <v>41579</v>
      </c>
      <c r="B1140">
        <v>99.563318780000003</v>
      </c>
      <c r="C1140">
        <v>103.591367386</v>
      </c>
      <c r="D1140">
        <v>113.404899532</v>
      </c>
      <c r="E1140">
        <v>97.541126143</v>
      </c>
      <c r="F1140">
        <v>101.201847097</v>
      </c>
      <c r="G1140"/>
      <c r="H1140">
        <v>100.85456771200001</v>
      </c>
      <c r="I1140">
        <v>99.555022527999995</v>
      </c>
      <c r="J1140">
        <v>93.184469254999996</v>
      </c>
      <c r="K1140">
        <v>99.691692359000001</v>
      </c>
      <c r="L1140">
        <v>100.3</v>
      </c>
      <c r="M1140">
        <v>97.4</v>
      </c>
      <c r="N1140">
        <v>96.490080407999997</v>
      </c>
      <c r="O1140">
        <v>96.708059004999996</v>
      </c>
      <c r="P1140"/>
      <c r="Q1140">
        <v>103.608634053</v>
      </c>
      <c r="R1140">
        <v>100.75</v>
      </c>
      <c r="S1140">
        <v>99.759847230000005</v>
      </c>
      <c r="T1140">
        <v>97.651908943999999</v>
      </c>
      <c r="U1140"/>
      <c r="V1140">
        <v>96.387547861000002</v>
      </c>
      <c r="W1140">
        <v>89.107425618999997</v>
      </c>
      <c r="X1140">
        <v>94.516616893999995</v>
      </c>
      <c r="Y1140"/>
      <c r="Z1140">
        <v>60.195563507999999</v>
      </c>
      <c r="AA1140">
        <v>89.845078056999995</v>
      </c>
      <c r="AB1140">
        <v>97.798594847999993</v>
      </c>
      <c r="AC1140">
        <v>99.691692359000001</v>
      </c>
      <c r="AD1140">
        <v>101.89150904100001</v>
      </c>
      <c r="AE1140">
        <v>100.194650446</v>
      </c>
      <c r="AF1140">
        <v>95.092075660000006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98.679351976999996</v>
      </c>
      <c r="AM1140">
        <v>96.2</v>
      </c>
      <c r="AN1140">
        <v>98.162787976999994</v>
      </c>
      <c r="AO1140">
        <v>95.4</v>
      </c>
      <c r="AP1140">
        <v>93.723430858</v>
      </c>
      <c r="AQ1140">
        <v>93.707808983999996</v>
      </c>
      <c r="AR1140">
        <v>100.108342362</v>
      </c>
      <c r="AS1140">
        <v>92.292308973999994</v>
      </c>
      <c r="AT1140">
        <v>99.293423544000007</v>
      </c>
      <c r="AU1140"/>
    </row>
    <row r="1141" spans="1:47" x14ac:dyDescent="0.2">
      <c r="A1141" s="86">
        <v>41609</v>
      </c>
      <c r="B1141">
        <v>99.471385889999993</v>
      </c>
      <c r="C1141">
        <v>102.29147571</v>
      </c>
      <c r="D1141">
        <v>109.000825764</v>
      </c>
      <c r="E1141">
        <v>96.697869654000002</v>
      </c>
      <c r="F1141">
        <v>102.356389897</v>
      </c>
      <c r="G1141"/>
      <c r="H1141">
        <v>98.687641166999995</v>
      </c>
      <c r="I1141">
        <v>99.463097298999998</v>
      </c>
      <c r="J1141">
        <v>94.584235961000005</v>
      </c>
      <c r="K1141">
        <v>99.791684025999999</v>
      </c>
      <c r="L1141">
        <v>101.5</v>
      </c>
      <c r="M1141">
        <v>97.3</v>
      </c>
      <c r="N1141">
        <v>96.706080588000006</v>
      </c>
      <c r="O1141">
        <v>90.607550629000002</v>
      </c>
      <c r="P1141"/>
      <c r="Q1141">
        <v>98.708225685000002</v>
      </c>
      <c r="R1141">
        <v>99.51</v>
      </c>
      <c r="S1141">
        <v>99.727221044999993</v>
      </c>
      <c r="T1141">
        <v>98.297185876</v>
      </c>
      <c r="U1141"/>
      <c r="V1141">
        <v>99.483935408999997</v>
      </c>
      <c r="W1141">
        <v>89.407450620999995</v>
      </c>
      <c r="X1141">
        <v>94.733305904999995</v>
      </c>
      <c r="Y1141"/>
      <c r="Z1141">
        <v>62.147511696999999</v>
      </c>
      <c r="AA1141">
        <v>88.845140188000002</v>
      </c>
      <c r="AB1141">
        <v>98.735362997999999</v>
      </c>
      <c r="AC1141">
        <v>98.691775684999996</v>
      </c>
      <c r="AD1141">
        <v>101.89150904100001</v>
      </c>
      <c r="AE1141">
        <v>101.465544538</v>
      </c>
      <c r="AF1141">
        <v>100.39163403000001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98.633434758000007</v>
      </c>
      <c r="AM1141">
        <v>92.8</v>
      </c>
      <c r="AN1141">
        <v>98.703218082999996</v>
      </c>
      <c r="AO1141">
        <v>96</v>
      </c>
      <c r="AP1141">
        <v>93.023255813999995</v>
      </c>
      <c r="AQ1141">
        <v>96.208017334999994</v>
      </c>
      <c r="AR1141">
        <v>100.30835903000001</v>
      </c>
      <c r="AS1141">
        <v>91.792350636999998</v>
      </c>
      <c r="AT1141">
        <v>99.481352743000002</v>
      </c>
      <c r="AU1141"/>
    </row>
    <row r="1142" spans="1:47" x14ac:dyDescent="0.2">
      <c r="A1142" s="86">
        <v>41640</v>
      </c>
      <c r="B1142">
        <v>100.85037920000001</v>
      </c>
      <c r="C1142">
        <v>100.191650696</v>
      </c>
      <c r="D1142">
        <v>110.76245527099999</v>
      </c>
      <c r="E1142">
        <v>97.052347714999996</v>
      </c>
      <c r="F1142">
        <v>100.678321997</v>
      </c>
      <c r="G1142"/>
      <c r="H1142">
        <v>99.188193196</v>
      </c>
      <c r="I1142">
        <v>100.841975702</v>
      </c>
      <c r="J1142">
        <v>92.784535911000006</v>
      </c>
      <c r="K1142">
        <v>99.291725690000007</v>
      </c>
      <c r="L1142">
        <v>100.7</v>
      </c>
      <c r="M1142">
        <v>96.9</v>
      </c>
      <c r="N1142">
        <v>96.475080395999996</v>
      </c>
      <c r="O1142">
        <v>97.708142344999999</v>
      </c>
      <c r="P1142"/>
      <c r="Q1142">
        <v>101.10842570200001</v>
      </c>
      <c r="R1142">
        <v>98</v>
      </c>
      <c r="S1142">
        <v>99.882091802000005</v>
      </c>
      <c r="T1142">
        <v>98.619824340999998</v>
      </c>
      <c r="U1142"/>
      <c r="V1142">
        <v>97.286499083999999</v>
      </c>
      <c r="W1142">
        <v>90.207517292999995</v>
      </c>
      <c r="X1142">
        <v>95.926920768000002</v>
      </c>
      <c r="Y1142"/>
      <c r="Z1142">
        <v>65.232849157999993</v>
      </c>
      <c r="AA1142">
        <v>87.938202094999994</v>
      </c>
      <c r="AB1142">
        <v>98.735362997999999</v>
      </c>
      <c r="AC1142">
        <v>100.29164236299999</v>
      </c>
      <c r="AD1142">
        <v>103.591367386</v>
      </c>
      <c r="AE1142">
        <v>101.37655195400001</v>
      </c>
      <c r="AF1142">
        <v>96.891925673000003</v>
      </c>
      <c r="AG1142">
        <v>97.3</v>
      </c>
      <c r="AH1142">
        <v>107.273191719</v>
      </c>
      <c r="AI1142">
        <v>101.091575702</v>
      </c>
      <c r="AJ1142">
        <v>98.681148176999997</v>
      </c>
      <c r="AK1142"/>
      <c r="AL1142">
        <v>98.923108533000004</v>
      </c>
      <c r="AM1142">
        <v>94.9</v>
      </c>
      <c r="AN1142">
        <v>100.32884702600001</v>
      </c>
      <c r="AO1142">
        <v>90.3</v>
      </c>
      <c r="AP1142">
        <v>92.323080770000004</v>
      </c>
      <c r="AQ1142">
        <v>93.10775898</v>
      </c>
      <c r="AR1142">
        <v>100.208350696</v>
      </c>
      <c r="AS1142">
        <v>95.192067327999993</v>
      </c>
      <c r="AT1142">
        <v>99.156441395000002</v>
      </c>
      <c r="AU1142"/>
    </row>
    <row r="1143" spans="1:47" x14ac:dyDescent="0.2">
      <c r="A1143" s="86">
        <v>41671</v>
      </c>
      <c r="B1143">
        <v>99.655251669999998</v>
      </c>
      <c r="C1143">
        <v>104.791267394</v>
      </c>
      <c r="D1143">
        <v>111.42306633600001</v>
      </c>
      <c r="E1143">
        <v>98.855771571999995</v>
      </c>
      <c r="F1143">
        <v>100.804755597</v>
      </c>
      <c r="G1143"/>
      <c r="H1143">
        <v>100.51166011399999</v>
      </c>
      <c r="I1143">
        <v>99.646947757999996</v>
      </c>
      <c r="J1143">
        <v>94.284285952000005</v>
      </c>
      <c r="K1143">
        <v>99.391717357000005</v>
      </c>
      <c r="L1143">
        <v>102</v>
      </c>
      <c r="M1143">
        <v>97.6</v>
      </c>
      <c r="N1143">
        <v>97.305081087999994</v>
      </c>
      <c r="O1143">
        <v>97.308109009000006</v>
      </c>
      <c r="P1143"/>
      <c r="Q1143">
        <v>101.708475706</v>
      </c>
      <c r="R1143">
        <v>99.49</v>
      </c>
      <c r="S1143">
        <v>100.23831061200001</v>
      </c>
      <c r="T1143">
        <v>98.619824340999998</v>
      </c>
      <c r="U1143"/>
      <c r="V1143">
        <v>99.583818878000002</v>
      </c>
      <c r="W1143">
        <v>91.207600632999998</v>
      </c>
      <c r="X1143">
        <v>96.023309604999994</v>
      </c>
      <c r="Y1143"/>
      <c r="Z1143">
        <v>68.758949111999996</v>
      </c>
      <c r="AA1143">
        <v>87.463172049999997</v>
      </c>
      <c r="AB1143">
        <v>102.857142857</v>
      </c>
      <c r="AC1143">
        <v>99.491709024000002</v>
      </c>
      <c r="AD1143">
        <v>102.891425715</v>
      </c>
      <c r="AE1143">
        <v>101.001583201</v>
      </c>
      <c r="AF1143">
        <v>99.991667360999998</v>
      </c>
      <c r="AG1143">
        <v>97.5</v>
      </c>
      <c r="AH1143">
        <v>107.403113971</v>
      </c>
      <c r="AI1143">
        <v>100.091659028</v>
      </c>
      <c r="AJ1143">
        <v>98.797517455000005</v>
      </c>
      <c r="AK1143"/>
      <c r="AL1143">
        <v>99.274058271000001</v>
      </c>
      <c r="AM1143">
        <v>94.7</v>
      </c>
      <c r="AN1143">
        <v>99.946267504000005</v>
      </c>
      <c r="AO1143">
        <v>92.9</v>
      </c>
      <c r="AP1143">
        <v>93.023255813999995</v>
      </c>
      <c r="AQ1143">
        <v>91.207600632999998</v>
      </c>
      <c r="AR1143">
        <v>100.108342362</v>
      </c>
      <c r="AS1143">
        <v>94.292142321</v>
      </c>
      <c r="AT1143">
        <v>99.903598729999999</v>
      </c>
      <c r="AU1143"/>
    </row>
    <row r="1144" spans="1:47" x14ac:dyDescent="0.2">
      <c r="A1144" s="86">
        <v>41699</v>
      </c>
      <c r="B1144">
        <v>98.36819122</v>
      </c>
      <c r="C1144">
        <v>101.091575702</v>
      </c>
      <c r="D1144">
        <v>111.20286264800001</v>
      </c>
      <c r="E1144">
        <v>99.169584979999996</v>
      </c>
      <c r="F1144">
        <v>100.700176997</v>
      </c>
      <c r="G1144"/>
      <c r="H1144">
        <v>98.677387456000005</v>
      </c>
      <c r="I1144">
        <v>98.359994553999996</v>
      </c>
      <c r="J1144">
        <v>95.684052657999999</v>
      </c>
      <c r="K1144">
        <v>99.791684025999999</v>
      </c>
      <c r="L1144">
        <v>98.9</v>
      </c>
      <c r="M1144">
        <v>97.1</v>
      </c>
      <c r="N1144">
        <v>96.330080275</v>
      </c>
      <c r="O1144">
        <v>96.808067339000004</v>
      </c>
      <c r="P1144"/>
      <c r="Q1144">
        <v>101.008417368</v>
      </c>
      <c r="R1144">
        <v>98.77</v>
      </c>
      <c r="S1144">
        <v>100.834600835</v>
      </c>
      <c r="T1144">
        <v>97.544362789000004</v>
      </c>
      <c r="U1144"/>
      <c r="V1144">
        <v>97.586149492000004</v>
      </c>
      <c r="W1144">
        <v>92.107675639999997</v>
      </c>
      <c r="X1144">
        <v>95.886104165999996</v>
      </c>
      <c r="Y1144"/>
      <c r="Z1144">
        <v>70.270134807000005</v>
      </c>
      <c r="AA1144">
        <v>84.499925743000006</v>
      </c>
      <c r="AB1144">
        <v>93.583138172999995</v>
      </c>
      <c r="AC1144">
        <v>98.491792351000001</v>
      </c>
      <c r="AD1144">
        <v>104.291309058</v>
      </c>
      <c r="AE1144">
        <v>101.700524956</v>
      </c>
      <c r="AF1144">
        <v>97.091909008000002</v>
      </c>
      <c r="AG1144">
        <v>94.5</v>
      </c>
      <c r="AH1144">
        <v>107.771609146</v>
      </c>
      <c r="AI1144">
        <v>98.791767352999997</v>
      </c>
      <c r="AJ1144">
        <v>100.19394879799999</v>
      </c>
      <c r="AK1144"/>
      <c r="AL1144">
        <v>99.534041604999999</v>
      </c>
      <c r="AM1144">
        <v>94.4</v>
      </c>
      <c r="AN1144">
        <v>96.224031402999998</v>
      </c>
      <c r="AO1144">
        <v>92.2</v>
      </c>
      <c r="AP1144">
        <v>92.123030757999999</v>
      </c>
      <c r="AQ1144">
        <v>94.207850653999998</v>
      </c>
      <c r="AR1144">
        <v>97.808150678999993</v>
      </c>
      <c r="AS1144">
        <v>94.492125655999999</v>
      </c>
      <c r="AT1144">
        <v>100.88130633900001</v>
      </c>
      <c r="AU1144"/>
    </row>
    <row r="1145" spans="1:47" x14ac:dyDescent="0.2">
      <c r="A1145" s="86">
        <v>41730</v>
      </c>
      <c r="B1145">
        <v>99.103654329999998</v>
      </c>
      <c r="C1145">
        <v>104.091325723</v>
      </c>
      <c r="D1145">
        <v>110.21194604999999</v>
      </c>
      <c r="E1145">
        <v>100.463898082</v>
      </c>
      <c r="F1145">
        <v>101.456565197</v>
      </c>
      <c r="G1145"/>
      <c r="H1145">
        <v>100.44222758799999</v>
      </c>
      <c r="I1145">
        <v>99.095396379999997</v>
      </c>
      <c r="J1145">
        <v>95.684052657999999</v>
      </c>
      <c r="K1145">
        <v>99.391717357000005</v>
      </c>
      <c r="L1145">
        <v>99.6</v>
      </c>
      <c r="M1145">
        <v>98.6</v>
      </c>
      <c r="N1145">
        <v>97.572081310000002</v>
      </c>
      <c r="O1145">
        <v>100.00833402799999</v>
      </c>
      <c r="P1145"/>
      <c r="Q1145">
        <v>102.70855904699999</v>
      </c>
      <c r="R1145">
        <v>99.15</v>
      </c>
      <c r="S1145">
        <v>100.08235536700001</v>
      </c>
      <c r="T1145">
        <v>96.361355082000003</v>
      </c>
      <c r="U1145"/>
      <c r="V1145">
        <v>99.883469285999993</v>
      </c>
      <c r="W1145">
        <v>92.807733978000002</v>
      </c>
      <c r="X1145">
        <v>97.370336076000001</v>
      </c>
      <c r="Y1145"/>
      <c r="Z1145">
        <v>81.792925729000004</v>
      </c>
      <c r="AA1145">
        <v>84.131868519999998</v>
      </c>
      <c r="AB1145">
        <v>92.646370023000003</v>
      </c>
      <c r="AC1145">
        <v>99.491709024000002</v>
      </c>
      <c r="AD1145">
        <v>99.791684025999999</v>
      </c>
      <c r="AE1145">
        <v>102.27647696</v>
      </c>
      <c r="AF1145">
        <v>97.791850679000007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99.458552789999999</v>
      </c>
      <c r="AM1145">
        <v>95.8</v>
      </c>
      <c r="AN1145">
        <v>98.737948794000005</v>
      </c>
      <c r="AO1145">
        <v>94.5</v>
      </c>
      <c r="AP1145">
        <v>93.823455863999996</v>
      </c>
      <c r="AQ1145">
        <v>93.507792316000007</v>
      </c>
      <c r="AR1145">
        <v>98.508209016999999</v>
      </c>
      <c r="AS1145">
        <v>93.592200649999995</v>
      </c>
      <c r="AT1145">
        <v>100.93631726</v>
      </c>
      <c r="AU1145"/>
    </row>
    <row r="1146" spans="1:47" x14ac:dyDescent="0.2">
      <c r="A1146" s="86">
        <v>41760</v>
      </c>
      <c r="B1146">
        <v>97.448862329999997</v>
      </c>
      <c r="C1146">
        <v>101.191567369</v>
      </c>
      <c r="D1146">
        <v>108.780622075</v>
      </c>
      <c r="E1146">
        <v>100.72928844899999</v>
      </c>
      <c r="F1146">
        <v>99.803239598000005</v>
      </c>
      <c r="G1146"/>
      <c r="H1146">
        <v>101.211903858</v>
      </c>
      <c r="I1146">
        <v>97.440742267999994</v>
      </c>
      <c r="J1146">
        <v>94.584235961000005</v>
      </c>
      <c r="K1146">
        <v>98.691775684999996</v>
      </c>
      <c r="L1146">
        <v>98.2</v>
      </c>
      <c r="M1146">
        <v>97.8</v>
      </c>
      <c r="N1146">
        <v>97.349081123999994</v>
      </c>
      <c r="O1146">
        <v>100.50837569799999</v>
      </c>
      <c r="P1146"/>
      <c r="Q1146">
        <v>101.90849237400001</v>
      </c>
      <c r="R1146">
        <v>96.94</v>
      </c>
      <c r="S1146">
        <v>100.253703843</v>
      </c>
      <c r="T1146">
        <v>95.070801219000003</v>
      </c>
      <c r="U1146"/>
      <c r="V1146">
        <v>105.476943566</v>
      </c>
      <c r="W1146">
        <v>92.407700641999995</v>
      </c>
      <c r="X1146">
        <v>97.262070187999996</v>
      </c>
      <c r="Y1146"/>
      <c r="Z1146">
        <v>84.122670342000006</v>
      </c>
      <c r="AA1146">
        <v>84.741170089999997</v>
      </c>
      <c r="AB1146">
        <v>96.018735363000005</v>
      </c>
      <c r="AC1146">
        <v>97.991834014000005</v>
      </c>
      <c r="AD1146">
        <v>101.89150904100001</v>
      </c>
      <c r="AE1146">
        <v>99.450712440999993</v>
      </c>
      <c r="AF1146">
        <v>97.191900674999999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99.230776136000003</v>
      </c>
      <c r="AM1146">
        <v>94.2</v>
      </c>
      <c r="AN1146">
        <v>97.369710646000001</v>
      </c>
      <c r="AO1146">
        <v>94</v>
      </c>
      <c r="AP1146">
        <v>93.623405851000001</v>
      </c>
      <c r="AQ1146">
        <v>93.407783981999998</v>
      </c>
      <c r="AR1146">
        <v>95.707975665000006</v>
      </c>
      <c r="AS1146">
        <v>92.392300641999995</v>
      </c>
      <c r="AT1146">
        <v>101.33160294</v>
      </c>
      <c r="AU1146"/>
    </row>
    <row r="1147" spans="1:47" x14ac:dyDescent="0.2">
      <c r="A1147" s="86">
        <v>41791</v>
      </c>
      <c r="B1147">
        <v>101.034245</v>
      </c>
      <c r="C1147">
        <v>102.591450712</v>
      </c>
      <c r="D1147">
        <v>105.80787228200001</v>
      </c>
      <c r="E1147">
        <v>101.577092959</v>
      </c>
      <c r="F1147">
        <v>104.465559197</v>
      </c>
      <c r="G1147"/>
      <c r="H1147">
        <v>100.82874357199999</v>
      </c>
      <c r="I1147">
        <v>101.025826181</v>
      </c>
      <c r="J1147">
        <v>95.284119313000005</v>
      </c>
      <c r="K1147">
        <v>98.791767352999997</v>
      </c>
      <c r="L1147">
        <v>97.4</v>
      </c>
      <c r="M1147">
        <v>97.3</v>
      </c>
      <c r="N1147">
        <v>96.608080506999997</v>
      </c>
      <c r="O1147">
        <v>100.00833402799999</v>
      </c>
      <c r="P1147"/>
      <c r="Q1147">
        <v>99.808317360000004</v>
      </c>
      <c r="R1147">
        <v>99</v>
      </c>
      <c r="S1147">
        <v>100.449184031</v>
      </c>
      <c r="T1147">
        <v>94.748162753000003</v>
      </c>
      <c r="U1147"/>
      <c r="V1147">
        <v>98.285333777000005</v>
      </c>
      <c r="W1147">
        <v>95.707975665000006</v>
      </c>
      <c r="X1147">
        <v>98.321686435000004</v>
      </c>
      <c r="Y1147"/>
      <c r="Z1147">
        <v>63.910561674999997</v>
      </c>
      <c r="AA1147">
        <v>86.402213575999994</v>
      </c>
      <c r="AB1147">
        <v>96.112412178</v>
      </c>
      <c r="AC1147">
        <v>99.891675694</v>
      </c>
      <c r="AD1147">
        <v>100.591617365</v>
      </c>
      <c r="AE1147">
        <v>102.18048496</v>
      </c>
      <c r="AF1147">
        <v>97.791850679000007</v>
      </c>
      <c r="AG1147">
        <v>95.8</v>
      </c>
      <c r="AH1147">
        <v>108.762534563</v>
      </c>
      <c r="AI1147">
        <v>101.991500708</v>
      </c>
      <c r="AJ1147">
        <v>99.262994569</v>
      </c>
      <c r="AK1147"/>
      <c r="AL1147">
        <v>99.458071086000004</v>
      </c>
      <c r="AM1147">
        <v>94.9</v>
      </c>
      <c r="AN1147">
        <v>96.848495998999994</v>
      </c>
      <c r="AO1147">
        <v>95.1</v>
      </c>
      <c r="AP1147">
        <v>95.923980994999994</v>
      </c>
      <c r="AQ1147">
        <v>95.707975665000006</v>
      </c>
      <c r="AR1147">
        <v>97.608134011000004</v>
      </c>
      <c r="AS1147">
        <v>94.192150654000002</v>
      </c>
      <c r="AT1147">
        <v>101.668309423</v>
      </c>
      <c r="AU1147"/>
    </row>
    <row r="1148" spans="1:47" x14ac:dyDescent="0.2">
      <c r="A1148" s="86">
        <v>41821</v>
      </c>
      <c r="B1148">
        <v>98.184325439999995</v>
      </c>
      <c r="C1148">
        <v>100.991584035</v>
      </c>
      <c r="D1148">
        <v>108.230112854</v>
      </c>
      <c r="E1148">
        <v>100.987187959</v>
      </c>
      <c r="F1148">
        <v>100.559684897</v>
      </c>
      <c r="G1148"/>
      <c r="H1148">
        <v>98.925598239999999</v>
      </c>
      <c r="I1148">
        <v>98.176144094999998</v>
      </c>
      <c r="J1148">
        <v>95.484085985999997</v>
      </c>
      <c r="K1148">
        <v>100.891592367</v>
      </c>
      <c r="L1148">
        <v>97.5</v>
      </c>
      <c r="M1148">
        <v>98.1</v>
      </c>
      <c r="N1148">
        <v>96.518080432000005</v>
      </c>
      <c r="O1148">
        <v>102.70855904699999</v>
      </c>
      <c r="P1148"/>
      <c r="Q1148">
        <v>101.408450704</v>
      </c>
      <c r="R1148">
        <v>100.33</v>
      </c>
      <c r="S1148">
        <v>100.791229902</v>
      </c>
      <c r="T1148">
        <v>94.748162753000003</v>
      </c>
      <c r="U1148"/>
      <c r="V1148">
        <v>97.686032961999999</v>
      </c>
      <c r="W1148">
        <v>97.408117343000001</v>
      </c>
      <c r="X1148">
        <v>98.775387042000006</v>
      </c>
      <c r="Y1148"/>
      <c r="Z1148">
        <v>71.151659795</v>
      </c>
      <c r="AA1148">
        <v>89.438128263999999</v>
      </c>
      <c r="AB1148">
        <v>98.173302108000001</v>
      </c>
      <c r="AC1148">
        <v>98.491792351000001</v>
      </c>
      <c r="AD1148">
        <v>100.39163403000001</v>
      </c>
      <c r="AE1148">
        <v>102.71644029700001</v>
      </c>
      <c r="AF1148">
        <v>100.39163403000001</v>
      </c>
      <c r="AG1148">
        <v>96.6</v>
      </c>
      <c r="AH1148">
        <v>108.911273017</v>
      </c>
      <c r="AI1148">
        <v>102.69144238</v>
      </c>
      <c r="AJ1148">
        <v>97.866563227</v>
      </c>
      <c r="AK1148"/>
      <c r="AL1148">
        <v>99.857761237999995</v>
      </c>
      <c r="AM1148">
        <v>96.7</v>
      </c>
      <c r="AN1148">
        <v>98.437760424999993</v>
      </c>
      <c r="AO1148">
        <v>94.5</v>
      </c>
      <c r="AP1148">
        <v>92.923230808</v>
      </c>
      <c r="AQ1148">
        <v>96.608050671000001</v>
      </c>
      <c r="AR1148">
        <v>95.507958997000003</v>
      </c>
      <c r="AS1148">
        <v>96.491959003000005</v>
      </c>
      <c r="AT1148">
        <v>101.941579889</v>
      </c>
      <c r="AU1148"/>
    </row>
    <row r="1149" spans="1:47" x14ac:dyDescent="0.2">
      <c r="A1149" s="86">
        <v>41852</v>
      </c>
      <c r="B1149">
        <v>97.264996550000006</v>
      </c>
      <c r="C1149">
        <v>97.991834014000005</v>
      </c>
      <c r="D1149">
        <v>109.331131296</v>
      </c>
      <c r="E1149">
        <v>99.307898305999998</v>
      </c>
      <c r="F1149">
        <v>101.357119697</v>
      </c>
      <c r="G1149"/>
      <c r="H1149">
        <v>98.084964955999993</v>
      </c>
      <c r="I1149">
        <v>97.256891808999995</v>
      </c>
      <c r="J1149">
        <v>95.384102650000003</v>
      </c>
      <c r="K1149">
        <v>96.691942338000004</v>
      </c>
      <c r="L1149">
        <v>102.8</v>
      </c>
      <c r="M1149">
        <v>96.4</v>
      </c>
      <c r="N1149">
        <v>97.132080943000005</v>
      </c>
      <c r="O1149">
        <v>100.80840070000001</v>
      </c>
      <c r="P1149"/>
      <c r="Q1149">
        <v>102.008500708</v>
      </c>
      <c r="R1149">
        <v>98.14</v>
      </c>
      <c r="S1149">
        <v>99.599763221000003</v>
      </c>
      <c r="T1149">
        <v>93.780247356000004</v>
      </c>
      <c r="U1149"/>
      <c r="V1149">
        <v>96.087897452999997</v>
      </c>
      <c r="W1149">
        <v>91.807650637999998</v>
      </c>
      <c r="X1149">
        <v>98.123300309000001</v>
      </c>
      <c r="Y1149"/>
      <c r="Z1149">
        <v>74.866657962000005</v>
      </c>
      <c r="AA1149">
        <v>93.646691379000004</v>
      </c>
      <c r="AB1149">
        <v>97.985948477999997</v>
      </c>
      <c r="AC1149">
        <v>97.191900674999999</v>
      </c>
      <c r="AD1149">
        <v>99.491709024000002</v>
      </c>
      <c r="AE1149">
        <v>99.313723855999996</v>
      </c>
      <c r="AF1149">
        <v>97.791850679000007</v>
      </c>
      <c r="AG1149">
        <v>97.1</v>
      </c>
      <c r="AH1149">
        <v>109.04737239000001</v>
      </c>
      <c r="AI1149">
        <v>102.99141738199999</v>
      </c>
      <c r="AJ1149">
        <v>98.797517455000005</v>
      </c>
      <c r="AK1149"/>
      <c r="AL1149">
        <v>98.717801354000002</v>
      </c>
      <c r="AM1149">
        <v>95.6</v>
      </c>
      <c r="AN1149">
        <v>96.917924111000005</v>
      </c>
      <c r="AO1149">
        <v>94.7</v>
      </c>
      <c r="AP1149">
        <v>94.423605901000002</v>
      </c>
      <c r="AQ1149">
        <v>95.007917325999998</v>
      </c>
      <c r="AR1149">
        <v>97.708142344999999</v>
      </c>
      <c r="AS1149">
        <v>91.792350636999998</v>
      </c>
      <c r="AT1149">
        <v>101.74453176199999</v>
      </c>
      <c r="AU1149"/>
    </row>
    <row r="1150" spans="1:47" x14ac:dyDescent="0.2">
      <c r="A1150" s="86">
        <v>41883</v>
      </c>
      <c r="B1150">
        <v>98.552057000000005</v>
      </c>
      <c r="C1150">
        <v>102.69144238</v>
      </c>
      <c r="D1150">
        <v>109.441233141</v>
      </c>
      <c r="E1150">
        <v>101.212983796</v>
      </c>
      <c r="F1150">
        <v>101.37363579700001</v>
      </c>
      <c r="G1150"/>
      <c r="H1150">
        <v>98.077239445000004</v>
      </c>
      <c r="I1150">
        <v>98.543845012999995</v>
      </c>
      <c r="J1150">
        <v>97.083819363000003</v>
      </c>
      <c r="K1150">
        <v>99.091742354999994</v>
      </c>
      <c r="L1150">
        <v>101.3</v>
      </c>
      <c r="M1150">
        <v>97.4</v>
      </c>
      <c r="N1150">
        <v>97.337081114</v>
      </c>
      <c r="O1150">
        <v>101.60846737200001</v>
      </c>
      <c r="P1150"/>
      <c r="Q1150">
        <v>100.00833402799999</v>
      </c>
      <c r="R1150">
        <v>99.16</v>
      </c>
      <c r="S1150">
        <v>100.504718137</v>
      </c>
      <c r="T1150">
        <v>94.102885822000005</v>
      </c>
      <c r="U1150"/>
      <c r="V1150">
        <v>97.286499083999999</v>
      </c>
      <c r="W1150">
        <v>94.007833985999994</v>
      </c>
      <c r="X1150">
        <v>98.887440550999997</v>
      </c>
      <c r="Y1150"/>
      <c r="Z1150">
        <v>73.355472266999996</v>
      </c>
      <c r="AA1150">
        <v>96.768320837999994</v>
      </c>
      <c r="AB1150">
        <v>102.669789227</v>
      </c>
      <c r="AC1150">
        <v>97.891842346000004</v>
      </c>
      <c r="AD1150">
        <v>100.591617365</v>
      </c>
      <c r="AE1150">
        <v>99.117740187999999</v>
      </c>
      <c r="AF1150">
        <v>99.591700692000003</v>
      </c>
      <c r="AG1150">
        <v>98.5</v>
      </c>
      <c r="AH1150">
        <v>109.29712762699999</v>
      </c>
      <c r="AI1150">
        <v>101.291559037</v>
      </c>
      <c r="AJ1150">
        <v>101.823118697</v>
      </c>
      <c r="AK1150"/>
      <c r="AL1150">
        <v>99.570835059999993</v>
      </c>
      <c r="AM1150">
        <v>96.5</v>
      </c>
      <c r="AN1150">
        <v>96.959881210999995</v>
      </c>
      <c r="AO1150">
        <v>96</v>
      </c>
      <c r="AP1150">
        <v>93.623405851000001</v>
      </c>
      <c r="AQ1150">
        <v>94.007833985999994</v>
      </c>
      <c r="AR1150">
        <v>95.407950662999994</v>
      </c>
      <c r="AS1150">
        <v>96.091992333999997</v>
      </c>
      <c r="AT1150">
        <v>102.07826468099999</v>
      </c>
      <c r="AU1150"/>
    </row>
    <row r="1151" spans="1:47" x14ac:dyDescent="0.2">
      <c r="A1151" s="86">
        <v>41913</v>
      </c>
      <c r="B1151">
        <v>98.09239255</v>
      </c>
      <c r="C1151">
        <v>99.891675694</v>
      </c>
      <c r="D1151">
        <v>109.77153867299999</v>
      </c>
      <c r="E1151">
        <v>102.027079449</v>
      </c>
      <c r="F1151">
        <v>103.908375197</v>
      </c>
      <c r="G1151"/>
      <c r="H1151">
        <v>99.106028883999997</v>
      </c>
      <c r="I1151">
        <v>98.084218864999997</v>
      </c>
      <c r="J1151">
        <v>96.583902683000005</v>
      </c>
      <c r="K1151">
        <v>99.291725690000007</v>
      </c>
      <c r="L1151">
        <v>100.4</v>
      </c>
      <c r="M1151">
        <v>97.1</v>
      </c>
      <c r="N1151">
        <v>96.675080562999995</v>
      </c>
      <c r="O1151">
        <v>100.80840070000001</v>
      </c>
      <c r="P1151"/>
      <c r="Q1151">
        <v>101.30844236999999</v>
      </c>
      <c r="R1151">
        <v>97.64</v>
      </c>
      <c r="S1151">
        <v>100.438052511</v>
      </c>
      <c r="T1151">
        <v>93.457608890000003</v>
      </c>
      <c r="U1151"/>
      <c r="V1151">
        <v>99.883469285999993</v>
      </c>
      <c r="W1151">
        <v>91.107592299000004</v>
      </c>
      <c r="X1151">
        <v>94.648551932000004</v>
      </c>
      <c r="Y1151"/>
      <c r="Z1151">
        <v>76.440809727000001</v>
      </c>
      <c r="AA1151">
        <v>101.172380906</v>
      </c>
      <c r="AB1151">
        <v>100.88992974200001</v>
      </c>
      <c r="AC1151">
        <v>97.691859011999995</v>
      </c>
      <c r="AD1151">
        <v>100.591617365</v>
      </c>
      <c r="AE1151">
        <v>98.271810681999995</v>
      </c>
      <c r="AF1151">
        <v>99.991667360999998</v>
      </c>
      <c r="AG1151">
        <v>98.6</v>
      </c>
      <c r="AH1151">
        <v>109.360423129</v>
      </c>
      <c r="AI1151">
        <v>100.191650696</v>
      </c>
      <c r="AJ1151">
        <v>103.10318076</v>
      </c>
      <c r="AK1151"/>
      <c r="AL1151">
        <v>99.464242952999996</v>
      </c>
      <c r="AM1151">
        <v>96.6</v>
      </c>
      <c r="AN1151">
        <v>98.861917950999995</v>
      </c>
      <c r="AO1151">
        <v>97.1</v>
      </c>
      <c r="AP1151">
        <v>94.023505876000002</v>
      </c>
      <c r="AQ1151">
        <v>95.807983999000001</v>
      </c>
      <c r="AR1151">
        <v>95.907992332999996</v>
      </c>
      <c r="AS1151">
        <v>94.892092325999997</v>
      </c>
      <c r="AT1151">
        <v>102.083517976</v>
      </c>
      <c r="AU1151"/>
    </row>
    <row r="1152" spans="1:47" x14ac:dyDescent="0.2">
      <c r="A1152" s="86">
        <v>41944</v>
      </c>
      <c r="B1152">
        <v>97.356929440000002</v>
      </c>
      <c r="C1152">
        <v>99.091742354999994</v>
      </c>
      <c r="D1152">
        <v>108.560418387</v>
      </c>
      <c r="E1152">
        <v>101.65815473399999</v>
      </c>
      <c r="F1152">
        <v>103.474188997</v>
      </c>
      <c r="G1152"/>
      <c r="H1152">
        <v>97.972344781999993</v>
      </c>
      <c r="I1152">
        <v>97.348817038999996</v>
      </c>
      <c r="J1152">
        <v>97.583736044000005</v>
      </c>
      <c r="K1152">
        <v>99.391717357000005</v>
      </c>
      <c r="L1152">
        <v>100.1</v>
      </c>
      <c r="M1152">
        <v>96.8</v>
      </c>
      <c r="N1152">
        <v>96.371080309000007</v>
      </c>
      <c r="O1152">
        <v>102.30852571</v>
      </c>
      <c r="P1152"/>
      <c r="Q1152">
        <v>100.50837569799999</v>
      </c>
      <c r="R1152">
        <v>96.62</v>
      </c>
      <c r="S1152">
        <v>100.73586748699999</v>
      </c>
      <c r="T1152">
        <v>94.317978131999993</v>
      </c>
      <c r="U1152"/>
      <c r="V1152">
        <v>99.284168469999997</v>
      </c>
      <c r="W1152">
        <v>95.307942328999999</v>
      </c>
      <c r="X1152">
        <v>101.433078822</v>
      </c>
      <c r="Y1152"/>
      <c r="Z1152">
        <v>75.937081161999998</v>
      </c>
      <c r="AA1152">
        <v>99.588354140000007</v>
      </c>
      <c r="AB1152">
        <v>100.983606557</v>
      </c>
      <c r="AC1152">
        <v>97.791850679000007</v>
      </c>
      <c r="AD1152">
        <v>100.591617365</v>
      </c>
      <c r="AE1152">
        <v>98.517790184000006</v>
      </c>
      <c r="AF1152">
        <v>100.191650696</v>
      </c>
      <c r="AG1152">
        <v>96.3</v>
      </c>
      <c r="AH1152">
        <v>109.5572142</v>
      </c>
      <c r="AI1152">
        <v>100.69160903300001</v>
      </c>
      <c r="AJ1152">
        <v>100.77579519</v>
      </c>
      <c r="AK1152"/>
      <c r="AL1152">
        <v>99.662959142999995</v>
      </c>
      <c r="AM1152">
        <v>96.5</v>
      </c>
      <c r="AN1152">
        <v>97.751337915999997</v>
      </c>
      <c r="AO1152">
        <v>97.7</v>
      </c>
      <c r="AP1152">
        <v>94.223555888999996</v>
      </c>
      <c r="AQ1152">
        <v>96.008000667000005</v>
      </c>
      <c r="AR1152">
        <v>95.507958997000003</v>
      </c>
      <c r="AS1152">
        <v>95.692025665000003</v>
      </c>
      <c r="AT1152">
        <v>102.753362666</v>
      </c>
      <c r="AU1152"/>
    </row>
    <row r="1153" spans="1:47" x14ac:dyDescent="0.2">
      <c r="A1153" s="86">
        <v>41974</v>
      </c>
      <c r="B1153">
        <v>99.379452999999998</v>
      </c>
      <c r="C1153">
        <v>99.691692359000001</v>
      </c>
      <c r="D1153">
        <v>105.037159372</v>
      </c>
      <c r="E1153">
        <v>102.06961681600001</v>
      </c>
      <c r="F1153">
        <v>103.065553697</v>
      </c>
      <c r="G1153"/>
      <c r="H1153">
        <v>99.525048436999995</v>
      </c>
      <c r="I1153">
        <v>99.371172068999996</v>
      </c>
      <c r="J1153">
        <v>98.98350275</v>
      </c>
      <c r="K1153">
        <v>101.091575702</v>
      </c>
      <c r="L1153">
        <v>100.2</v>
      </c>
      <c r="M1153">
        <v>98.1</v>
      </c>
      <c r="N1153">
        <v>96.656080547000002</v>
      </c>
      <c r="O1153">
        <v>101.90849237400001</v>
      </c>
      <c r="P1153"/>
      <c r="Q1153">
        <v>98.508209016999999</v>
      </c>
      <c r="R1153">
        <v>99.47</v>
      </c>
      <c r="S1153">
        <v>101.25546789000001</v>
      </c>
      <c r="T1153">
        <v>96.468901236999997</v>
      </c>
      <c r="U1153"/>
      <c r="V1153">
        <v>96.687198269000007</v>
      </c>
      <c r="W1153">
        <v>93.707808983999996</v>
      </c>
      <c r="X1153">
        <v>98.653227846999997</v>
      </c>
      <c r="Y1153"/>
      <c r="Z1153">
        <v>70.081236594999993</v>
      </c>
      <c r="AA1153">
        <v>98.477595368999999</v>
      </c>
      <c r="AB1153">
        <v>99.016393442999998</v>
      </c>
      <c r="AC1153">
        <v>98.791767352999997</v>
      </c>
      <c r="AD1153">
        <v>100.191650696</v>
      </c>
      <c r="AE1153">
        <v>101.235563703</v>
      </c>
      <c r="AF1153">
        <v>101.591534039</v>
      </c>
      <c r="AG1153">
        <v>97.1</v>
      </c>
      <c r="AH1153">
        <v>109.59960657400001</v>
      </c>
      <c r="AI1153">
        <v>100.7916007</v>
      </c>
      <c r="AJ1153">
        <v>101.357641583</v>
      </c>
      <c r="AK1153"/>
      <c r="AL1153">
        <v>100.229065834</v>
      </c>
      <c r="AM1153">
        <v>98</v>
      </c>
      <c r="AN1153">
        <v>97.356714303999993</v>
      </c>
      <c r="AO1153">
        <v>100.1</v>
      </c>
      <c r="AP1153">
        <v>96.424106026999993</v>
      </c>
      <c r="AQ1153">
        <v>96.608050671000001</v>
      </c>
      <c r="AR1153">
        <v>99.808317360000004</v>
      </c>
      <c r="AS1153">
        <v>95.592033997000001</v>
      </c>
      <c r="AT1153">
        <v>102.700829715</v>
      </c>
      <c r="AU1153"/>
    </row>
    <row r="1154" spans="1:47" x14ac:dyDescent="0.2">
      <c r="A1154" s="86">
        <v>42005</v>
      </c>
      <c r="B1154">
        <v>100.5</v>
      </c>
      <c r="C1154">
        <v>101.391550704</v>
      </c>
      <c r="D1154">
        <v>105.69777043800001</v>
      </c>
      <c r="E1154">
        <v>101.38634363200001</v>
      </c>
      <c r="F1154">
        <v>103.397276397</v>
      </c>
      <c r="G1154"/>
      <c r="H1154">
        <v>102.79378834400001</v>
      </c>
      <c r="I1154">
        <v>100.49162569800001</v>
      </c>
      <c r="J1154">
        <v>97.883686052000002</v>
      </c>
      <c r="K1154">
        <v>98.791767352999997</v>
      </c>
      <c r="L1154">
        <v>97.3</v>
      </c>
      <c r="M1154">
        <v>97.8</v>
      </c>
      <c r="N1154">
        <v>96.799080665999995</v>
      </c>
      <c r="O1154">
        <v>99.108259021999999</v>
      </c>
      <c r="P1154"/>
      <c r="Q1154">
        <v>97.308109009000006</v>
      </c>
      <c r="R1154">
        <v>99.51</v>
      </c>
      <c r="S1154">
        <v>101.116393847</v>
      </c>
      <c r="T1154">
        <v>98.942462806999998</v>
      </c>
      <c r="U1154"/>
      <c r="V1154">
        <v>97.885799899999995</v>
      </c>
      <c r="W1154">
        <v>97.608134011000004</v>
      </c>
      <c r="X1154">
        <v>98.102776434999996</v>
      </c>
      <c r="Y1154"/>
      <c r="Z1154">
        <v>77.806483873999994</v>
      </c>
      <c r="AA1154">
        <v>99.280554359000007</v>
      </c>
      <c r="AB1154">
        <v>99.016393442999998</v>
      </c>
      <c r="AC1154">
        <v>98.291809016000002</v>
      </c>
      <c r="AD1154">
        <v>102.69144238</v>
      </c>
      <c r="AE1154">
        <v>97.391884009999998</v>
      </c>
      <c r="AF1154">
        <v>100.191650696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99.930902519</v>
      </c>
      <c r="AM1154">
        <v>98.6</v>
      </c>
      <c r="AN1154">
        <v>95.879201007000006</v>
      </c>
      <c r="AO1154">
        <v>101.2</v>
      </c>
      <c r="AP1154">
        <v>97.624406101999995</v>
      </c>
      <c r="AQ1154">
        <v>98.408200683000004</v>
      </c>
      <c r="AR1154">
        <v>94.607883990000005</v>
      </c>
      <c r="AS1154">
        <v>95.192067327999993</v>
      </c>
      <c r="AT1154">
        <v>101.941579889</v>
      </c>
      <c r="AU1154"/>
    </row>
    <row r="1155" spans="1:47" x14ac:dyDescent="0.2">
      <c r="A1155" s="86">
        <v>42036</v>
      </c>
      <c r="B1155">
        <v>99.6</v>
      </c>
      <c r="C1155">
        <v>97.291892341999997</v>
      </c>
      <c r="D1155">
        <v>105.037159372</v>
      </c>
      <c r="E1155">
        <v>100.746142877</v>
      </c>
      <c r="F1155">
        <v>98.458159608000003</v>
      </c>
      <c r="G1155"/>
      <c r="H1155">
        <v>100.502996076</v>
      </c>
      <c r="I1155">
        <v>99.691692359000001</v>
      </c>
      <c r="J1155">
        <v>98.783536076999994</v>
      </c>
      <c r="K1155">
        <v>99.391717357000005</v>
      </c>
      <c r="L1155">
        <v>98.5</v>
      </c>
      <c r="M1155">
        <v>100.3</v>
      </c>
      <c r="N1155">
        <v>98.314081927999993</v>
      </c>
      <c r="O1155">
        <v>102.408534045</v>
      </c>
      <c r="P1155"/>
      <c r="Q1155">
        <v>98.80823402</v>
      </c>
      <c r="R1155">
        <v>100.09</v>
      </c>
      <c r="S1155">
        <v>100.556242377</v>
      </c>
      <c r="T1155">
        <v>100.66320129099999</v>
      </c>
      <c r="U1155"/>
      <c r="V1155">
        <v>101.581488264</v>
      </c>
      <c r="W1155">
        <v>96.308025669000003</v>
      </c>
      <c r="X1155">
        <v>98.943579432999996</v>
      </c>
      <c r="Y1155"/>
      <c r="Z1155">
        <v>109.50912576</v>
      </c>
      <c r="AA1155">
        <v>101.416981928</v>
      </c>
      <c r="AB1155">
        <v>101.17096018700001</v>
      </c>
      <c r="AC1155">
        <v>99.091742354999994</v>
      </c>
      <c r="AD1155">
        <v>99.791684025999999</v>
      </c>
      <c r="AE1155">
        <v>100.69160903300001</v>
      </c>
      <c r="AF1155">
        <v>100.69160903300001</v>
      </c>
      <c r="AG1155">
        <v>97.1</v>
      </c>
      <c r="AH1155">
        <v>109.590521705</v>
      </c>
      <c r="AI1155">
        <v>103.491375719</v>
      </c>
      <c r="AJ1155">
        <v>100.77579519</v>
      </c>
      <c r="AK1155"/>
      <c r="AL1155">
        <v>100.09369786000001</v>
      </c>
      <c r="AM1155">
        <v>99.2</v>
      </c>
      <c r="AN1155">
        <v>97.799185007000005</v>
      </c>
      <c r="AO1155">
        <v>100.1</v>
      </c>
      <c r="AP1155">
        <v>95.923980994999994</v>
      </c>
      <c r="AQ1155">
        <v>97.108092341000003</v>
      </c>
      <c r="AR1155">
        <v>95.707975665000006</v>
      </c>
      <c r="AS1155">
        <v>95.192067327999993</v>
      </c>
      <c r="AT1155">
        <v>101.32833202</v>
      </c>
      <c r="AU1155"/>
    </row>
    <row r="1156" spans="1:47" x14ac:dyDescent="0.2">
      <c r="A1156" s="86">
        <v>42064</v>
      </c>
      <c r="B1156">
        <v>100.3</v>
      </c>
      <c r="C1156">
        <v>100.29164236299999</v>
      </c>
      <c r="D1156">
        <v>104.59675199599999</v>
      </c>
      <c r="E1156">
        <v>100.143128878</v>
      </c>
      <c r="F1156">
        <v>98.134204448000006</v>
      </c>
      <c r="G1156"/>
      <c r="H1156">
        <v>98.408950566000001</v>
      </c>
      <c r="I1156">
        <v>100.191650696</v>
      </c>
      <c r="J1156">
        <v>99.483419429999998</v>
      </c>
      <c r="K1156">
        <v>99.391717357000005</v>
      </c>
      <c r="L1156">
        <v>102.1</v>
      </c>
      <c r="M1156">
        <v>100.4</v>
      </c>
      <c r="N1156">
        <v>98.852082377000002</v>
      </c>
      <c r="O1156">
        <v>101.008417368</v>
      </c>
      <c r="P1156"/>
      <c r="Q1156">
        <v>100.708392366</v>
      </c>
      <c r="R1156">
        <v>99.89</v>
      </c>
      <c r="S1156">
        <v>100.351079024</v>
      </c>
      <c r="T1156">
        <v>101.63111668800001</v>
      </c>
      <c r="U1156"/>
      <c r="V1156">
        <v>101.581488264</v>
      </c>
      <c r="W1156">
        <v>99.408284023999997</v>
      </c>
      <c r="X1156">
        <v>98.172470693999998</v>
      </c>
      <c r="Y1156"/>
      <c r="Z1156">
        <v>110.909242437</v>
      </c>
      <c r="AA1156">
        <v>103.55149900399999</v>
      </c>
      <c r="AB1156">
        <v>100.234192037</v>
      </c>
      <c r="AC1156">
        <v>99.391717357000005</v>
      </c>
      <c r="AD1156">
        <v>99.291725690000007</v>
      </c>
      <c r="AE1156">
        <v>98.691775684999996</v>
      </c>
      <c r="AF1156">
        <v>99.391717357000005</v>
      </c>
      <c r="AG1156">
        <v>101.3</v>
      </c>
      <c r="AH1156">
        <v>109.693842453</v>
      </c>
      <c r="AI1156">
        <v>100.7916007</v>
      </c>
      <c r="AJ1156">
        <v>102.172226532</v>
      </c>
      <c r="AK1156"/>
      <c r="AL1156">
        <v>100.099880485</v>
      </c>
      <c r="AM1156">
        <v>100.2</v>
      </c>
      <c r="AN1156">
        <v>98.159182006999998</v>
      </c>
      <c r="AO1156">
        <v>99.6</v>
      </c>
      <c r="AP1156">
        <v>99.124781194999997</v>
      </c>
      <c r="AQ1156">
        <v>99.408284023999997</v>
      </c>
      <c r="AR1156">
        <v>96.108009000999999</v>
      </c>
      <c r="AS1156">
        <v>99.091742354999994</v>
      </c>
      <c r="AT1156">
        <v>100.996581476</v>
      </c>
      <c r="AU1156"/>
    </row>
    <row r="1157" spans="1:47" x14ac:dyDescent="0.2">
      <c r="A1157" s="86">
        <v>42095</v>
      </c>
      <c r="B1157">
        <v>100.1</v>
      </c>
      <c r="C1157">
        <v>101.49154237099999</v>
      </c>
      <c r="D1157">
        <v>102.394715111</v>
      </c>
      <c r="E1157">
        <v>99.276062163000006</v>
      </c>
      <c r="F1157">
        <v>100.501752897</v>
      </c>
      <c r="G1157"/>
      <c r="H1157">
        <v>100.648121914</v>
      </c>
      <c r="I1157">
        <v>100.091659028</v>
      </c>
      <c r="J1157">
        <v>100.383269455</v>
      </c>
      <c r="K1157">
        <v>99.991667360999998</v>
      </c>
      <c r="L1157">
        <v>101.1</v>
      </c>
      <c r="M1157">
        <v>99.9</v>
      </c>
      <c r="N1157">
        <v>99.730083108000002</v>
      </c>
      <c r="O1157">
        <v>101.30844236999999</v>
      </c>
      <c r="P1157"/>
      <c r="Q1157">
        <v>100.30835903000001</v>
      </c>
      <c r="R1157">
        <v>99.4</v>
      </c>
      <c r="S1157">
        <v>100.142216592</v>
      </c>
      <c r="T1157">
        <v>100.878293601</v>
      </c>
      <c r="U1157"/>
      <c r="V1157">
        <v>100.58265357099999</v>
      </c>
      <c r="W1157">
        <v>98.908242353999995</v>
      </c>
      <c r="X1157">
        <v>97.994894501999994</v>
      </c>
      <c r="Y1157"/>
      <c r="Z1157">
        <v>99.408284023999997</v>
      </c>
      <c r="AA1157">
        <v>107.166310948</v>
      </c>
      <c r="AB1157">
        <v>97.985948477999997</v>
      </c>
      <c r="AC1157">
        <v>99.691692359000001</v>
      </c>
      <c r="AD1157">
        <v>99.691692359000001</v>
      </c>
      <c r="AE1157">
        <v>99.891675694</v>
      </c>
      <c r="AF1157">
        <v>100.49162569800001</v>
      </c>
      <c r="AG1157">
        <v>102.6</v>
      </c>
      <c r="AH1157">
        <v>110.453685118</v>
      </c>
      <c r="AI1157">
        <v>98.591784017999998</v>
      </c>
      <c r="AJ1157">
        <v>95.306439100000006</v>
      </c>
      <c r="AK1157"/>
      <c r="AL1157">
        <v>99.972523483000003</v>
      </c>
      <c r="AM1157">
        <v>97.9</v>
      </c>
      <c r="AN1157">
        <v>99.849167924</v>
      </c>
      <c r="AO1157">
        <v>99.5</v>
      </c>
      <c r="AP1157">
        <v>97.924481119999996</v>
      </c>
      <c r="AQ1157">
        <v>98.308192348999995</v>
      </c>
      <c r="AR1157">
        <v>101.90849237400001</v>
      </c>
      <c r="AS1157">
        <v>99.391717357000005</v>
      </c>
      <c r="AT1157">
        <v>100.39334460400001</v>
      </c>
      <c r="AU1157"/>
    </row>
    <row r="1158" spans="1:47" x14ac:dyDescent="0.2">
      <c r="A1158" s="86">
        <v>42125</v>
      </c>
      <c r="B1158">
        <v>99.3</v>
      </c>
      <c r="C1158">
        <v>101.591534039</v>
      </c>
      <c r="D1158">
        <v>101.513900358</v>
      </c>
      <c r="E1158">
        <v>98.354954265999993</v>
      </c>
      <c r="F1158">
        <v>100.721382397</v>
      </c>
      <c r="G1158"/>
      <c r="H1158">
        <v>100.746786496</v>
      </c>
      <c r="I1158">
        <v>99.291725690000007</v>
      </c>
      <c r="J1158">
        <v>99.683386102</v>
      </c>
      <c r="K1158">
        <v>100.091659028</v>
      </c>
      <c r="L1158">
        <v>100.8</v>
      </c>
      <c r="M1158">
        <v>100.2</v>
      </c>
      <c r="N1158">
        <v>100.906084088</v>
      </c>
      <c r="O1158">
        <v>101.008417368</v>
      </c>
      <c r="P1158"/>
      <c r="Q1158">
        <v>99.508292358000006</v>
      </c>
      <c r="R1158">
        <v>100.21</v>
      </c>
      <c r="S1158">
        <v>99.971022672000004</v>
      </c>
      <c r="T1158">
        <v>100.23301667</v>
      </c>
      <c r="U1158"/>
      <c r="V1158">
        <v>96.087897452999997</v>
      </c>
      <c r="W1158">
        <v>98.208184015</v>
      </c>
      <c r="X1158">
        <v>98.899089681999996</v>
      </c>
      <c r="Y1158"/>
      <c r="Z1158">
        <v>100.00833402799999</v>
      </c>
      <c r="AA1158">
        <v>105.742773571</v>
      </c>
      <c r="AB1158">
        <v>97.892271663000002</v>
      </c>
      <c r="AC1158">
        <v>100.49162569800001</v>
      </c>
      <c r="AD1158">
        <v>99.691692359000001</v>
      </c>
      <c r="AE1158">
        <v>97.891842346000004</v>
      </c>
      <c r="AF1158">
        <v>100.29164236299999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99.741140771999994</v>
      </c>
      <c r="AM1158">
        <v>99</v>
      </c>
      <c r="AN1158">
        <v>100.089165924</v>
      </c>
      <c r="AO1158">
        <v>100.1</v>
      </c>
      <c r="AP1158">
        <v>99.824956239000002</v>
      </c>
      <c r="AQ1158">
        <v>99.708309025999995</v>
      </c>
      <c r="AR1158">
        <v>100.408367364</v>
      </c>
      <c r="AS1158">
        <v>99.491709024000002</v>
      </c>
      <c r="AT1158">
        <v>99.952166930999994</v>
      </c>
      <c r="AU1158"/>
    </row>
    <row r="1159" spans="1:47" x14ac:dyDescent="0.2">
      <c r="A1159" s="86">
        <v>42156</v>
      </c>
      <c r="B1159">
        <v>100.1</v>
      </c>
      <c r="C1159">
        <v>97.491875676999996</v>
      </c>
      <c r="D1159">
        <v>100.52298376</v>
      </c>
      <c r="E1159">
        <v>99.156475979999996</v>
      </c>
      <c r="F1159">
        <v>96.614848257999995</v>
      </c>
      <c r="G1159"/>
      <c r="H1159">
        <v>103.15310741099999</v>
      </c>
      <c r="I1159">
        <v>100.191650696</v>
      </c>
      <c r="J1159">
        <v>100.283286119</v>
      </c>
      <c r="K1159">
        <v>100.091659028</v>
      </c>
      <c r="L1159">
        <v>105.2</v>
      </c>
      <c r="M1159">
        <v>100.5</v>
      </c>
      <c r="N1159">
        <v>101.285084404</v>
      </c>
      <c r="O1159">
        <v>101.60846737200001</v>
      </c>
      <c r="P1159"/>
      <c r="Q1159">
        <v>101.408450704</v>
      </c>
      <c r="R1159">
        <v>100.22</v>
      </c>
      <c r="S1159">
        <v>99.983964315999998</v>
      </c>
      <c r="T1159">
        <v>100.34056282500001</v>
      </c>
      <c r="U1159"/>
      <c r="V1159">
        <v>95.188946228999995</v>
      </c>
      <c r="W1159">
        <v>100.30835903000001</v>
      </c>
      <c r="X1159">
        <v>99.199986447000001</v>
      </c>
      <c r="Y1159"/>
      <c r="Z1159">
        <v>103.50862571899999</v>
      </c>
      <c r="AA1159">
        <v>105.02693641</v>
      </c>
      <c r="AB1159">
        <v>100.234192037</v>
      </c>
      <c r="AC1159">
        <v>99.991667360999998</v>
      </c>
      <c r="AD1159">
        <v>100.49162569800001</v>
      </c>
      <c r="AE1159">
        <v>99.991667360999998</v>
      </c>
      <c r="AF1159">
        <v>98.791767352999997</v>
      </c>
      <c r="AG1159">
        <v>98.7</v>
      </c>
      <c r="AH1159">
        <v>109.43369717900001</v>
      </c>
      <c r="AI1159">
        <v>100.69160903300001</v>
      </c>
      <c r="AJ1159">
        <v>102.521334368</v>
      </c>
      <c r="AK1159"/>
      <c r="AL1159">
        <v>100.063465666</v>
      </c>
      <c r="AM1159">
        <v>99.6</v>
      </c>
      <c r="AN1159">
        <v>100.599161674</v>
      </c>
      <c r="AO1159">
        <v>99.8</v>
      </c>
      <c r="AP1159">
        <v>99.924981244999998</v>
      </c>
      <c r="AQ1159">
        <v>100.30835903000001</v>
      </c>
      <c r="AR1159">
        <v>100.208350696</v>
      </c>
      <c r="AS1159">
        <v>100.39163403000001</v>
      </c>
      <c r="AT1159">
        <v>99.620614623999998</v>
      </c>
      <c r="AU1159"/>
    </row>
    <row r="1160" spans="1:47" x14ac:dyDescent="0.2">
      <c r="A1160" s="86">
        <v>42186</v>
      </c>
      <c r="B1160">
        <v>100</v>
      </c>
      <c r="C1160">
        <v>98.591784017999998</v>
      </c>
      <c r="D1160">
        <v>98.651252408000005</v>
      </c>
      <c r="E1160">
        <v>100.61746065299999</v>
      </c>
      <c r="F1160">
        <v>100.875831797</v>
      </c>
      <c r="G1160"/>
      <c r="H1160">
        <v>99.255302247000003</v>
      </c>
      <c r="I1160">
        <v>100.091659028</v>
      </c>
      <c r="J1160">
        <v>103.282786202</v>
      </c>
      <c r="K1160">
        <v>101.49154237099999</v>
      </c>
      <c r="L1160">
        <v>100.1</v>
      </c>
      <c r="M1160">
        <v>101</v>
      </c>
      <c r="N1160">
        <v>102.31208526</v>
      </c>
      <c r="O1160">
        <v>100.108342362</v>
      </c>
      <c r="P1160"/>
      <c r="Q1160">
        <v>99.308275690000002</v>
      </c>
      <c r="R1160">
        <v>99.11</v>
      </c>
      <c r="S1160">
        <v>100.514033528</v>
      </c>
      <c r="T1160">
        <v>99.802832049000003</v>
      </c>
      <c r="U1160"/>
      <c r="V1160">
        <v>97.486266022999999</v>
      </c>
      <c r="W1160">
        <v>101.30844236999999</v>
      </c>
      <c r="X1160">
        <v>100.033741386</v>
      </c>
      <c r="Y1160"/>
      <c r="Z1160">
        <v>101.008417368</v>
      </c>
      <c r="AA1160">
        <v>100.226348699</v>
      </c>
      <c r="AB1160">
        <v>97.330210773000005</v>
      </c>
      <c r="AC1160">
        <v>100.991584035</v>
      </c>
      <c r="AD1160">
        <v>100.39163403000001</v>
      </c>
      <c r="AE1160">
        <v>98.791767352999997</v>
      </c>
      <c r="AF1160">
        <v>98.691775684999996</v>
      </c>
      <c r="AG1160">
        <v>101.5</v>
      </c>
      <c r="AH1160">
        <v>109.87663395200001</v>
      </c>
      <c r="AI1160">
        <v>100.49162569800001</v>
      </c>
      <c r="AJ1160">
        <v>99.262994569</v>
      </c>
      <c r="AK1160"/>
      <c r="AL1160">
        <v>100.382238074</v>
      </c>
      <c r="AM1160">
        <v>100.8</v>
      </c>
      <c r="AN1160">
        <v>103.499137507</v>
      </c>
      <c r="AO1160">
        <v>100.1</v>
      </c>
      <c r="AP1160">
        <v>103.52588147</v>
      </c>
      <c r="AQ1160">
        <v>99.308275690000002</v>
      </c>
      <c r="AR1160">
        <v>98.108175681000006</v>
      </c>
      <c r="AS1160">
        <v>99.791684025999999</v>
      </c>
      <c r="AT1160">
        <v>100.291450502</v>
      </c>
      <c r="AU1160"/>
    </row>
    <row r="1161" spans="1:47" x14ac:dyDescent="0.2">
      <c r="A1161" s="86">
        <v>42217</v>
      </c>
      <c r="B1161">
        <v>99.9</v>
      </c>
      <c r="C1161">
        <v>97.991834014000005</v>
      </c>
      <c r="D1161">
        <v>99.421965318000005</v>
      </c>
      <c r="E1161">
        <v>101.706577775</v>
      </c>
      <c r="F1161">
        <v>99.619363488000005</v>
      </c>
      <c r="G1161"/>
      <c r="H1161">
        <v>95.027707859000003</v>
      </c>
      <c r="I1161">
        <v>99.891675694</v>
      </c>
      <c r="J1161">
        <v>100.483252791</v>
      </c>
      <c r="K1161">
        <v>98.791767352999997</v>
      </c>
      <c r="L1161">
        <v>103.5</v>
      </c>
      <c r="M1161">
        <v>99.7</v>
      </c>
      <c r="N1161">
        <v>99.42008285</v>
      </c>
      <c r="O1161">
        <v>100.908409034</v>
      </c>
      <c r="P1161"/>
      <c r="Q1161">
        <v>100.00833402799999</v>
      </c>
      <c r="R1161">
        <v>99.81</v>
      </c>
      <c r="S1161">
        <v>99.701153332999993</v>
      </c>
      <c r="T1161">
        <v>100.34056282500001</v>
      </c>
      <c r="U1161"/>
      <c r="V1161">
        <v>100.882303979</v>
      </c>
      <c r="W1161">
        <v>97.608134011000004</v>
      </c>
      <c r="X1161">
        <v>101.44121715</v>
      </c>
      <c r="Y1161"/>
      <c r="Z1161">
        <v>106.908909076</v>
      </c>
      <c r="AA1161">
        <v>96.249366486</v>
      </c>
      <c r="AB1161">
        <v>99.484777518000001</v>
      </c>
      <c r="AC1161">
        <v>98.791767352999997</v>
      </c>
      <c r="AD1161">
        <v>98.791767352999997</v>
      </c>
      <c r="AE1161">
        <v>101.89150904100001</v>
      </c>
      <c r="AF1161">
        <v>100.891592367</v>
      </c>
      <c r="AG1161">
        <v>101.4</v>
      </c>
      <c r="AH1161">
        <v>110.309803085</v>
      </c>
      <c r="AI1161">
        <v>96.991917340000001</v>
      </c>
      <c r="AJ1161">
        <v>102.172226532</v>
      </c>
      <c r="AK1161"/>
      <c r="AL1161">
        <v>99.992795440999998</v>
      </c>
      <c r="AM1161">
        <v>98.6</v>
      </c>
      <c r="AN1161">
        <v>98.259181173000002</v>
      </c>
      <c r="AO1161">
        <v>100.9</v>
      </c>
      <c r="AP1161">
        <v>96.924231058000004</v>
      </c>
      <c r="AQ1161">
        <v>99.808317360000004</v>
      </c>
      <c r="AR1161">
        <v>103.50862571899999</v>
      </c>
      <c r="AS1161">
        <v>102.591450712</v>
      </c>
      <c r="AT1161">
        <v>100.022243905</v>
      </c>
      <c r="AU1161"/>
    </row>
    <row r="1162" spans="1:47" x14ac:dyDescent="0.2">
      <c r="A1162" s="86">
        <v>42248</v>
      </c>
      <c r="B1162">
        <v>99.8</v>
      </c>
      <c r="C1162">
        <v>101.191567369</v>
      </c>
      <c r="D1162">
        <v>97.109826589999997</v>
      </c>
      <c r="E1162">
        <v>99.550013509999999</v>
      </c>
      <c r="F1162">
        <v>100.659252397</v>
      </c>
      <c r="G1162"/>
      <c r="H1162">
        <v>100.085772112</v>
      </c>
      <c r="I1162">
        <v>99.791684025999999</v>
      </c>
      <c r="J1162">
        <v>100.08331944699999</v>
      </c>
      <c r="K1162">
        <v>99.191734022000006</v>
      </c>
      <c r="L1162">
        <v>99.8</v>
      </c>
      <c r="M1162">
        <v>100.2</v>
      </c>
      <c r="N1162">
        <v>101.23808436500001</v>
      </c>
      <c r="O1162">
        <v>100.708392366</v>
      </c>
      <c r="P1162"/>
      <c r="Q1162">
        <v>101.60846737200001</v>
      </c>
      <c r="R1162">
        <v>101.2</v>
      </c>
      <c r="S1162">
        <v>99.905565468000006</v>
      </c>
      <c r="T1162">
        <v>99.695285893999994</v>
      </c>
      <c r="U1162"/>
      <c r="V1162">
        <v>100.482770102</v>
      </c>
      <c r="W1162">
        <v>101.408450704</v>
      </c>
      <c r="X1162">
        <v>100.763387053</v>
      </c>
      <c r="Y1162"/>
      <c r="Z1162">
        <v>99.108259021999999</v>
      </c>
      <c r="AA1162">
        <v>93.741077685999997</v>
      </c>
      <c r="AB1162">
        <v>97.985948477999997</v>
      </c>
      <c r="AC1162">
        <v>99.791684025999999</v>
      </c>
      <c r="AD1162">
        <v>100.49162569800001</v>
      </c>
      <c r="AE1162">
        <v>102.891425715</v>
      </c>
      <c r="AF1162">
        <v>98.791767352999997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100.418600711</v>
      </c>
      <c r="AM1162">
        <v>100.7</v>
      </c>
      <c r="AN1162">
        <v>101.499154174</v>
      </c>
      <c r="AO1162">
        <v>99.8</v>
      </c>
      <c r="AP1162">
        <v>101.825456364</v>
      </c>
      <c r="AQ1162">
        <v>100.108342362</v>
      </c>
      <c r="AR1162">
        <v>103.108592383</v>
      </c>
      <c r="AS1162">
        <v>102.69144238</v>
      </c>
      <c r="AT1162">
        <v>99.681770908999994</v>
      </c>
      <c r="AU1162"/>
    </row>
    <row r="1163" spans="1:47" x14ac:dyDescent="0.2">
      <c r="A1163" s="86">
        <v>42278</v>
      </c>
      <c r="B1163">
        <v>100.5</v>
      </c>
      <c r="C1163">
        <v>101.89150904100001</v>
      </c>
      <c r="D1163">
        <v>96.889622900999996</v>
      </c>
      <c r="E1163">
        <v>99.326625449000005</v>
      </c>
      <c r="F1163">
        <v>101.280961197</v>
      </c>
      <c r="G1163"/>
      <c r="H1163">
        <v>100.36371258</v>
      </c>
      <c r="I1163">
        <v>100.49162569800001</v>
      </c>
      <c r="J1163">
        <v>102.182969505</v>
      </c>
      <c r="K1163">
        <v>100.191650696</v>
      </c>
      <c r="L1163">
        <v>96.8</v>
      </c>
      <c r="M1163">
        <v>100.3</v>
      </c>
      <c r="N1163">
        <v>100.82408402</v>
      </c>
      <c r="O1163">
        <v>101.30844236999999</v>
      </c>
      <c r="P1163"/>
      <c r="Q1163">
        <v>99.908325693999998</v>
      </c>
      <c r="R1163">
        <v>101.52</v>
      </c>
      <c r="S1163">
        <v>99.912444335000004</v>
      </c>
      <c r="T1163">
        <v>99.910378203999997</v>
      </c>
      <c r="U1163"/>
      <c r="V1163">
        <v>99.583818878000002</v>
      </c>
      <c r="W1163">
        <v>102.008500708</v>
      </c>
      <c r="X1163">
        <v>103.65106637300001</v>
      </c>
      <c r="Y1163"/>
      <c r="Z1163">
        <v>93.207767313999994</v>
      </c>
      <c r="AA1163">
        <v>92.875559421999995</v>
      </c>
      <c r="AB1163">
        <v>97.236533957999995</v>
      </c>
      <c r="AC1163">
        <v>99.891675694</v>
      </c>
      <c r="AD1163">
        <v>100.591617365</v>
      </c>
      <c r="AE1163">
        <v>101.391550704</v>
      </c>
      <c r="AF1163">
        <v>100.091659028</v>
      </c>
      <c r="AG1163">
        <v>100.7</v>
      </c>
      <c r="AH1163">
        <v>110.012802271</v>
      </c>
      <c r="AI1163">
        <v>100.891592367</v>
      </c>
      <c r="AJ1163">
        <v>100.310318076</v>
      </c>
      <c r="AK1163"/>
      <c r="AL1163">
        <v>100.20739205</v>
      </c>
      <c r="AM1163">
        <v>101.5</v>
      </c>
      <c r="AN1163">
        <v>104.239131341</v>
      </c>
      <c r="AO1163">
        <v>100.4</v>
      </c>
      <c r="AP1163">
        <v>101.525381345</v>
      </c>
      <c r="AQ1163">
        <v>99.208267355999993</v>
      </c>
      <c r="AR1163">
        <v>102.508542379</v>
      </c>
      <c r="AS1163">
        <v>100.29164236299999</v>
      </c>
      <c r="AT1163">
        <v>99.276176875999994</v>
      </c>
      <c r="AU1163"/>
    </row>
    <row r="1164" spans="1:47" x14ac:dyDescent="0.2">
      <c r="A1164" s="86">
        <v>42309</v>
      </c>
      <c r="B1164">
        <v>101.1</v>
      </c>
      <c r="C1164">
        <v>100.991584035</v>
      </c>
      <c r="D1164">
        <v>95.127993394000001</v>
      </c>
      <c r="E1164">
        <v>99.645521939000005</v>
      </c>
      <c r="F1164">
        <v>100.682006297</v>
      </c>
      <c r="G1164"/>
      <c r="H1164">
        <v>97.910721386999995</v>
      </c>
      <c r="I1164">
        <v>101.091575702</v>
      </c>
      <c r="J1164">
        <v>99.983336111</v>
      </c>
      <c r="K1164">
        <v>99.191734022000006</v>
      </c>
      <c r="L1164">
        <v>95.6</v>
      </c>
      <c r="M1164">
        <v>99.8</v>
      </c>
      <c r="N1164">
        <v>100.15208346</v>
      </c>
      <c r="O1164">
        <v>98.308192348999995</v>
      </c>
      <c r="P1164"/>
      <c r="Q1164">
        <v>98.708225685000002</v>
      </c>
      <c r="R1164">
        <v>99.3</v>
      </c>
      <c r="S1164">
        <v>99.194695234999998</v>
      </c>
      <c r="T1164">
        <v>98.727370496999995</v>
      </c>
      <c r="U1164"/>
      <c r="V1164">
        <v>102.780089895</v>
      </c>
      <c r="W1164">
        <v>101.508459038</v>
      </c>
      <c r="X1164">
        <v>101.650090836</v>
      </c>
      <c r="Y1164"/>
      <c r="Z1164">
        <v>95.007917325999998</v>
      </c>
      <c r="AA1164">
        <v>95.571336367000001</v>
      </c>
      <c r="AB1164">
        <v>105.761124122</v>
      </c>
      <c r="AC1164">
        <v>100.591617365</v>
      </c>
      <c r="AD1164">
        <v>99.991667360999998</v>
      </c>
      <c r="AE1164">
        <v>100.49162569800001</v>
      </c>
      <c r="AF1164">
        <v>101.591534039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99.731605144</v>
      </c>
      <c r="AM1164">
        <v>101.8</v>
      </c>
      <c r="AN1164">
        <v>99.799168339999994</v>
      </c>
      <c r="AO1164">
        <v>100</v>
      </c>
      <c r="AP1164">
        <v>103.42585646400001</v>
      </c>
      <c r="AQ1164">
        <v>100.30835903000001</v>
      </c>
      <c r="AR1164">
        <v>102.808567381</v>
      </c>
      <c r="AS1164">
        <v>102.491459045</v>
      </c>
      <c r="AT1164">
        <v>98.533876360999997</v>
      </c>
      <c r="AU1164"/>
    </row>
    <row r="1165" spans="1:47" x14ac:dyDescent="0.2">
      <c r="A1165" s="86">
        <v>42339</v>
      </c>
      <c r="B1165">
        <v>99</v>
      </c>
      <c r="C1165">
        <v>99.791684025999999</v>
      </c>
      <c r="D1165">
        <v>93.366363887000006</v>
      </c>
      <c r="E1165">
        <v>100.090692878</v>
      </c>
      <c r="F1165">
        <v>99.054960758000007</v>
      </c>
      <c r="G1165"/>
      <c r="H1165">
        <v>98.719795020000007</v>
      </c>
      <c r="I1165">
        <v>98.591784017999998</v>
      </c>
      <c r="J1165">
        <v>99.283452757999996</v>
      </c>
      <c r="K1165">
        <v>99.991667360999998</v>
      </c>
      <c r="L1165">
        <v>99.2</v>
      </c>
      <c r="M1165">
        <v>100</v>
      </c>
      <c r="N1165">
        <v>100.16708347300001</v>
      </c>
      <c r="O1165">
        <v>96.008000667000005</v>
      </c>
      <c r="P1165"/>
      <c r="Q1165">
        <v>102.408534045</v>
      </c>
      <c r="R1165">
        <v>99.75</v>
      </c>
      <c r="S1165">
        <v>98.651189271999996</v>
      </c>
      <c r="T1165">
        <v>98.834916652000004</v>
      </c>
      <c r="U1165"/>
      <c r="V1165">
        <v>105.876477443</v>
      </c>
      <c r="W1165">
        <v>101.10842570200001</v>
      </c>
      <c r="X1165">
        <v>102.12859363</v>
      </c>
      <c r="Y1165"/>
      <c r="Z1165">
        <v>102.608550713</v>
      </c>
      <c r="AA1165">
        <v>99.151255117000005</v>
      </c>
      <c r="AB1165">
        <v>101.92037470699999</v>
      </c>
      <c r="AC1165">
        <v>98.691775684999996</v>
      </c>
      <c r="AD1165">
        <v>98.091825681000003</v>
      </c>
      <c r="AE1165">
        <v>99.891675694</v>
      </c>
      <c r="AF1165">
        <v>100.091659028</v>
      </c>
      <c r="AG1165">
        <v>99.4</v>
      </c>
      <c r="AH1165">
        <v>109.74631474900001</v>
      </c>
      <c r="AI1165">
        <v>98.391800683</v>
      </c>
      <c r="AJ1165">
        <v>98.913886734000002</v>
      </c>
      <c r="AK1165"/>
      <c r="AL1165">
        <v>99.365757794999993</v>
      </c>
      <c r="AM1165">
        <v>102.1</v>
      </c>
      <c r="AN1165">
        <v>100.30916409</v>
      </c>
      <c r="AO1165">
        <v>99.2</v>
      </c>
      <c r="AP1165">
        <v>102.12553138299999</v>
      </c>
      <c r="AQ1165">
        <v>98.80823402</v>
      </c>
      <c r="AR1165">
        <v>101.008417368</v>
      </c>
      <c r="AS1165">
        <v>103.29139238400001</v>
      </c>
      <c r="AT1165">
        <v>97.961961021999997</v>
      </c>
      <c r="AU1165"/>
    </row>
    <row r="1166" spans="1:47" x14ac:dyDescent="0.2">
      <c r="A1166" s="86">
        <v>42370</v>
      </c>
      <c r="B1166">
        <v>102.2</v>
      </c>
      <c r="C1166">
        <v>105.091242396</v>
      </c>
      <c r="D1166">
        <v>94.687586017000001</v>
      </c>
      <c r="E1166">
        <v>100.697987367</v>
      </c>
      <c r="F1166">
        <v>99.592709537999994</v>
      </c>
      <c r="G1166"/>
      <c r="H1166">
        <v>99.080291192000004</v>
      </c>
      <c r="I1166">
        <v>102.29147571</v>
      </c>
      <c r="J1166">
        <v>102.382936177</v>
      </c>
      <c r="K1166">
        <v>101.89150904100001</v>
      </c>
      <c r="L1166">
        <v>104.6</v>
      </c>
      <c r="M1166">
        <v>102.9</v>
      </c>
      <c r="N1166">
        <v>102.064085053</v>
      </c>
      <c r="O1166">
        <v>101.10842570200001</v>
      </c>
      <c r="P1166"/>
      <c r="Q1166">
        <v>100.408367364</v>
      </c>
      <c r="R1166">
        <v>101.59</v>
      </c>
      <c r="S1166">
        <v>100.087445041</v>
      </c>
      <c r="T1166">
        <v>101.52357053199999</v>
      </c>
      <c r="U1166"/>
      <c r="V1166">
        <v>101.981022141</v>
      </c>
      <c r="W1166">
        <v>99.808317360000004</v>
      </c>
      <c r="X1166">
        <v>102.52688884200001</v>
      </c>
      <c r="Y1166"/>
      <c r="Z1166">
        <v>117.809817485</v>
      </c>
      <c r="AA1166">
        <v>94.680152081000003</v>
      </c>
      <c r="AB1166">
        <v>99.953161593000004</v>
      </c>
      <c r="AC1166">
        <v>101.69152570599999</v>
      </c>
      <c r="AD1166">
        <v>100.29164236299999</v>
      </c>
      <c r="AE1166">
        <v>98.491792351000001</v>
      </c>
      <c r="AF1166">
        <v>100.191650696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100.563665388</v>
      </c>
      <c r="AM1166">
        <v>102</v>
      </c>
      <c r="AN1166">
        <v>100.649161257</v>
      </c>
      <c r="AO1166">
        <v>100.5</v>
      </c>
      <c r="AP1166">
        <v>103.82595648900001</v>
      </c>
      <c r="AQ1166">
        <v>106.208850738</v>
      </c>
      <c r="AR1166">
        <v>101.30844236999999</v>
      </c>
      <c r="AS1166">
        <v>102.591450712</v>
      </c>
      <c r="AT1166">
        <v>98.603061267000001</v>
      </c>
      <c r="AU1166"/>
    </row>
    <row r="1167" spans="1:47" x14ac:dyDescent="0.2">
      <c r="A1167" s="86">
        <v>42401</v>
      </c>
      <c r="B1167">
        <v>101.9</v>
      </c>
      <c r="C1167">
        <v>102.191484043</v>
      </c>
      <c r="D1167">
        <v>93.476465731000005</v>
      </c>
      <c r="E1167">
        <v>99.773401570999994</v>
      </c>
      <c r="F1167">
        <v>102.39597719699999</v>
      </c>
      <c r="G1167"/>
      <c r="H1167">
        <v>99.302572287000004</v>
      </c>
      <c r="I1167">
        <v>101.991500708</v>
      </c>
      <c r="J1167">
        <v>103.982669555</v>
      </c>
      <c r="K1167">
        <v>101.79151737399999</v>
      </c>
      <c r="L1167">
        <v>100</v>
      </c>
      <c r="M1167">
        <v>100.9</v>
      </c>
      <c r="N1167">
        <v>100.563083803</v>
      </c>
      <c r="O1167">
        <v>98.708225685000002</v>
      </c>
      <c r="P1167"/>
      <c r="Q1167">
        <v>102.408534045</v>
      </c>
      <c r="R1167">
        <v>100.64</v>
      </c>
      <c r="S1167">
        <v>99.537388218999993</v>
      </c>
      <c r="T1167">
        <v>101.953755153</v>
      </c>
      <c r="U1167"/>
      <c r="V1167">
        <v>98.285333777000005</v>
      </c>
      <c r="W1167">
        <v>98.208184015</v>
      </c>
      <c r="X1167">
        <v>102.290167141</v>
      </c>
      <c r="Y1167"/>
      <c r="Z1167">
        <v>94.607883990000005</v>
      </c>
      <c r="AA1167">
        <v>90.758607264000005</v>
      </c>
      <c r="AB1167">
        <v>98.266978922999996</v>
      </c>
      <c r="AC1167">
        <v>100.39163403000001</v>
      </c>
      <c r="AD1167">
        <v>99.491709024000002</v>
      </c>
      <c r="AE1167">
        <v>101.291559037</v>
      </c>
      <c r="AF1167">
        <v>102.09149237600001</v>
      </c>
      <c r="AG1167">
        <v>97.8</v>
      </c>
      <c r="AH1167">
        <v>110.00717554400001</v>
      </c>
      <c r="AI1167">
        <v>101.49154237099999</v>
      </c>
      <c r="AJ1167">
        <v>99.495733126000005</v>
      </c>
      <c r="AK1167"/>
      <c r="AL1167">
        <v>100.111300485</v>
      </c>
      <c r="AM1167">
        <v>101.5</v>
      </c>
      <c r="AN1167">
        <v>102.309147424</v>
      </c>
      <c r="AO1167">
        <v>99.8</v>
      </c>
      <c r="AP1167">
        <v>105.82645661399999</v>
      </c>
      <c r="AQ1167">
        <v>107.408950746</v>
      </c>
      <c r="AR1167">
        <v>101.60846737200001</v>
      </c>
      <c r="AS1167">
        <v>103.691359053</v>
      </c>
      <c r="AT1167">
        <v>98.086255967</v>
      </c>
      <c r="AU1167"/>
    </row>
    <row r="1168" spans="1:47" x14ac:dyDescent="0.2">
      <c r="A1168" s="86">
        <v>42430</v>
      </c>
      <c r="B1168">
        <v>102.6</v>
      </c>
      <c r="C1168">
        <v>103.691359053</v>
      </c>
      <c r="D1168">
        <v>94.137076796000002</v>
      </c>
      <c r="E1168">
        <v>98.756785245000003</v>
      </c>
      <c r="F1168">
        <v>101.834482697</v>
      </c>
      <c r="G1168"/>
      <c r="H1168">
        <v>101.788577968</v>
      </c>
      <c r="I1168">
        <v>102.491459045</v>
      </c>
      <c r="J1168">
        <v>102.88285285800001</v>
      </c>
      <c r="K1168">
        <v>100.49162569800001</v>
      </c>
      <c r="L1168">
        <v>103.6</v>
      </c>
      <c r="M1168">
        <v>100.3</v>
      </c>
      <c r="N1168">
        <v>102.22008518299999</v>
      </c>
      <c r="O1168">
        <v>97.108092341000003</v>
      </c>
      <c r="P1168"/>
      <c r="Q1168">
        <v>100.208350696</v>
      </c>
      <c r="R1168">
        <v>100.2</v>
      </c>
      <c r="S1168">
        <v>99.014592950999997</v>
      </c>
      <c r="T1168">
        <v>101.63111668800001</v>
      </c>
      <c r="U1168"/>
      <c r="V1168">
        <v>99.683702346999993</v>
      </c>
      <c r="W1168">
        <v>96.608050671000001</v>
      </c>
      <c r="X1168">
        <v>103.069516455</v>
      </c>
      <c r="Y1168"/>
      <c r="Z1168">
        <v>91.907658971999993</v>
      </c>
      <c r="AA1168">
        <v>88.777774421999993</v>
      </c>
      <c r="AB1168">
        <v>100.60889929699999</v>
      </c>
      <c r="AC1168">
        <v>100.49162569800001</v>
      </c>
      <c r="AD1168">
        <v>99.891675694</v>
      </c>
      <c r="AE1168">
        <v>101.091575702</v>
      </c>
      <c r="AF1168">
        <v>101.79151737399999</v>
      </c>
      <c r="AG1168">
        <v>103.4</v>
      </c>
      <c r="AH1168">
        <v>109.59574379</v>
      </c>
      <c r="AI1168">
        <v>102.591450712</v>
      </c>
      <c r="AJ1168">
        <v>100.310318076</v>
      </c>
      <c r="AK1168"/>
      <c r="AL1168">
        <v>99.713082638000003</v>
      </c>
      <c r="AM1168">
        <v>100.6</v>
      </c>
      <c r="AN1168">
        <v>100.46916275700001</v>
      </c>
      <c r="AO1168">
        <v>100.7</v>
      </c>
      <c r="AP1168">
        <v>100.025006252</v>
      </c>
      <c r="AQ1168">
        <v>103.80865072100001</v>
      </c>
      <c r="AR1168">
        <v>101.208434036</v>
      </c>
      <c r="AS1168">
        <v>102.591450712</v>
      </c>
      <c r="AT1168">
        <v>97.330078822999994</v>
      </c>
      <c r="AU1168"/>
    </row>
    <row r="1169" spans="1:47" x14ac:dyDescent="0.2">
      <c r="A1169" s="86">
        <v>42461</v>
      </c>
      <c r="B1169">
        <v>102</v>
      </c>
      <c r="C1169">
        <v>105.291225731</v>
      </c>
      <c r="D1169">
        <v>94.026974952000003</v>
      </c>
      <c r="E1169">
        <v>99.012009449000004</v>
      </c>
      <c r="F1169">
        <v>101.059700397</v>
      </c>
      <c r="G1169"/>
      <c r="H1169">
        <v>97.931699867999995</v>
      </c>
      <c r="I1169">
        <v>102.191484043</v>
      </c>
      <c r="J1169">
        <v>102.782869522</v>
      </c>
      <c r="K1169">
        <v>101.291559037</v>
      </c>
      <c r="L1169">
        <v>102</v>
      </c>
      <c r="M1169">
        <v>101.6</v>
      </c>
      <c r="N1169">
        <v>102.902085752</v>
      </c>
      <c r="O1169">
        <v>102.10850904199999</v>
      </c>
      <c r="P1169"/>
      <c r="Q1169">
        <v>105.208767397</v>
      </c>
      <c r="R1169">
        <v>101.21</v>
      </c>
      <c r="S1169">
        <v>99.388348590000007</v>
      </c>
      <c r="T1169">
        <v>103.674493637</v>
      </c>
      <c r="U1169"/>
      <c r="V1169">
        <v>102.979856834</v>
      </c>
      <c r="W1169">
        <v>102.30852571</v>
      </c>
      <c r="X1169">
        <v>104.104671333</v>
      </c>
      <c r="Y1169"/>
      <c r="Z1169">
        <v>96.908075672999999</v>
      </c>
      <c r="AA1169">
        <v>87.590319320000006</v>
      </c>
      <c r="AB1169">
        <v>100.046838407</v>
      </c>
      <c r="AC1169">
        <v>102.09149237600001</v>
      </c>
      <c r="AD1169">
        <v>99.191734022000006</v>
      </c>
      <c r="AE1169">
        <v>100.091659028</v>
      </c>
      <c r="AF1169">
        <v>98.991750687000007</v>
      </c>
      <c r="AG1169">
        <v>102.9</v>
      </c>
      <c r="AH1169">
        <v>109.27924983</v>
      </c>
      <c r="AI1169">
        <v>102.191484043</v>
      </c>
      <c r="AJ1169">
        <v>100.659425912</v>
      </c>
      <c r="AK1169"/>
      <c r="AL1169">
        <v>100.054968217</v>
      </c>
      <c r="AM1169">
        <v>103.5</v>
      </c>
      <c r="AN1169">
        <v>103.799135007</v>
      </c>
      <c r="AO1169">
        <v>100.3</v>
      </c>
      <c r="AP1169">
        <v>104.526131533</v>
      </c>
      <c r="AQ1169">
        <v>104.60871739300001</v>
      </c>
      <c r="AR1169">
        <v>104.208684057</v>
      </c>
      <c r="AS1169">
        <v>102.791434047</v>
      </c>
      <c r="AT1169">
        <v>97.599582776000005</v>
      </c>
      <c r="AU1169"/>
    </row>
    <row r="1170" spans="1:47" x14ac:dyDescent="0.2">
      <c r="A1170" s="86">
        <v>42491</v>
      </c>
      <c r="B1170">
        <v>101.2</v>
      </c>
      <c r="C1170">
        <v>101.391550704</v>
      </c>
      <c r="D1170">
        <v>94.467382329000003</v>
      </c>
      <c r="E1170">
        <v>95.219227959999998</v>
      </c>
      <c r="F1170">
        <v>99.741629118000006</v>
      </c>
      <c r="G1170"/>
      <c r="H1170">
        <v>98.684359598</v>
      </c>
      <c r="I1170">
        <v>101.391550704</v>
      </c>
      <c r="J1170">
        <v>100.58323612700001</v>
      </c>
      <c r="K1170">
        <v>99.391717357000005</v>
      </c>
      <c r="L1170">
        <v>103.3</v>
      </c>
      <c r="M1170">
        <v>100.3</v>
      </c>
      <c r="N1170">
        <v>100.407083673</v>
      </c>
      <c r="O1170">
        <v>99.608300692</v>
      </c>
      <c r="P1170"/>
      <c r="Q1170">
        <v>104.008667389</v>
      </c>
      <c r="R1170">
        <v>99.6</v>
      </c>
      <c r="S1170">
        <v>98.454610044000006</v>
      </c>
      <c r="T1170">
        <v>101.30847822200001</v>
      </c>
      <c r="U1170"/>
      <c r="V1170">
        <v>100.882303979</v>
      </c>
      <c r="W1170">
        <v>101.708475706</v>
      </c>
      <c r="X1170">
        <v>105.644357422</v>
      </c>
      <c r="Y1170"/>
      <c r="Z1170">
        <v>100.108342362</v>
      </c>
      <c r="AA1170">
        <v>89.613868667999995</v>
      </c>
      <c r="AB1170">
        <v>101.264637002</v>
      </c>
      <c r="AC1170">
        <v>100.49162569800001</v>
      </c>
      <c r="AD1170">
        <v>98.691775684999996</v>
      </c>
      <c r="AE1170">
        <v>103.09140904900001</v>
      </c>
      <c r="AF1170">
        <v>99.291725690000007</v>
      </c>
      <c r="AG1170">
        <v>104.4</v>
      </c>
      <c r="AH1170">
        <v>109.342396458</v>
      </c>
      <c r="AI1170">
        <v>100.39163403000001</v>
      </c>
      <c r="AJ1170">
        <v>100.77579519</v>
      </c>
      <c r="AK1170"/>
      <c r="AL1170">
        <v>99.535484873000001</v>
      </c>
      <c r="AM1170">
        <v>102.1</v>
      </c>
      <c r="AN1170">
        <v>100.60916159</v>
      </c>
      <c r="AO1170">
        <v>100.4</v>
      </c>
      <c r="AP1170">
        <v>103.625906477</v>
      </c>
      <c r="AQ1170">
        <v>105.40878406500001</v>
      </c>
      <c r="AR1170">
        <v>99.908325693999998</v>
      </c>
      <c r="AS1170">
        <v>104.49129239200001</v>
      </c>
      <c r="AT1170">
        <v>97.422754878999996</v>
      </c>
      <c r="AU1170"/>
    </row>
    <row r="1171" spans="1:47" x14ac:dyDescent="0.2">
      <c r="A1171" s="86">
        <v>42522</v>
      </c>
      <c r="B1171">
        <v>101.1</v>
      </c>
      <c r="C1171">
        <v>102.791434047</v>
      </c>
      <c r="D1171">
        <v>93.366363887000006</v>
      </c>
      <c r="E1171">
        <v>97.696293897999993</v>
      </c>
      <c r="F1171">
        <v>98.076590388</v>
      </c>
      <c r="G1171"/>
      <c r="H1171">
        <v>98.581506875000002</v>
      </c>
      <c r="I1171">
        <v>101.091575702</v>
      </c>
      <c r="J1171">
        <v>104.282619563</v>
      </c>
      <c r="K1171">
        <v>101.69152570599999</v>
      </c>
      <c r="L1171">
        <v>101.9</v>
      </c>
      <c r="M1171">
        <v>101.1</v>
      </c>
      <c r="N1171">
        <v>100.785083988</v>
      </c>
      <c r="O1171">
        <v>99.808317360000004</v>
      </c>
      <c r="P1171"/>
      <c r="Q1171">
        <v>105.308775731</v>
      </c>
      <c r="R1171">
        <v>99.31</v>
      </c>
      <c r="S1171">
        <v>98.994266951</v>
      </c>
      <c r="T1171">
        <v>99.587739737999996</v>
      </c>
      <c r="U1171"/>
      <c r="V1171">
        <v>101.88113867200001</v>
      </c>
      <c r="W1171">
        <v>100.108342362</v>
      </c>
      <c r="X1171">
        <v>107.29739442899999</v>
      </c>
      <c r="Y1171"/>
      <c r="Z1171">
        <v>102.008500708</v>
      </c>
      <c r="AA1171">
        <v>91.627233606999994</v>
      </c>
      <c r="AB1171">
        <v>101.545667447</v>
      </c>
      <c r="AC1171">
        <v>99.291725690000007</v>
      </c>
      <c r="AD1171">
        <v>99.191734022000006</v>
      </c>
      <c r="AE1171">
        <v>103.391384051</v>
      </c>
      <c r="AF1171">
        <v>99.491709024000002</v>
      </c>
      <c r="AG1171">
        <v>105.7</v>
      </c>
      <c r="AH1171">
        <v>109.53695911200001</v>
      </c>
      <c r="AI1171">
        <v>101.991500708</v>
      </c>
      <c r="AJ1171">
        <v>96.470131885000001</v>
      </c>
      <c r="AK1171"/>
      <c r="AL1171">
        <v>99.984320507999996</v>
      </c>
      <c r="AM1171">
        <v>103.3</v>
      </c>
      <c r="AN1171">
        <v>102.449146257</v>
      </c>
      <c r="AO1171">
        <v>100.7</v>
      </c>
      <c r="AP1171">
        <v>104.126031508</v>
      </c>
      <c r="AQ1171">
        <v>105.90882573499999</v>
      </c>
      <c r="AR1171">
        <v>99.308275690000002</v>
      </c>
      <c r="AS1171">
        <v>103.991334055</v>
      </c>
      <c r="AT1171">
        <v>97.850155041999997</v>
      </c>
      <c r="AU1171"/>
    </row>
    <row r="1172" spans="1:47" x14ac:dyDescent="0.2">
      <c r="A1172" s="86">
        <v>42552</v>
      </c>
      <c r="B1172">
        <v>100.6</v>
      </c>
      <c r="C1172">
        <v>107.791017415</v>
      </c>
      <c r="D1172">
        <v>94.137076796000002</v>
      </c>
      <c r="E1172">
        <v>100.25736444899999</v>
      </c>
      <c r="F1172">
        <v>98.681962928000004</v>
      </c>
      <c r="G1172"/>
      <c r="H1172">
        <v>97.516317329000003</v>
      </c>
      <c r="I1172">
        <v>100.69160903300001</v>
      </c>
      <c r="J1172">
        <v>101.683052825</v>
      </c>
      <c r="K1172">
        <v>99.991667360999998</v>
      </c>
      <c r="L1172">
        <v>107.7</v>
      </c>
      <c r="M1172">
        <v>101.1</v>
      </c>
      <c r="N1172">
        <v>101.068084223</v>
      </c>
      <c r="O1172">
        <v>104.508709059</v>
      </c>
      <c r="P1172"/>
      <c r="Q1172">
        <v>106.608884074</v>
      </c>
      <c r="R1172">
        <v>99</v>
      </c>
      <c r="S1172">
        <v>99.127617818999994</v>
      </c>
      <c r="T1172">
        <v>99.372647427999993</v>
      </c>
      <c r="U1172"/>
      <c r="V1172">
        <v>103.179623772</v>
      </c>
      <c r="W1172">
        <v>101.708475706</v>
      </c>
      <c r="X1172">
        <v>105.146695944</v>
      </c>
      <c r="Y1172"/>
      <c r="Z1172">
        <v>103.908659055</v>
      </c>
      <c r="AA1172">
        <v>93.901338335999995</v>
      </c>
      <c r="AB1172">
        <v>99.953161593000004</v>
      </c>
      <c r="AC1172">
        <v>101.191567369</v>
      </c>
      <c r="AD1172">
        <v>99.691692359000001</v>
      </c>
      <c r="AE1172">
        <v>102.391467378</v>
      </c>
      <c r="AF1172">
        <v>99.991667360999998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99.697201433999993</v>
      </c>
      <c r="AM1172">
        <v>102.3</v>
      </c>
      <c r="AN1172">
        <v>101.80915159</v>
      </c>
      <c r="AO1172">
        <v>102</v>
      </c>
      <c r="AP1172">
        <v>100.425106277</v>
      </c>
      <c r="AQ1172">
        <v>107.408950746</v>
      </c>
      <c r="AR1172">
        <v>101.708475706</v>
      </c>
      <c r="AS1172">
        <v>97.691859011999995</v>
      </c>
      <c r="AT1172">
        <v>98.027676771000003</v>
      </c>
      <c r="AU1172"/>
    </row>
    <row r="1173" spans="1:47" x14ac:dyDescent="0.2">
      <c r="A1173" s="86">
        <v>42583</v>
      </c>
      <c r="B1173">
        <v>103.1</v>
      </c>
      <c r="C1173">
        <v>105.59120073299999</v>
      </c>
      <c r="D1173">
        <v>91.935039911999993</v>
      </c>
      <c r="E1173">
        <v>100.66427851</v>
      </c>
      <c r="F1173">
        <v>101.511565797</v>
      </c>
      <c r="G1173"/>
      <c r="H1173">
        <v>97.527729113999996</v>
      </c>
      <c r="I1173">
        <v>103.19140071699999</v>
      </c>
      <c r="J1173">
        <v>103.982669555</v>
      </c>
      <c r="K1173">
        <v>101.69152570599999</v>
      </c>
      <c r="L1173">
        <v>106.8</v>
      </c>
      <c r="M1173">
        <v>101.1</v>
      </c>
      <c r="N1173">
        <v>102.331085276</v>
      </c>
      <c r="O1173">
        <v>103.50862571899999</v>
      </c>
      <c r="P1173"/>
      <c r="Q1173">
        <v>103.708642387</v>
      </c>
      <c r="R1173">
        <v>100.94</v>
      </c>
      <c r="S1173">
        <v>99.614760050000001</v>
      </c>
      <c r="T1173">
        <v>98.727370496999995</v>
      </c>
      <c r="U1173"/>
      <c r="V1173">
        <v>103.27950724199999</v>
      </c>
      <c r="W1173">
        <v>101.208434036</v>
      </c>
      <c r="X1173">
        <v>104.756290714</v>
      </c>
      <c r="Y1173"/>
      <c r="Z1173">
        <v>86.607217267999999</v>
      </c>
      <c r="AA1173">
        <v>97.527279890000003</v>
      </c>
      <c r="AB1173">
        <v>99.859484777999995</v>
      </c>
      <c r="AC1173">
        <v>102.09149237600001</v>
      </c>
      <c r="AD1173">
        <v>100.591617365</v>
      </c>
      <c r="AE1173">
        <v>101.391550704</v>
      </c>
      <c r="AF1173">
        <v>97.391884009999998</v>
      </c>
      <c r="AG1173">
        <v>101.4</v>
      </c>
      <c r="AH1173">
        <v>109.41944788399999</v>
      </c>
      <c r="AI1173">
        <v>99.391717357000005</v>
      </c>
      <c r="AJ1173">
        <v>95.190069821999998</v>
      </c>
      <c r="AK1173"/>
      <c r="AL1173">
        <v>100.28883469199999</v>
      </c>
      <c r="AM1173">
        <v>103.8</v>
      </c>
      <c r="AN1173">
        <v>103.219139841</v>
      </c>
      <c r="AO1173">
        <v>101.6</v>
      </c>
      <c r="AP1173">
        <v>108.42710677700001</v>
      </c>
      <c r="AQ1173">
        <v>107.00891741</v>
      </c>
      <c r="AR1173">
        <v>98.608217350999993</v>
      </c>
      <c r="AS1173">
        <v>104.991250729</v>
      </c>
      <c r="AT1173">
        <v>97.854912744000003</v>
      </c>
      <c r="AU1173"/>
    </row>
    <row r="1174" spans="1:47" x14ac:dyDescent="0.2">
      <c r="A1174" s="86">
        <v>42614</v>
      </c>
      <c r="B1174">
        <v>102.8</v>
      </c>
      <c r="C1174">
        <v>103.29139238400001</v>
      </c>
      <c r="D1174">
        <v>93.036058354000005</v>
      </c>
      <c r="E1174">
        <v>101.849706653</v>
      </c>
      <c r="F1174">
        <v>100.309361397</v>
      </c>
      <c r="G1174"/>
      <c r="H1174">
        <v>97.977054195999997</v>
      </c>
      <c r="I1174">
        <v>102.791434047</v>
      </c>
      <c r="J1174">
        <v>102.982836194</v>
      </c>
      <c r="K1174">
        <v>101.49154237099999</v>
      </c>
      <c r="L1174">
        <v>93.8</v>
      </c>
      <c r="M1174">
        <v>101.4</v>
      </c>
      <c r="N1174">
        <v>101.74408478700001</v>
      </c>
      <c r="O1174">
        <v>107.208934078</v>
      </c>
      <c r="P1174"/>
      <c r="Q1174">
        <v>105.608800733</v>
      </c>
      <c r="R1174">
        <v>100.03</v>
      </c>
      <c r="S1174">
        <v>99.602945211999995</v>
      </c>
      <c r="T1174">
        <v>98.619824340999998</v>
      </c>
      <c r="U1174"/>
      <c r="V1174">
        <v>101.68137173300001</v>
      </c>
      <c r="W1174">
        <v>99.308275690000002</v>
      </c>
      <c r="X1174">
        <v>105.659001726</v>
      </c>
      <c r="Y1174"/>
      <c r="Z1174">
        <v>96.708059004999996</v>
      </c>
      <c r="AA1174">
        <v>92.278772641000003</v>
      </c>
      <c r="AB1174">
        <v>98.829039812999994</v>
      </c>
      <c r="AC1174">
        <v>101.991500708</v>
      </c>
      <c r="AD1174">
        <v>100.991584035</v>
      </c>
      <c r="AE1174">
        <v>101.79151737399999</v>
      </c>
      <c r="AF1174">
        <v>97.591867343999994</v>
      </c>
      <c r="AG1174">
        <v>103.5</v>
      </c>
      <c r="AH1174">
        <v>109.416771755</v>
      </c>
      <c r="AI1174">
        <v>99.291725690000007</v>
      </c>
      <c r="AJ1174">
        <v>90.768037238000005</v>
      </c>
      <c r="AK1174"/>
      <c r="AL1174">
        <v>100.142723338</v>
      </c>
      <c r="AM1174">
        <v>104.1</v>
      </c>
      <c r="AN1174">
        <v>103.35913867399999</v>
      </c>
      <c r="AO1174">
        <v>102.2</v>
      </c>
      <c r="AP1174">
        <v>105.526381595</v>
      </c>
      <c r="AQ1174">
        <v>107.80898408199999</v>
      </c>
      <c r="AR1174">
        <v>105.708809067</v>
      </c>
      <c r="AS1174">
        <v>101.991500708</v>
      </c>
      <c r="AT1174">
        <v>97.737060518999996</v>
      </c>
      <c r="AU1174"/>
    </row>
    <row r="1175" spans="1:47" x14ac:dyDescent="0.2">
      <c r="A1175" s="86">
        <v>42644</v>
      </c>
      <c r="B1175">
        <v>103.3</v>
      </c>
      <c r="C1175">
        <v>103.591367386</v>
      </c>
      <c r="D1175">
        <v>91.714836223999995</v>
      </c>
      <c r="E1175">
        <v>101.307422102</v>
      </c>
      <c r="F1175">
        <v>99.197160898000007</v>
      </c>
      <c r="G1175"/>
      <c r="H1175">
        <v>96.377578873000004</v>
      </c>
      <c r="I1175">
        <v>103.29139238400001</v>
      </c>
      <c r="J1175">
        <v>103.782702883</v>
      </c>
      <c r="K1175">
        <v>102.09149237600001</v>
      </c>
      <c r="L1175">
        <v>108.6</v>
      </c>
      <c r="M1175">
        <v>102.5</v>
      </c>
      <c r="N1175">
        <v>101.993084994</v>
      </c>
      <c r="O1175">
        <v>107.208934078</v>
      </c>
      <c r="P1175"/>
      <c r="Q1175">
        <v>106.408867406</v>
      </c>
      <c r="R1175">
        <v>99.56</v>
      </c>
      <c r="S1175">
        <v>99.645495394999998</v>
      </c>
      <c r="T1175">
        <v>97.436816633999996</v>
      </c>
      <c r="U1175"/>
      <c r="V1175">
        <v>105.476943566</v>
      </c>
      <c r="W1175">
        <v>99.808317360000004</v>
      </c>
      <c r="X1175">
        <v>108.501311073</v>
      </c>
      <c r="Y1175"/>
      <c r="Z1175">
        <v>110.709225769</v>
      </c>
      <c r="AA1175">
        <v>88.628063901999994</v>
      </c>
      <c r="AB1175">
        <v>97.142857143000001</v>
      </c>
      <c r="AC1175">
        <v>102.391467378</v>
      </c>
      <c r="AD1175">
        <v>101.091575702</v>
      </c>
      <c r="AE1175">
        <v>100.49162569800001</v>
      </c>
      <c r="AF1175">
        <v>97.991834014000005</v>
      </c>
      <c r="AG1175">
        <v>108.3</v>
      </c>
      <c r="AH1175">
        <v>109.70323496499999</v>
      </c>
      <c r="AI1175">
        <v>100.39163403000001</v>
      </c>
      <c r="AJ1175">
        <v>101.24127230400001</v>
      </c>
      <c r="AK1175"/>
      <c r="AL1175">
        <v>100.538203494</v>
      </c>
      <c r="AM1175">
        <v>102.6</v>
      </c>
      <c r="AN1175">
        <v>101.279156007</v>
      </c>
      <c r="AO1175">
        <v>104.1</v>
      </c>
      <c r="AP1175">
        <v>106.126531633</v>
      </c>
      <c r="AQ1175">
        <v>108.00900075</v>
      </c>
      <c r="AR1175">
        <v>101.80848404</v>
      </c>
      <c r="AS1175">
        <v>106.49112574</v>
      </c>
      <c r="AT1175">
        <v>97.800793892000002</v>
      </c>
      <c r="AU1175"/>
    </row>
    <row r="1176" spans="1:47" x14ac:dyDescent="0.2">
      <c r="A1176" s="86">
        <v>42675</v>
      </c>
      <c r="B1176">
        <v>104.4</v>
      </c>
      <c r="C1176">
        <v>103.791350721</v>
      </c>
      <c r="D1176">
        <v>92.485549133000006</v>
      </c>
      <c r="E1176">
        <v>102.579530163</v>
      </c>
      <c r="F1176">
        <v>99.573286397999993</v>
      </c>
      <c r="G1176"/>
      <c r="H1176">
        <v>98.967797325999996</v>
      </c>
      <c r="I1176">
        <v>104.59128406000001</v>
      </c>
      <c r="J1176">
        <v>104.68255290800001</v>
      </c>
      <c r="K1176">
        <v>101.79151737399999</v>
      </c>
      <c r="L1176">
        <v>108.7</v>
      </c>
      <c r="M1176">
        <v>102.8</v>
      </c>
      <c r="N1176">
        <v>103.20808600700001</v>
      </c>
      <c r="O1176">
        <v>108.209017418</v>
      </c>
      <c r="P1176"/>
      <c r="Q1176">
        <v>105.708809067</v>
      </c>
      <c r="R1176">
        <v>102.25</v>
      </c>
      <c r="S1176">
        <v>99.914050592999999</v>
      </c>
      <c r="T1176">
        <v>98.297185876</v>
      </c>
      <c r="U1176"/>
      <c r="V1176">
        <v>104.87764275000001</v>
      </c>
      <c r="W1176">
        <v>102.30852571</v>
      </c>
      <c r="X1176">
        <v>106.207802349</v>
      </c>
      <c r="Y1176"/>
      <c r="Z1176">
        <v>102.508542379</v>
      </c>
      <c r="AA1176">
        <v>88.013203204999996</v>
      </c>
      <c r="AB1176">
        <v>100.515222482</v>
      </c>
      <c r="AC1176">
        <v>103.391384051</v>
      </c>
      <c r="AD1176">
        <v>102.09149237600001</v>
      </c>
      <c r="AE1176">
        <v>104.791267394</v>
      </c>
      <c r="AF1176">
        <v>98.491792351000001</v>
      </c>
      <c r="AG1176">
        <v>111</v>
      </c>
      <c r="AH1176">
        <v>109.78157659199999</v>
      </c>
      <c r="AI1176">
        <v>103.09140904900001</v>
      </c>
      <c r="AJ1176">
        <v>100.54305663300001</v>
      </c>
      <c r="AK1176"/>
      <c r="AL1176">
        <v>101.068196169</v>
      </c>
      <c r="AM1176">
        <v>104.9</v>
      </c>
      <c r="AN1176">
        <v>103.169140257</v>
      </c>
      <c r="AO1176">
        <v>104.7</v>
      </c>
      <c r="AP1176">
        <v>106.326581645</v>
      </c>
      <c r="AQ1176">
        <v>108.40903408600001</v>
      </c>
      <c r="AR1176">
        <v>102.10850904199999</v>
      </c>
      <c r="AS1176">
        <v>105.691192401</v>
      </c>
      <c r="AT1176">
        <v>97.363184494999999</v>
      </c>
      <c r="AU1176"/>
    </row>
    <row r="1177" spans="1:47" x14ac:dyDescent="0.2">
      <c r="A1177" s="86">
        <v>42705</v>
      </c>
      <c r="B1177">
        <v>104.1</v>
      </c>
      <c r="C1177">
        <v>110.09082576500001</v>
      </c>
      <c r="D1177">
        <v>94.137076796000002</v>
      </c>
      <c r="E1177">
        <v>102.808803897</v>
      </c>
      <c r="F1177">
        <v>101.96688239700001</v>
      </c>
      <c r="G1177"/>
      <c r="H1177">
        <v>97.822871180999996</v>
      </c>
      <c r="I1177">
        <v>103.691359053</v>
      </c>
      <c r="J1177">
        <v>103.682719547</v>
      </c>
      <c r="K1177">
        <v>99.991667360999998</v>
      </c>
      <c r="L1177">
        <v>109.6</v>
      </c>
      <c r="M1177">
        <v>102.5</v>
      </c>
      <c r="N1177">
        <v>103.005085838</v>
      </c>
      <c r="O1177">
        <v>106.108842404</v>
      </c>
      <c r="P1177"/>
      <c r="Q1177">
        <v>104.408700725</v>
      </c>
      <c r="R1177">
        <v>100.87</v>
      </c>
      <c r="S1177">
        <v>99.983053151999997</v>
      </c>
      <c r="T1177">
        <v>100.44810898</v>
      </c>
      <c r="U1177"/>
      <c r="V1177">
        <v>106.975195605</v>
      </c>
      <c r="W1177">
        <v>102.70855904699999</v>
      </c>
      <c r="X1177">
        <v>105.005930318</v>
      </c>
      <c r="Y1177"/>
      <c r="Z1177">
        <v>102.30852571</v>
      </c>
      <c r="AA1177">
        <v>88.600286482000001</v>
      </c>
      <c r="AB1177">
        <v>101.264637002</v>
      </c>
      <c r="AC1177">
        <v>104.891259062</v>
      </c>
      <c r="AD1177">
        <v>101.49154237099999</v>
      </c>
      <c r="AE1177">
        <v>104.091325723</v>
      </c>
      <c r="AF1177">
        <v>102.791434047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101.14938817300001</v>
      </c>
      <c r="AM1177">
        <v>106.8</v>
      </c>
      <c r="AN1177">
        <v>104.669127757</v>
      </c>
      <c r="AO1177">
        <v>103.9</v>
      </c>
      <c r="AP1177">
        <v>106.126531633</v>
      </c>
      <c r="AQ1177">
        <v>110.509209101</v>
      </c>
      <c r="AR1177">
        <v>102.008500708</v>
      </c>
      <c r="AS1177">
        <v>104.991250729</v>
      </c>
      <c r="AT1177">
        <v>98.024306731999999</v>
      </c>
      <c r="AU1177"/>
    </row>
    <row r="1178" spans="1:47" x14ac:dyDescent="0.2">
      <c r="A1178" s="86">
        <v>42736</v>
      </c>
      <c r="B1178">
        <v>102.5</v>
      </c>
      <c r="C1178">
        <v>102.99141738199999</v>
      </c>
      <c r="D1178">
        <v>95.127993394000001</v>
      </c>
      <c r="E1178">
        <v>103.53407938700001</v>
      </c>
      <c r="F1178">
        <v>105.583076597</v>
      </c>
      <c r="G1178"/>
      <c r="H1178">
        <v>97.917476394000005</v>
      </c>
      <c r="I1178">
        <v>102.391467378</v>
      </c>
      <c r="J1178">
        <v>107.18213631099999</v>
      </c>
      <c r="K1178">
        <v>101.591534039</v>
      </c>
      <c r="L1178">
        <v>103</v>
      </c>
      <c r="M1178">
        <v>102.2</v>
      </c>
      <c r="N1178">
        <v>104.094086745</v>
      </c>
      <c r="O1178">
        <v>103.708642387</v>
      </c>
      <c r="P1178"/>
      <c r="Q1178">
        <v>107.50895908</v>
      </c>
      <c r="R1178">
        <v>101.34</v>
      </c>
      <c r="S1178">
        <v>99.812976644000003</v>
      </c>
      <c r="T1178">
        <v>99.587739737999996</v>
      </c>
      <c r="U1178"/>
      <c r="V1178">
        <v>107.075079074</v>
      </c>
      <c r="W1178">
        <v>101.90849237400001</v>
      </c>
      <c r="X1178">
        <v>105.93489904099999</v>
      </c>
      <c r="Y1178"/>
      <c r="Z1178">
        <v>99.008250688000004</v>
      </c>
      <c r="AA1178">
        <v>86.844985057000002</v>
      </c>
      <c r="AB1178">
        <v>100.421545667</v>
      </c>
      <c r="AC1178">
        <v>101.89150904100001</v>
      </c>
      <c r="AD1178">
        <v>100.69160903300001</v>
      </c>
      <c r="AE1178">
        <v>106.09115907</v>
      </c>
      <c r="AF1178">
        <v>97.491875676999996</v>
      </c>
      <c r="AG1178">
        <v>109.5</v>
      </c>
      <c r="AH1178">
        <v>109.740365635</v>
      </c>
      <c r="AI1178">
        <v>101.191567369</v>
      </c>
      <c r="AJ1178">
        <v>100.659425912</v>
      </c>
      <c r="AK1178"/>
      <c r="AL1178">
        <v>101.163479184</v>
      </c>
      <c r="AM1178">
        <v>106.4</v>
      </c>
      <c r="AN1178">
        <v>104.80912659099999</v>
      </c>
      <c r="AO1178">
        <v>105.6</v>
      </c>
      <c r="AP1178">
        <v>107.426856714</v>
      </c>
      <c r="AQ1178">
        <v>108.00900075</v>
      </c>
      <c r="AR1178">
        <v>103.50862571899999</v>
      </c>
      <c r="AS1178">
        <v>105.891175735</v>
      </c>
      <c r="AT1178">
        <v>97.874439143000004</v>
      </c>
      <c r="AU1178"/>
    </row>
    <row r="1179" spans="1:47" x14ac:dyDescent="0.2">
      <c r="A1179" s="86">
        <v>42767</v>
      </c>
      <c r="B1179">
        <v>104.8</v>
      </c>
      <c r="C1179">
        <v>106.791100742</v>
      </c>
      <c r="D1179">
        <v>96.229011835999998</v>
      </c>
      <c r="E1179">
        <v>103.129305571</v>
      </c>
      <c r="F1179">
        <v>100.470882597</v>
      </c>
      <c r="G1179"/>
      <c r="H1179">
        <v>93.675064022000001</v>
      </c>
      <c r="I1179">
        <v>104.991250729</v>
      </c>
      <c r="J1179">
        <v>107.68205299100001</v>
      </c>
      <c r="K1179">
        <v>102.891425715</v>
      </c>
      <c r="L1179">
        <v>106.9</v>
      </c>
      <c r="M1179">
        <v>102.9</v>
      </c>
      <c r="N1179">
        <v>103.55608629699999</v>
      </c>
      <c r="O1179">
        <v>105.508792399</v>
      </c>
      <c r="P1179"/>
      <c r="Q1179">
        <v>106.108842404</v>
      </c>
      <c r="R1179">
        <v>100.15</v>
      </c>
      <c r="S1179">
        <v>99.938528085000002</v>
      </c>
      <c r="T1179">
        <v>98.834916652000004</v>
      </c>
      <c r="U1179"/>
      <c r="V1179">
        <v>108.673214583</v>
      </c>
      <c r="W1179">
        <v>104.408700725</v>
      </c>
      <c r="X1179">
        <v>107.25313265699999</v>
      </c>
      <c r="Y1179"/>
      <c r="Z1179">
        <v>101.008417368</v>
      </c>
      <c r="AA1179">
        <v>86.163810866999995</v>
      </c>
      <c r="AB1179">
        <v>97.892271663000002</v>
      </c>
      <c r="AC1179">
        <v>102.99141738199999</v>
      </c>
      <c r="AD1179">
        <v>101.391550704</v>
      </c>
      <c r="AE1179">
        <v>104.691275727</v>
      </c>
      <c r="AF1179">
        <v>101.591534039</v>
      </c>
      <c r="AG1179">
        <v>111.1</v>
      </c>
      <c r="AH1179">
        <v>109.618610586</v>
      </c>
      <c r="AI1179">
        <v>103.891342388</v>
      </c>
      <c r="AJ1179">
        <v>101.008533747</v>
      </c>
      <c r="AK1179"/>
      <c r="AL1179">
        <v>101.236196581</v>
      </c>
      <c r="AM1179">
        <v>106.4</v>
      </c>
      <c r="AN1179">
        <v>103.11914067399999</v>
      </c>
      <c r="AO1179">
        <v>104.4</v>
      </c>
      <c r="AP1179">
        <v>106.72668167</v>
      </c>
      <c r="AQ1179">
        <v>111.60930077499999</v>
      </c>
      <c r="AR1179">
        <v>104.408700725</v>
      </c>
      <c r="AS1179">
        <v>107.491042413</v>
      </c>
      <c r="AT1179">
        <v>97.500761355999998</v>
      </c>
      <c r="AU1179"/>
    </row>
    <row r="1180" spans="1:47" x14ac:dyDescent="0.2">
      <c r="A1180" s="86">
        <v>42795</v>
      </c>
      <c r="B1180">
        <v>106</v>
      </c>
      <c r="C1180">
        <v>105.891175735</v>
      </c>
      <c r="D1180">
        <v>94.247178640000001</v>
      </c>
      <c r="E1180">
        <v>103.363127326</v>
      </c>
      <c r="F1180">
        <v>104.463548097</v>
      </c>
      <c r="G1180"/>
      <c r="H1180">
        <v>90.562136592000002</v>
      </c>
      <c r="I1180">
        <v>106.09115907</v>
      </c>
      <c r="J1180">
        <v>107.982002999</v>
      </c>
      <c r="K1180">
        <v>102.391467378</v>
      </c>
      <c r="L1180">
        <v>108.1</v>
      </c>
      <c r="M1180">
        <v>102.7</v>
      </c>
      <c r="N1180">
        <v>103.067085889</v>
      </c>
      <c r="O1180">
        <v>108.40903408600001</v>
      </c>
      <c r="P1180"/>
      <c r="Q1180">
        <v>105.208767397</v>
      </c>
      <c r="R1180">
        <v>101.39</v>
      </c>
      <c r="S1180">
        <v>100.30013840700001</v>
      </c>
      <c r="T1180">
        <v>98.297185876</v>
      </c>
      <c r="U1180"/>
      <c r="V1180">
        <v>107.57449642100001</v>
      </c>
      <c r="W1180">
        <v>105.10875906299999</v>
      </c>
      <c r="X1180">
        <v>107.614655313</v>
      </c>
      <c r="Y1180"/>
      <c r="Z1180">
        <v>95.807983999000001</v>
      </c>
      <c r="AA1180">
        <v>87.560653884999994</v>
      </c>
      <c r="AB1180">
        <v>102.014051522</v>
      </c>
      <c r="AC1180">
        <v>103.891342388</v>
      </c>
      <c r="AD1180">
        <v>101.49154237099999</v>
      </c>
      <c r="AE1180">
        <v>106.391134072</v>
      </c>
      <c r="AF1180">
        <v>104.291309058</v>
      </c>
      <c r="AG1180">
        <v>113.8</v>
      </c>
      <c r="AH1180">
        <v>109.736496632</v>
      </c>
      <c r="AI1180">
        <v>102.891425715</v>
      </c>
      <c r="AJ1180">
        <v>101.474010861</v>
      </c>
      <c r="AK1180"/>
      <c r="AL1180">
        <v>101.680531308</v>
      </c>
      <c r="AM1180">
        <v>109.1</v>
      </c>
      <c r="AN1180">
        <v>106.93910884100001</v>
      </c>
      <c r="AO1180">
        <v>104.2</v>
      </c>
      <c r="AP1180">
        <v>107.826956739</v>
      </c>
      <c r="AQ1180">
        <v>113.109425785</v>
      </c>
      <c r="AR1180">
        <v>105.008750729</v>
      </c>
      <c r="AS1180">
        <v>108.890925756</v>
      </c>
      <c r="AT1180">
        <v>98.233149994000001</v>
      </c>
      <c r="AU1180"/>
    </row>
    <row r="1181" spans="1:47" x14ac:dyDescent="0.2">
      <c r="A1181" s="86">
        <v>42826</v>
      </c>
      <c r="B1181">
        <v>106.3</v>
      </c>
      <c r="C1181">
        <v>107.791017415</v>
      </c>
      <c r="D1181">
        <v>94.577484173000002</v>
      </c>
      <c r="E1181">
        <v>104.323027162</v>
      </c>
      <c r="F1181">
        <v>101.064666797</v>
      </c>
      <c r="G1181"/>
      <c r="H1181">
        <v>96.597117671000007</v>
      </c>
      <c r="I1181">
        <v>106.291142405</v>
      </c>
      <c r="J1181">
        <v>110.481586402</v>
      </c>
      <c r="K1181">
        <v>103.591367386</v>
      </c>
      <c r="L1181">
        <v>106.5</v>
      </c>
      <c r="M1181">
        <v>103.5</v>
      </c>
      <c r="N1181">
        <v>103.143085953</v>
      </c>
      <c r="O1181">
        <v>110.00916743099999</v>
      </c>
      <c r="P1181"/>
      <c r="Q1181">
        <v>106.00883407000001</v>
      </c>
      <c r="R1181">
        <v>101.07</v>
      </c>
      <c r="S1181">
        <v>101.35731334499999</v>
      </c>
      <c r="T1181">
        <v>98.727370496999995</v>
      </c>
      <c r="U1181"/>
      <c r="V1181">
        <v>103.179623772</v>
      </c>
      <c r="W1181">
        <v>105.708809067</v>
      </c>
      <c r="X1181">
        <v>107.72937227200001</v>
      </c>
      <c r="Y1181"/>
      <c r="Z1181">
        <v>104.408700725</v>
      </c>
      <c r="AA1181">
        <v>88.803067695999999</v>
      </c>
      <c r="AB1181">
        <v>102.857142857</v>
      </c>
      <c r="AC1181">
        <v>103.591367386</v>
      </c>
      <c r="AD1181">
        <v>103.791350721</v>
      </c>
      <c r="AE1181">
        <v>104.49129239200001</v>
      </c>
      <c r="AF1181">
        <v>102.791434047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102.461710443</v>
      </c>
      <c r="AM1181">
        <v>107.8</v>
      </c>
      <c r="AN1181">
        <v>101.879151007</v>
      </c>
      <c r="AO1181">
        <v>105.6</v>
      </c>
      <c r="AP1181">
        <v>106.126531633</v>
      </c>
      <c r="AQ1181">
        <v>113.30944245400001</v>
      </c>
      <c r="AR1181">
        <v>105.008750729</v>
      </c>
      <c r="AS1181">
        <v>111.890675777</v>
      </c>
      <c r="AT1181">
        <v>99.154756375999995</v>
      </c>
      <c r="AU1181"/>
    </row>
    <row r="1182" spans="1:47" x14ac:dyDescent="0.2">
      <c r="A1182" s="86">
        <v>42856</v>
      </c>
      <c r="B1182">
        <v>106.9</v>
      </c>
      <c r="C1182">
        <v>106.49112574</v>
      </c>
      <c r="D1182">
        <v>94.907789704999999</v>
      </c>
      <c r="E1182">
        <v>105.473676325</v>
      </c>
      <c r="F1182">
        <v>103.602714697</v>
      </c>
      <c r="G1182"/>
      <c r="H1182">
        <v>96.970368711000006</v>
      </c>
      <c r="I1182">
        <v>107.19106741100001</v>
      </c>
      <c r="J1182">
        <v>112.581236461</v>
      </c>
      <c r="K1182">
        <v>104.091325723</v>
      </c>
      <c r="L1182">
        <v>108.1</v>
      </c>
      <c r="M1182">
        <v>103.9</v>
      </c>
      <c r="N1182">
        <v>105.236087697</v>
      </c>
      <c r="O1182">
        <v>108.309025752</v>
      </c>
      <c r="P1182"/>
      <c r="Q1182">
        <v>107.408950746</v>
      </c>
      <c r="R1182">
        <v>103.22</v>
      </c>
      <c r="S1182">
        <v>101.423040551</v>
      </c>
      <c r="T1182">
        <v>99.265101272999999</v>
      </c>
      <c r="U1182"/>
      <c r="V1182">
        <v>107.274846013</v>
      </c>
      <c r="W1182">
        <v>107.408950746</v>
      </c>
      <c r="X1182">
        <v>108.217466511</v>
      </c>
      <c r="Y1182"/>
      <c r="Z1182">
        <v>95.107925660000006</v>
      </c>
      <c r="AA1182">
        <v>86.686641804000004</v>
      </c>
      <c r="AB1182">
        <v>102.107728337</v>
      </c>
      <c r="AC1182">
        <v>104.39130072499999</v>
      </c>
      <c r="AD1182">
        <v>102.191484043</v>
      </c>
      <c r="AE1182">
        <v>105.191234064</v>
      </c>
      <c r="AF1182">
        <v>102.69144238</v>
      </c>
      <c r="AG1182">
        <v>115.1</v>
      </c>
      <c r="AH1182">
        <v>109.388121197</v>
      </c>
      <c r="AI1182">
        <v>101.391550704</v>
      </c>
      <c r="AJ1182">
        <v>101.008533747</v>
      </c>
      <c r="AK1182"/>
      <c r="AL1182">
        <v>102.567572283</v>
      </c>
      <c r="AM1182">
        <v>108.8</v>
      </c>
      <c r="AN1182">
        <v>107.099107507</v>
      </c>
      <c r="AO1182">
        <v>106.6</v>
      </c>
      <c r="AP1182">
        <v>106.426606652</v>
      </c>
      <c r="AQ1182">
        <v>114.10950912600001</v>
      </c>
      <c r="AR1182">
        <v>106.00883407000001</v>
      </c>
      <c r="AS1182">
        <v>110.490792434</v>
      </c>
      <c r="AT1182">
        <v>99.264480860999996</v>
      </c>
      <c r="AU1182"/>
    </row>
    <row r="1183" spans="1:47" x14ac:dyDescent="0.2">
      <c r="A1183" s="86">
        <v>42887</v>
      </c>
      <c r="B1183">
        <v>107.1</v>
      </c>
      <c r="C1183">
        <v>107.59103408</v>
      </c>
      <c r="D1183">
        <v>95.788604458999998</v>
      </c>
      <c r="E1183">
        <v>105.566241917</v>
      </c>
      <c r="F1183">
        <v>102.896915897</v>
      </c>
      <c r="G1183"/>
      <c r="H1183">
        <v>97.309523679999998</v>
      </c>
      <c r="I1183">
        <v>107.391050746</v>
      </c>
      <c r="J1183">
        <v>108.581903016</v>
      </c>
      <c r="K1183">
        <v>104.19131738999999</v>
      </c>
      <c r="L1183">
        <v>108.3</v>
      </c>
      <c r="M1183">
        <v>103.5</v>
      </c>
      <c r="N1183">
        <v>105.04908754100001</v>
      </c>
      <c r="O1183">
        <v>108.40903408600001</v>
      </c>
      <c r="P1183"/>
      <c r="Q1183">
        <v>107.708975748</v>
      </c>
      <c r="R1183">
        <v>102.05</v>
      </c>
      <c r="S1183">
        <v>101.68184496000001</v>
      </c>
      <c r="T1183">
        <v>99.372647427999993</v>
      </c>
      <c r="U1183"/>
      <c r="V1183">
        <v>107.075079074</v>
      </c>
      <c r="W1183">
        <v>106.408867406</v>
      </c>
      <c r="X1183">
        <v>106.978422662</v>
      </c>
      <c r="Y1183"/>
      <c r="Z1183">
        <v>84.707058922000002</v>
      </c>
      <c r="AA1183">
        <v>84.715606136000005</v>
      </c>
      <c r="AB1183">
        <v>101.264637002</v>
      </c>
      <c r="AC1183">
        <v>105.59120073299999</v>
      </c>
      <c r="AD1183">
        <v>102.99141738199999</v>
      </c>
      <c r="AE1183">
        <v>104.19131738999999</v>
      </c>
      <c r="AF1183">
        <v>104.091325723</v>
      </c>
      <c r="AG1183">
        <v>113.5</v>
      </c>
      <c r="AH1183">
        <v>109.42160856</v>
      </c>
      <c r="AI1183">
        <v>102.591450712</v>
      </c>
      <c r="AJ1183">
        <v>101.474010861</v>
      </c>
      <c r="AK1183"/>
      <c r="AL1183">
        <v>102.59931688099999</v>
      </c>
      <c r="AM1183">
        <v>110.4</v>
      </c>
      <c r="AN1183">
        <v>106.329113924</v>
      </c>
      <c r="AO1183">
        <v>106.8</v>
      </c>
      <c r="AP1183">
        <v>106.72668167</v>
      </c>
      <c r="AQ1183">
        <v>113.509459122</v>
      </c>
      <c r="AR1183">
        <v>106.80890074200001</v>
      </c>
      <c r="AS1183">
        <v>111.190734105</v>
      </c>
      <c r="AT1183">
        <v>99.420295577000005</v>
      </c>
      <c r="AU1183"/>
    </row>
    <row r="1184" spans="1:47" x14ac:dyDescent="0.2">
      <c r="A1184" s="86">
        <v>42917</v>
      </c>
      <c r="B1184">
        <v>108.4</v>
      </c>
      <c r="C1184">
        <v>111.690692442</v>
      </c>
      <c r="D1184">
        <v>96.229011835999998</v>
      </c>
      <c r="E1184">
        <v>106.10692128399999</v>
      </c>
      <c r="F1184">
        <v>108.76946179700001</v>
      </c>
      <c r="G1184"/>
      <c r="H1184">
        <v>99.360212020000006</v>
      </c>
      <c r="I1184">
        <v>108.49095908699999</v>
      </c>
      <c r="J1184">
        <v>107.782036327</v>
      </c>
      <c r="K1184">
        <v>104.691275727</v>
      </c>
      <c r="L1184">
        <v>104.6</v>
      </c>
      <c r="M1184">
        <v>105</v>
      </c>
      <c r="N1184">
        <v>104.322086935</v>
      </c>
      <c r="O1184">
        <v>105.308775731</v>
      </c>
      <c r="P1184"/>
      <c r="Q1184">
        <v>108.90907575599999</v>
      </c>
      <c r="R1184">
        <v>102.61</v>
      </c>
      <c r="S1184">
        <v>101.76154723000001</v>
      </c>
      <c r="T1184">
        <v>99.910378203999997</v>
      </c>
      <c r="U1184"/>
      <c r="V1184">
        <v>105.676710504</v>
      </c>
      <c r="W1184">
        <v>102.808567381</v>
      </c>
      <c r="X1184">
        <v>106.30324754900001</v>
      </c>
      <c r="Y1184"/>
      <c r="Z1184">
        <v>102.70855904699999</v>
      </c>
      <c r="AA1184">
        <v>91.538577064999998</v>
      </c>
      <c r="AB1184">
        <v>101.17096018700001</v>
      </c>
      <c r="AC1184">
        <v>106.391134072</v>
      </c>
      <c r="AD1184">
        <v>102.491459045</v>
      </c>
      <c r="AE1184">
        <v>104.791267394</v>
      </c>
      <c r="AF1184">
        <v>102.191484043</v>
      </c>
      <c r="AG1184">
        <v>113.4</v>
      </c>
      <c r="AH1184">
        <v>108.43618519100001</v>
      </c>
      <c r="AI1184">
        <v>101.79151737399999</v>
      </c>
      <c r="AJ1184">
        <v>101.24127230400001</v>
      </c>
      <c r="AK1184"/>
      <c r="AL1184">
        <v>102.887489918</v>
      </c>
      <c r="AM1184">
        <v>109</v>
      </c>
      <c r="AN1184">
        <v>108.759093674</v>
      </c>
      <c r="AO1184">
        <v>106.7</v>
      </c>
      <c r="AP1184">
        <v>108.02700675200001</v>
      </c>
      <c r="AQ1184">
        <v>114.809567464</v>
      </c>
      <c r="AR1184">
        <v>107.00891741</v>
      </c>
      <c r="AS1184">
        <v>110.89075910299999</v>
      </c>
      <c r="AT1184">
        <v>99.326132740000006</v>
      </c>
      <c r="AU1184"/>
    </row>
    <row r="1185" spans="1:47" x14ac:dyDescent="0.2">
      <c r="A1185" s="86">
        <v>42948</v>
      </c>
      <c r="B1185">
        <v>109.6</v>
      </c>
      <c r="C1185">
        <v>109.89084243000001</v>
      </c>
      <c r="D1185">
        <v>95.788604458999998</v>
      </c>
      <c r="E1185">
        <v>104.886981693</v>
      </c>
      <c r="F1185">
        <v>109.218255497</v>
      </c>
      <c r="G1185"/>
      <c r="H1185">
        <v>101.12068084000001</v>
      </c>
      <c r="I1185">
        <v>109.590867428</v>
      </c>
      <c r="J1185">
        <v>110.881519747</v>
      </c>
      <c r="K1185">
        <v>106.99108407600001</v>
      </c>
      <c r="L1185">
        <v>108.3</v>
      </c>
      <c r="M1185">
        <v>105.6</v>
      </c>
      <c r="N1185">
        <v>104.821087351</v>
      </c>
      <c r="O1185">
        <v>104.508709059</v>
      </c>
      <c r="P1185"/>
      <c r="Q1185">
        <v>107.50895908</v>
      </c>
      <c r="R1185">
        <v>102.81</v>
      </c>
      <c r="S1185">
        <v>102.234333324</v>
      </c>
      <c r="T1185">
        <v>100.01792435900001</v>
      </c>
      <c r="U1185"/>
      <c r="V1185">
        <v>108.97286499099999</v>
      </c>
      <c r="W1185">
        <v>106.908909076</v>
      </c>
      <c r="X1185">
        <v>109.795726868</v>
      </c>
      <c r="Y1185"/>
      <c r="Z1185">
        <v>90.807567297000006</v>
      </c>
      <c r="AA1185">
        <v>100.142881812</v>
      </c>
      <c r="AB1185">
        <v>101.17096018700001</v>
      </c>
      <c r="AC1185">
        <v>108.190984085</v>
      </c>
      <c r="AD1185">
        <v>103.791350721</v>
      </c>
      <c r="AE1185">
        <v>105.091242396</v>
      </c>
      <c r="AF1185">
        <v>104.39130072499999</v>
      </c>
      <c r="AG1185">
        <v>112.9</v>
      </c>
      <c r="AH1185">
        <v>108.79111857300001</v>
      </c>
      <c r="AI1185">
        <v>101.69152570599999</v>
      </c>
      <c r="AJ1185">
        <v>101.706749418</v>
      </c>
      <c r="AK1185"/>
      <c r="AL1185">
        <v>103.46971161800001</v>
      </c>
      <c r="AM1185">
        <v>113.2</v>
      </c>
      <c r="AN1185">
        <v>113.609053258</v>
      </c>
      <c r="AO1185">
        <v>106.8</v>
      </c>
      <c r="AP1185">
        <v>108.927231808</v>
      </c>
      <c r="AQ1185">
        <v>116.009667472</v>
      </c>
      <c r="AR1185">
        <v>105.90882573499999</v>
      </c>
      <c r="AS1185">
        <v>114.390467461</v>
      </c>
      <c r="AT1185">
        <v>98.826871464000007</v>
      </c>
      <c r="AU1185"/>
    </row>
    <row r="1186" spans="1:47" x14ac:dyDescent="0.2">
      <c r="A1186" s="86">
        <v>42979</v>
      </c>
      <c r="B1186">
        <v>109.3</v>
      </c>
      <c r="C1186">
        <v>108.190984085</v>
      </c>
      <c r="D1186">
        <v>96.229011835999998</v>
      </c>
      <c r="E1186">
        <v>105.332687693</v>
      </c>
      <c r="F1186">
        <v>107.564197397</v>
      </c>
      <c r="G1186"/>
      <c r="H1186">
        <v>100.139997079</v>
      </c>
      <c r="I1186">
        <v>109.390884093</v>
      </c>
      <c r="J1186">
        <v>111.48141976300001</v>
      </c>
      <c r="K1186">
        <v>105.99116740300001</v>
      </c>
      <c r="L1186">
        <v>102.5</v>
      </c>
      <c r="M1186">
        <v>105.2</v>
      </c>
      <c r="N1186">
        <v>105.429087858</v>
      </c>
      <c r="O1186">
        <v>107.708975748</v>
      </c>
      <c r="P1186"/>
      <c r="Q1186">
        <v>106.80890074200001</v>
      </c>
      <c r="R1186">
        <v>103.72</v>
      </c>
      <c r="S1186">
        <v>101.858080173</v>
      </c>
      <c r="T1186">
        <v>102.061301308</v>
      </c>
      <c r="U1186"/>
      <c r="V1186">
        <v>104.278341934</v>
      </c>
      <c r="W1186">
        <v>106.308859072</v>
      </c>
      <c r="X1186">
        <v>110.384353738</v>
      </c>
      <c r="Y1186"/>
      <c r="Z1186">
        <v>98.408200683000004</v>
      </c>
      <c r="AA1186">
        <v>95.64025556</v>
      </c>
      <c r="AB1186">
        <v>101.264637002</v>
      </c>
      <c r="AC1186">
        <v>105.191234064</v>
      </c>
      <c r="AD1186">
        <v>102.591450712</v>
      </c>
      <c r="AE1186">
        <v>105.191234064</v>
      </c>
      <c r="AF1186">
        <v>104.291309058</v>
      </c>
      <c r="AG1186">
        <v>116.2</v>
      </c>
      <c r="AH1186">
        <v>108.298839109</v>
      </c>
      <c r="AI1186">
        <v>102.491459045</v>
      </c>
      <c r="AJ1186">
        <v>102.055857254</v>
      </c>
      <c r="AK1186"/>
      <c r="AL1186">
        <v>103.24719871800001</v>
      </c>
      <c r="AM1186">
        <v>111.6</v>
      </c>
      <c r="AN1186">
        <v>106.879109341</v>
      </c>
      <c r="AO1186">
        <v>107</v>
      </c>
      <c r="AP1186">
        <v>110.02750687699999</v>
      </c>
      <c r="AQ1186">
        <v>119.809984165</v>
      </c>
      <c r="AR1186">
        <v>107.50895908</v>
      </c>
      <c r="AS1186">
        <v>115.790350804</v>
      </c>
      <c r="AT1186">
        <v>98.869492536999999</v>
      </c>
      <c r="AU1186"/>
    </row>
    <row r="1187" spans="1:47" x14ac:dyDescent="0.2">
      <c r="A1187" s="86">
        <v>43009</v>
      </c>
      <c r="B1187">
        <v>108.9</v>
      </c>
      <c r="C1187">
        <v>107.291059078</v>
      </c>
      <c r="D1187">
        <v>96.779521056999997</v>
      </c>
      <c r="E1187">
        <v>104.646739203</v>
      </c>
      <c r="F1187">
        <v>106.551841897</v>
      </c>
      <c r="G1187"/>
      <c r="H1187">
        <v>100.273910684</v>
      </c>
      <c r="I1187">
        <v>109.090909091</v>
      </c>
      <c r="J1187">
        <v>109.581736377</v>
      </c>
      <c r="K1187">
        <v>104.291309058</v>
      </c>
      <c r="L1187">
        <v>105.3</v>
      </c>
      <c r="M1187">
        <v>105</v>
      </c>
      <c r="N1187">
        <v>105.655088046</v>
      </c>
      <c r="O1187">
        <v>109.109092424</v>
      </c>
      <c r="P1187"/>
      <c r="Q1187">
        <v>108.309025752</v>
      </c>
      <c r="R1187">
        <v>104.11</v>
      </c>
      <c r="S1187">
        <v>102.335750847</v>
      </c>
      <c r="T1187">
        <v>103.244309016</v>
      </c>
      <c r="U1187"/>
      <c r="V1187">
        <v>107.57449642100001</v>
      </c>
      <c r="W1187">
        <v>107.708975748</v>
      </c>
      <c r="X1187">
        <v>110.245712746</v>
      </c>
      <c r="Y1187"/>
      <c r="Z1187">
        <v>100.408367364</v>
      </c>
      <c r="AA1187">
        <v>92.934800706999994</v>
      </c>
      <c r="AB1187">
        <v>103.79391100700001</v>
      </c>
      <c r="AC1187">
        <v>105.691192401</v>
      </c>
      <c r="AD1187">
        <v>103.19140071699999</v>
      </c>
      <c r="AE1187">
        <v>105.99116740300001</v>
      </c>
      <c r="AF1187">
        <v>101.591534039</v>
      </c>
      <c r="AG1187">
        <v>115.2</v>
      </c>
      <c r="AH1187">
        <v>108.80872064899999</v>
      </c>
      <c r="AI1187">
        <v>104.091325723</v>
      </c>
      <c r="AJ1187">
        <v>99.030256011999995</v>
      </c>
      <c r="AK1187"/>
      <c r="AL1187">
        <v>103.705553181</v>
      </c>
      <c r="AM1187">
        <v>112.8</v>
      </c>
      <c r="AN1187">
        <v>105.929117257</v>
      </c>
      <c r="AO1187">
        <v>105.8</v>
      </c>
      <c r="AP1187">
        <v>110.42760690199999</v>
      </c>
      <c r="AQ1187">
        <v>118.509875823</v>
      </c>
      <c r="AR1187">
        <v>107.80898408199999</v>
      </c>
      <c r="AS1187">
        <v>116.29030914099999</v>
      </c>
      <c r="AT1187">
        <v>100.09806976900001</v>
      </c>
      <c r="AU1187"/>
    </row>
    <row r="1188" spans="1:47" x14ac:dyDescent="0.2">
      <c r="A1188" s="86">
        <v>43040</v>
      </c>
      <c r="B1188">
        <v>111.6</v>
      </c>
      <c r="C1188">
        <v>108.190984085</v>
      </c>
      <c r="D1188">
        <v>97.330030277999995</v>
      </c>
      <c r="E1188">
        <v>105.794445529</v>
      </c>
      <c r="F1188">
        <v>108.788172997</v>
      </c>
      <c r="G1188"/>
      <c r="H1188">
        <v>100.910450772</v>
      </c>
      <c r="I1188">
        <v>111.490709108</v>
      </c>
      <c r="J1188">
        <v>113.181136477</v>
      </c>
      <c r="K1188">
        <v>108.29097575199999</v>
      </c>
      <c r="L1188">
        <v>106.7</v>
      </c>
      <c r="M1188">
        <v>107.4</v>
      </c>
      <c r="N1188">
        <v>107.504089587</v>
      </c>
      <c r="O1188">
        <v>107.108925744</v>
      </c>
      <c r="P1188"/>
      <c r="Q1188">
        <v>109.909159097</v>
      </c>
      <c r="R1188">
        <v>104.69</v>
      </c>
      <c r="S1188">
        <v>103.40869969400001</v>
      </c>
      <c r="T1188">
        <v>103.029216706</v>
      </c>
      <c r="U1188"/>
      <c r="V1188">
        <v>106.47577825899999</v>
      </c>
      <c r="W1188">
        <v>106.408867406</v>
      </c>
      <c r="X1188">
        <v>115.01311569799999</v>
      </c>
      <c r="Y1188"/>
      <c r="Z1188">
        <v>106.108842404</v>
      </c>
      <c r="AA1188">
        <v>96.896902148999999</v>
      </c>
      <c r="AB1188">
        <v>104.449648712</v>
      </c>
      <c r="AC1188">
        <v>107.391050746</v>
      </c>
      <c r="AD1188">
        <v>103.991334055</v>
      </c>
      <c r="AE1188">
        <v>105.391217399</v>
      </c>
      <c r="AF1188">
        <v>107.391050746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104.60626532000001</v>
      </c>
      <c r="AM1188">
        <v>112</v>
      </c>
      <c r="AN1188">
        <v>106.359113674</v>
      </c>
      <c r="AO1188">
        <v>105.5</v>
      </c>
      <c r="AP1188">
        <v>112.428107027</v>
      </c>
      <c r="AQ1188">
        <v>119.809984165</v>
      </c>
      <c r="AR1188">
        <v>109.109092424</v>
      </c>
      <c r="AS1188">
        <v>116.990250812</v>
      </c>
      <c r="AT1188">
        <v>100.380558282</v>
      </c>
      <c r="AU1188"/>
    </row>
    <row r="1189" spans="1:47" x14ac:dyDescent="0.2">
      <c r="A1189" s="86">
        <v>43070</v>
      </c>
      <c r="B1189">
        <v>112.3</v>
      </c>
      <c r="C1189">
        <v>107.491042413</v>
      </c>
      <c r="D1189">
        <v>100.52298376</v>
      </c>
      <c r="E1189">
        <v>106.223297101</v>
      </c>
      <c r="F1189">
        <v>115.163711597</v>
      </c>
      <c r="G1189"/>
      <c r="H1189">
        <v>99.363203576000004</v>
      </c>
      <c r="I1189">
        <v>111.490709108</v>
      </c>
      <c r="J1189">
        <v>113.581069822</v>
      </c>
      <c r="K1189">
        <v>107.791017415</v>
      </c>
      <c r="L1189">
        <v>106.9</v>
      </c>
      <c r="M1189">
        <v>108</v>
      </c>
      <c r="N1189">
        <v>109.79609149700001</v>
      </c>
      <c r="O1189">
        <v>109.20910075800001</v>
      </c>
      <c r="P1189"/>
      <c r="Q1189">
        <v>111.309275773</v>
      </c>
      <c r="R1189">
        <v>105.7</v>
      </c>
      <c r="S1189">
        <v>103.859221155</v>
      </c>
      <c r="T1189">
        <v>101.52357053199999</v>
      </c>
      <c r="U1189"/>
      <c r="V1189">
        <v>108.173797237</v>
      </c>
      <c r="W1189">
        <v>108.40903408600001</v>
      </c>
      <c r="X1189">
        <v>113.105909137</v>
      </c>
      <c r="Y1189"/>
      <c r="Z1189">
        <v>106.608884074</v>
      </c>
      <c r="AA1189">
        <v>102.41819142200001</v>
      </c>
      <c r="AB1189">
        <v>104.54332552699999</v>
      </c>
      <c r="AC1189">
        <v>110.590784101</v>
      </c>
      <c r="AD1189">
        <v>105.491209066</v>
      </c>
      <c r="AE1189">
        <v>103.491375719</v>
      </c>
      <c r="AF1189">
        <v>108.29097575199999</v>
      </c>
      <c r="AG1189">
        <v>115</v>
      </c>
      <c r="AH1189">
        <v>109.72650742099999</v>
      </c>
      <c r="AI1189">
        <v>104.59128406000001</v>
      </c>
      <c r="AJ1189">
        <v>98.797517455000005</v>
      </c>
      <c r="AK1189"/>
      <c r="AL1189">
        <v>105.278801273</v>
      </c>
      <c r="AM1189">
        <v>115.3</v>
      </c>
      <c r="AN1189">
        <v>104.459129507</v>
      </c>
      <c r="AO1189">
        <v>104.7</v>
      </c>
      <c r="AP1189">
        <v>109.727431858</v>
      </c>
      <c r="AQ1189">
        <v>123.210267522</v>
      </c>
      <c r="AR1189">
        <v>110.109175765</v>
      </c>
      <c r="AS1189">
        <v>120.089992501</v>
      </c>
      <c r="AT1189">
        <v>100.476307019</v>
      </c>
      <c r="AU1189"/>
    </row>
    <row r="1190" spans="1:47" x14ac:dyDescent="0.2">
      <c r="A1190" s="86">
        <v>43101</v>
      </c>
      <c r="B1190">
        <v>110</v>
      </c>
      <c r="C1190">
        <v>108.29097575199999</v>
      </c>
      <c r="D1190">
        <v>97.880539498999994</v>
      </c>
      <c r="E1190">
        <v>105.725155101</v>
      </c>
      <c r="F1190">
        <v>110.716079697</v>
      </c>
      <c r="G1190"/>
      <c r="H1190">
        <v>100.475781786</v>
      </c>
      <c r="I1190">
        <v>109.89084243000001</v>
      </c>
      <c r="J1190">
        <v>113.681053158</v>
      </c>
      <c r="K1190">
        <v>107.09107574399999</v>
      </c>
      <c r="L1190">
        <v>107.5</v>
      </c>
      <c r="M1190">
        <v>105.9</v>
      </c>
      <c r="N1190">
        <v>104.07508672900001</v>
      </c>
      <c r="O1190">
        <v>111.209267439</v>
      </c>
      <c r="P1190"/>
      <c r="Q1190">
        <v>111.409284107</v>
      </c>
      <c r="R1190">
        <v>102</v>
      </c>
      <c r="S1190">
        <v>102.32786743200001</v>
      </c>
      <c r="T1190">
        <v>99.802832049000003</v>
      </c>
      <c r="U1190"/>
      <c r="V1190">
        <v>107.37472948200001</v>
      </c>
      <c r="W1190">
        <v>108.90907575599999</v>
      </c>
      <c r="X1190">
        <v>113.592982186</v>
      </c>
      <c r="Y1190"/>
      <c r="Z1190">
        <v>100.908409034</v>
      </c>
      <c r="AA1190">
        <v>99.974499350000002</v>
      </c>
      <c r="AB1190">
        <v>105.948477752</v>
      </c>
      <c r="AC1190">
        <v>106.291142405</v>
      </c>
      <c r="AD1190">
        <v>101.291559037</v>
      </c>
      <c r="AE1190">
        <v>104.59128406000001</v>
      </c>
      <c r="AF1190">
        <v>104.59128406000001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103.899243148</v>
      </c>
      <c r="AM1190">
        <v>113</v>
      </c>
      <c r="AN1190">
        <v>107.409104924</v>
      </c>
      <c r="AO1190">
        <v>108.3</v>
      </c>
      <c r="AP1190">
        <v>107.426856714</v>
      </c>
      <c r="AQ1190">
        <v>123.110259188</v>
      </c>
      <c r="AR1190">
        <v>109.109092424</v>
      </c>
      <c r="AS1190">
        <v>117.89017581900001</v>
      </c>
      <c r="AT1190">
        <v>100.462925985</v>
      </c>
      <c r="AU1190"/>
    </row>
    <row r="1191" spans="1:47" x14ac:dyDescent="0.2">
      <c r="A1191" s="86">
        <v>43132</v>
      </c>
      <c r="B1191">
        <v>111.8</v>
      </c>
      <c r="C1191">
        <v>106.191150737</v>
      </c>
      <c r="D1191">
        <v>97.550233965999993</v>
      </c>
      <c r="E1191">
        <v>107.125945386</v>
      </c>
      <c r="F1191">
        <v>111.67916179700001</v>
      </c>
      <c r="G1191"/>
      <c r="H1191">
        <v>103.187959929</v>
      </c>
      <c r="I1191">
        <v>111.890675777</v>
      </c>
      <c r="J1191">
        <v>110.881519747</v>
      </c>
      <c r="K1191">
        <v>105.491209066</v>
      </c>
      <c r="L1191">
        <v>107.2</v>
      </c>
      <c r="M1191">
        <v>105.2</v>
      </c>
      <c r="N1191">
        <v>106.170088475</v>
      </c>
      <c r="O1191">
        <v>107.00891741</v>
      </c>
      <c r="P1191"/>
      <c r="Q1191">
        <v>111.309275773</v>
      </c>
      <c r="R1191">
        <v>103.27</v>
      </c>
      <c r="S1191">
        <v>102.78302915499999</v>
      </c>
      <c r="T1191">
        <v>99.372647427999993</v>
      </c>
      <c r="U1191"/>
      <c r="V1191">
        <v>107.874146829</v>
      </c>
      <c r="W1191">
        <v>108.309025752</v>
      </c>
      <c r="X1191">
        <v>114.647975776</v>
      </c>
      <c r="Y1191"/>
      <c r="Z1191">
        <v>95.407950662999994</v>
      </c>
      <c r="AA1191">
        <v>98.675195286999994</v>
      </c>
      <c r="AB1191">
        <v>103.887587822</v>
      </c>
      <c r="AC1191">
        <v>105.99116740300001</v>
      </c>
      <c r="AD1191">
        <v>103.791350721</v>
      </c>
      <c r="AE1191">
        <v>106.591117407</v>
      </c>
      <c r="AF1191">
        <v>101.49154237099999</v>
      </c>
      <c r="AG1191">
        <v>119.9</v>
      </c>
      <c r="AH1191">
        <v>110.33836526899999</v>
      </c>
      <c r="AI1191">
        <v>104.59128406000001</v>
      </c>
      <c r="AJ1191">
        <v>102.172226532</v>
      </c>
      <c r="AK1191"/>
      <c r="AL1191">
        <v>104.33759256499999</v>
      </c>
      <c r="AM1191">
        <v>114</v>
      </c>
      <c r="AN1191">
        <v>105.079124341</v>
      </c>
      <c r="AO1191">
        <v>107.3</v>
      </c>
      <c r="AP1191">
        <v>109.427356839</v>
      </c>
      <c r="AQ1191">
        <v>119.609967497</v>
      </c>
      <c r="AR1191">
        <v>108.709059088</v>
      </c>
      <c r="AS1191">
        <v>117.09024248</v>
      </c>
      <c r="AT1191">
        <v>100.753740474</v>
      </c>
      <c r="AU1191"/>
    </row>
    <row r="1192" spans="1:47" x14ac:dyDescent="0.2">
      <c r="A1192" s="86">
        <v>43160</v>
      </c>
      <c r="B1192">
        <v>110.2</v>
      </c>
      <c r="C1192">
        <v>109.990834097</v>
      </c>
      <c r="D1192">
        <v>98.651252408000005</v>
      </c>
      <c r="E1192">
        <v>108.369427672</v>
      </c>
      <c r="F1192">
        <v>110.937389297</v>
      </c>
      <c r="G1192"/>
      <c r="H1192">
        <v>101.57217686</v>
      </c>
      <c r="I1192">
        <v>110.490792434</v>
      </c>
      <c r="J1192">
        <v>112.48125312400001</v>
      </c>
      <c r="K1192">
        <v>106.691109074</v>
      </c>
      <c r="L1192">
        <v>106.3</v>
      </c>
      <c r="M1192">
        <v>105.4</v>
      </c>
      <c r="N1192">
        <v>108.118090098</v>
      </c>
      <c r="O1192">
        <v>111.309275773</v>
      </c>
      <c r="P1192"/>
      <c r="Q1192">
        <v>113.20943412</v>
      </c>
      <c r="R1192">
        <v>104.28</v>
      </c>
      <c r="S1192">
        <v>103.69526505100001</v>
      </c>
      <c r="T1192">
        <v>99.802832049000003</v>
      </c>
      <c r="U1192"/>
      <c r="V1192">
        <v>108.573331114</v>
      </c>
      <c r="W1192">
        <v>107.708975748</v>
      </c>
      <c r="X1192">
        <v>113.61856266700001</v>
      </c>
      <c r="Y1192"/>
      <c r="Z1192">
        <v>79.906658887999995</v>
      </c>
      <c r="AA1192"/>
      <c r="AB1192">
        <v>104.074941452</v>
      </c>
      <c r="AC1192">
        <v>107.59103408</v>
      </c>
      <c r="AD1192">
        <v>104.891259062</v>
      </c>
      <c r="AE1192">
        <v>104.59128406000001</v>
      </c>
      <c r="AF1192">
        <v>101.69152570599999</v>
      </c>
      <c r="AG1192">
        <v>115.2</v>
      </c>
      <c r="AH1192"/>
      <c r="AI1192">
        <v>105.191234064</v>
      </c>
      <c r="AJ1192">
        <v>101.93948797500001</v>
      </c>
      <c r="AK1192"/>
      <c r="AL1192">
        <v>104.80138568300001</v>
      </c>
      <c r="AM1192">
        <v>113.4</v>
      </c>
      <c r="AN1192">
        <v>109.899084174</v>
      </c>
      <c r="AO1192">
        <v>107.9</v>
      </c>
      <c r="AP1192">
        <v>110.127531883</v>
      </c>
      <c r="AQ1192">
        <v>120.810067506</v>
      </c>
      <c r="AR1192">
        <v>109.909159097</v>
      </c>
      <c r="AS1192">
        <v>117.09024248</v>
      </c>
      <c r="AT1192">
        <v>101.39652573799999</v>
      </c>
      <c r="AU1192"/>
    </row>
    <row r="1193" spans="1:47" x14ac:dyDescent="0.2">
      <c r="A1193" s="86">
        <v>43191</v>
      </c>
      <c r="B1193">
        <v>111.9</v>
      </c>
      <c r="C1193">
        <v>110.09082576500001</v>
      </c>
      <c r="D1193">
        <v>99.201761629999993</v>
      </c>
      <c r="E1193">
        <v>108.619568794</v>
      </c>
      <c r="F1193">
        <v>110.858975997</v>
      </c>
      <c r="G1193"/>
      <c r="H1193">
        <v>100.641887039</v>
      </c>
      <c r="I1193">
        <v>111.890675777</v>
      </c>
      <c r="J1193">
        <v>110.581569738</v>
      </c>
      <c r="K1193">
        <v>106.09115907</v>
      </c>
      <c r="L1193">
        <v>107.6</v>
      </c>
      <c r="M1193">
        <v>105.1</v>
      </c>
      <c r="N1193">
        <v>104.76708730599999</v>
      </c>
      <c r="O1193">
        <v>113.80948412399999</v>
      </c>
      <c r="P1193"/>
      <c r="Q1193">
        <v>107.908992416</v>
      </c>
      <c r="R1193">
        <v>102.91</v>
      </c>
      <c r="S1193">
        <v>103.865465653</v>
      </c>
      <c r="T1193">
        <v>100.985839756</v>
      </c>
      <c r="U1193"/>
      <c r="V1193">
        <v>106.375894789</v>
      </c>
      <c r="W1193">
        <v>108.709059088</v>
      </c>
      <c r="X1193">
        <v>112.271514827</v>
      </c>
      <c r="Y1193"/>
      <c r="Z1193">
        <v>92.907742311999996</v>
      </c>
      <c r="AA1193"/>
      <c r="AB1193">
        <v>104.168618267</v>
      </c>
      <c r="AC1193">
        <v>105.99116740300001</v>
      </c>
      <c r="AD1193">
        <v>104.291309058</v>
      </c>
      <c r="AE1193">
        <v>107.09107574399999</v>
      </c>
      <c r="AF1193">
        <v>99.891675694</v>
      </c>
      <c r="AG1193">
        <v>115.9</v>
      </c>
      <c r="AH1193"/>
      <c r="AI1193">
        <v>103.19140071699999</v>
      </c>
      <c r="AJ1193">
        <v>100.659425912</v>
      </c>
      <c r="AK1193"/>
      <c r="AL1193">
        <v>105.074453992</v>
      </c>
      <c r="AM1193">
        <v>115</v>
      </c>
      <c r="AN1193">
        <v>106.759110341</v>
      </c>
      <c r="AO1193">
        <v>108.5</v>
      </c>
      <c r="AP1193">
        <v>109.52738184499999</v>
      </c>
      <c r="AQ1193">
        <v>120.710059172</v>
      </c>
      <c r="AR1193">
        <v>106.208850738</v>
      </c>
      <c r="AS1193">
        <v>118.490125823</v>
      </c>
      <c r="AT1193">
        <v>102.498230936</v>
      </c>
      <c r="AU1193"/>
    </row>
    <row r="1194" spans="1:47" x14ac:dyDescent="0.2">
      <c r="A1194" s="86">
        <v>43221</v>
      </c>
      <c r="B1194">
        <v>114.9</v>
      </c>
      <c r="C1194">
        <v>110.390800767</v>
      </c>
      <c r="D1194">
        <v>88.301679053000001</v>
      </c>
      <c r="E1194">
        <v>108.37879124299999</v>
      </c>
      <c r="F1194">
        <v>112.51543249700001</v>
      </c>
      <c r="G1194"/>
      <c r="H1194">
        <v>101.195062032</v>
      </c>
      <c r="I1194">
        <v>115.19040080000001</v>
      </c>
      <c r="J1194">
        <v>113.681053158</v>
      </c>
      <c r="K1194">
        <v>107.99100075</v>
      </c>
      <c r="L1194">
        <v>105</v>
      </c>
      <c r="M1194">
        <v>106.5</v>
      </c>
      <c r="N1194">
        <v>106.922089102</v>
      </c>
      <c r="O1194">
        <v>113.909492458</v>
      </c>
      <c r="P1194"/>
      <c r="Q1194">
        <v>112.109342445</v>
      </c>
      <c r="R1194">
        <v>101.89</v>
      </c>
      <c r="S1194">
        <v>103.881254969</v>
      </c>
      <c r="T1194">
        <v>101.953755153</v>
      </c>
      <c r="U1194"/>
      <c r="V1194">
        <v>108.573331114</v>
      </c>
      <c r="W1194">
        <v>110.80923410299999</v>
      </c>
      <c r="X1194">
        <v>112.26559566500001</v>
      </c>
      <c r="Y1194"/>
      <c r="Z1194">
        <v>100.108342362</v>
      </c>
      <c r="AA1194"/>
      <c r="AB1194">
        <v>104.26229508199999</v>
      </c>
      <c r="AC1194">
        <v>106.791100742</v>
      </c>
      <c r="AD1194">
        <v>104.59128406000001</v>
      </c>
      <c r="AE1194">
        <v>107.59103408</v>
      </c>
      <c r="AF1194">
        <v>101.391550704</v>
      </c>
      <c r="AG1194">
        <v>114.4</v>
      </c>
      <c r="AH1194"/>
      <c r="AI1194">
        <v>103.391384051</v>
      </c>
      <c r="AJ1194">
        <v>99.146625291000007</v>
      </c>
      <c r="AK1194"/>
      <c r="AL1194">
        <v>105.401612086</v>
      </c>
      <c r="AM1194">
        <v>116.9</v>
      </c>
      <c r="AN1194">
        <v>105.28912259099999</v>
      </c>
      <c r="AO1194">
        <v>110.6</v>
      </c>
      <c r="AP1194">
        <v>113.028257064</v>
      </c>
      <c r="AQ1194">
        <v>121.510125844</v>
      </c>
      <c r="AR1194">
        <v>110.509209101</v>
      </c>
      <c r="AS1194">
        <v>116.69027581</v>
      </c>
      <c r="AT1194">
        <v>101.63718612700001</v>
      </c>
      <c r="AU1194"/>
    </row>
    <row r="1195" spans="1:47" x14ac:dyDescent="0.2">
      <c r="A1195" s="86">
        <v>43252</v>
      </c>
      <c r="B1195">
        <v>113.2</v>
      </c>
      <c r="C1195">
        <v>106.09115907</v>
      </c>
      <c r="D1195">
        <v>99.532067162000004</v>
      </c>
      <c r="E1195">
        <v>109.233284019</v>
      </c>
      <c r="F1195">
        <v>112.18690509699999</v>
      </c>
      <c r="G1195"/>
      <c r="H1195">
        <v>102.359871267</v>
      </c>
      <c r="I1195">
        <v>113.59053412199999</v>
      </c>
      <c r="J1195">
        <v>116.080653224</v>
      </c>
      <c r="K1195">
        <v>107.891009083</v>
      </c>
      <c r="L1195">
        <v>106.6</v>
      </c>
      <c r="M1195">
        <v>106.3</v>
      </c>
      <c r="N1195">
        <v>105.77008814200001</v>
      </c>
      <c r="O1195">
        <v>111.709309109</v>
      </c>
      <c r="P1195"/>
      <c r="Q1195">
        <v>111.309275773</v>
      </c>
      <c r="R1195">
        <v>103.8</v>
      </c>
      <c r="S1195">
        <v>104.31913517300001</v>
      </c>
      <c r="T1195">
        <v>104.642409034</v>
      </c>
      <c r="U1195"/>
      <c r="V1195">
        <v>108.77309805199999</v>
      </c>
      <c r="W1195">
        <v>109.909159097</v>
      </c>
      <c r="X1195">
        <v>114.891955588</v>
      </c>
      <c r="Y1195"/>
      <c r="Z1195">
        <v>96.008000667000005</v>
      </c>
      <c r="AA1195"/>
      <c r="AB1195">
        <v>103.044496487</v>
      </c>
      <c r="AC1195">
        <v>107.09107574399999</v>
      </c>
      <c r="AD1195">
        <v>103.591367386</v>
      </c>
      <c r="AE1195">
        <v>108.39096741900001</v>
      </c>
      <c r="AF1195">
        <v>101.79151737399999</v>
      </c>
      <c r="AG1195">
        <v>113.3</v>
      </c>
      <c r="AH1195"/>
      <c r="AI1195">
        <v>103.29139238400001</v>
      </c>
      <c r="AJ1195">
        <v>104.150504267</v>
      </c>
      <c r="AK1195"/>
      <c r="AL1195">
        <v>105.594704331</v>
      </c>
      <c r="AM1195">
        <v>117.9</v>
      </c>
      <c r="AN1195">
        <v>106.319114007</v>
      </c>
      <c r="AO1195">
        <v>110.2</v>
      </c>
      <c r="AP1195">
        <v>113.528382096</v>
      </c>
      <c r="AQ1195">
        <v>122.010167514</v>
      </c>
      <c r="AR1195">
        <v>110.509209101</v>
      </c>
      <c r="AS1195">
        <v>113.390550787</v>
      </c>
      <c r="AT1195">
        <v>102.394156221</v>
      </c>
      <c r="AU1195"/>
    </row>
    <row r="1196" spans="1:47" x14ac:dyDescent="0.2">
      <c r="A1196" s="86">
        <v>43282</v>
      </c>
      <c r="B1196">
        <v>112.9</v>
      </c>
      <c r="C1196">
        <v>109.190900758</v>
      </c>
      <c r="D1196">
        <v>99.311863474000006</v>
      </c>
      <c r="E1196">
        <v>110.20575779399999</v>
      </c>
      <c r="F1196">
        <v>110.668108297</v>
      </c>
      <c r="G1196"/>
      <c r="H1196">
        <v>101.235632896</v>
      </c>
      <c r="I1196">
        <v>113.29055912</v>
      </c>
      <c r="J1196">
        <v>115.580736544</v>
      </c>
      <c r="K1196">
        <v>105.59120073299999</v>
      </c>
      <c r="L1196">
        <v>108.2</v>
      </c>
      <c r="M1196">
        <v>105</v>
      </c>
      <c r="N1196">
        <v>105.172087643</v>
      </c>
      <c r="O1196">
        <v>111.209267439</v>
      </c>
      <c r="P1196"/>
      <c r="Q1196">
        <v>109.709142429</v>
      </c>
      <c r="R1196">
        <v>103.6</v>
      </c>
      <c r="S1196">
        <v>104.07831450400001</v>
      </c>
      <c r="T1196">
        <v>104.642409034</v>
      </c>
      <c r="U1196"/>
      <c r="V1196">
        <v>109.472282337</v>
      </c>
      <c r="W1196">
        <v>106.908909076</v>
      </c>
      <c r="X1196">
        <v>113.019102566</v>
      </c>
      <c r="Y1196"/>
      <c r="Z1196">
        <v>91.107592299000004</v>
      </c>
      <c r="AA1196"/>
      <c r="AB1196">
        <v>104.355971897</v>
      </c>
      <c r="AC1196">
        <v>105.99116740300001</v>
      </c>
      <c r="AD1196">
        <v>103.791350721</v>
      </c>
      <c r="AE1196">
        <v>108.190984085</v>
      </c>
      <c r="AF1196">
        <v>101.991500708</v>
      </c>
      <c r="AG1196">
        <v>117</v>
      </c>
      <c r="AH1196"/>
      <c r="AI1196">
        <v>101.79151737399999</v>
      </c>
      <c r="AJ1196">
        <v>101.93948797500001</v>
      </c>
      <c r="AK1196"/>
      <c r="AL1196">
        <v>105.336084961</v>
      </c>
      <c r="AM1196">
        <v>117.7</v>
      </c>
      <c r="AN1196">
        <v>107.799101674</v>
      </c>
      <c r="AO1196">
        <v>109.9</v>
      </c>
      <c r="AP1196">
        <v>111.827956989</v>
      </c>
      <c r="AQ1196">
        <v>120.310025835</v>
      </c>
      <c r="AR1196">
        <v>106.208850738</v>
      </c>
      <c r="AS1196">
        <v>116.090325806</v>
      </c>
      <c r="AT1196">
        <v>102.634915729</v>
      </c>
      <c r="AU1196"/>
    </row>
    <row r="1197" spans="1:47" x14ac:dyDescent="0.2">
      <c r="A1197" s="86">
        <v>43313</v>
      </c>
      <c r="B1197">
        <v>113</v>
      </c>
      <c r="C1197">
        <v>111.890675777</v>
      </c>
      <c r="D1197">
        <v>97.990641342999993</v>
      </c>
      <c r="E1197">
        <v>110.41362908000001</v>
      </c>
      <c r="F1197">
        <v>111.164474497</v>
      </c>
      <c r="G1197"/>
      <c r="H1197">
        <v>100.63328762899999</v>
      </c>
      <c r="I1197">
        <v>112.790600783</v>
      </c>
      <c r="J1197">
        <v>113.181136477</v>
      </c>
      <c r="K1197">
        <v>105.891175735</v>
      </c>
      <c r="L1197">
        <v>106.5</v>
      </c>
      <c r="M1197">
        <v>106.2</v>
      </c>
      <c r="N1197">
        <v>105.538087948</v>
      </c>
      <c r="O1197">
        <v>111.809317443</v>
      </c>
      <c r="P1197"/>
      <c r="Q1197">
        <v>110.109175765</v>
      </c>
      <c r="R1197">
        <v>104.19</v>
      </c>
      <c r="S1197">
        <v>104.535145251</v>
      </c>
      <c r="T1197">
        <v>105.932962897</v>
      </c>
      <c r="U1197"/>
      <c r="V1197">
        <v>109.372398868</v>
      </c>
      <c r="W1197">
        <v>111.60930077499999</v>
      </c>
      <c r="X1197">
        <v>115.10719189300001</v>
      </c>
      <c r="Y1197"/>
      <c r="Z1197">
        <v>98.908242353999995</v>
      </c>
      <c r="AA1197"/>
      <c r="AB1197">
        <v>107.915690867</v>
      </c>
      <c r="AC1197">
        <v>106.99108407600001</v>
      </c>
      <c r="AD1197">
        <v>103.591367386</v>
      </c>
      <c r="AE1197">
        <v>109.190900758</v>
      </c>
      <c r="AF1197">
        <v>102.09149237600001</v>
      </c>
      <c r="AG1197">
        <v>118.4</v>
      </c>
      <c r="AH1197"/>
      <c r="AI1197">
        <v>102.69144238</v>
      </c>
      <c r="AJ1197">
        <v>104.150504267</v>
      </c>
      <c r="AK1197"/>
      <c r="AL1197">
        <v>105.983787699</v>
      </c>
      <c r="AM1197">
        <v>119.2</v>
      </c>
      <c r="AN1197">
        <v>109.33908884100001</v>
      </c>
      <c r="AO1197">
        <v>109.6</v>
      </c>
      <c r="AP1197">
        <v>116.62915728900001</v>
      </c>
      <c r="AQ1197">
        <v>122.310192516</v>
      </c>
      <c r="AR1197">
        <v>108.50904242</v>
      </c>
      <c r="AS1197">
        <v>115.790350804</v>
      </c>
      <c r="AT1197">
        <v>103.24796535999999</v>
      </c>
      <c r="AU1197"/>
    </row>
    <row r="1198" spans="1:47" x14ac:dyDescent="0.2">
      <c r="A1198" s="86">
        <v>43344</v>
      </c>
      <c r="B1198">
        <v>114.1</v>
      </c>
      <c r="C1198">
        <v>106.891092409</v>
      </c>
      <c r="D1198">
        <v>95.238095238</v>
      </c>
      <c r="E1198">
        <v>110.185960529</v>
      </c>
      <c r="F1198">
        <v>110.441035297</v>
      </c>
      <c r="G1198"/>
      <c r="H1198">
        <v>99.821805014999995</v>
      </c>
      <c r="I1198">
        <v>113.99050079200001</v>
      </c>
      <c r="J1198">
        <v>114.380936511</v>
      </c>
      <c r="K1198">
        <v>105.59120073299999</v>
      </c>
      <c r="L1198">
        <v>107</v>
      </c>
      <c r="M1198">
        <v>105.5</v>
      </c>
      <c r="N1198">
        <v>104.94908745799999</v>
      </c>
      <c r="O1198">
        <v>112.209350779</v>
      </c>
      <c r="P1198"/>
      <c r="Q1198">
        <v>113.009417451</v>
      </c>
      <c r="R1198">
        <v>102.99</v>
      </c>
      <c r="S1198">
        <v>104.373213914</v>
      </c>
      <c r="T1198">
        <v>106.363147517</v>
      </c>
      <c r="U1198"/>
      <c r="V1198">
        <v>107.974030298</v>
      </c>
      <c r="W1198">
        <v>108.50904242</v>
      </c>
      <c r="X1198">
        <v>115.814364572</v>
      </c>
      <c r="Y1198"/>
      <c r="Z1198">
        <v>97.408117343000001</v>
      </c>
      <c r="AA1198"/>
      <c r="AB1198">
        <v>104.168618267</v>
      </c>
      <c r="AC1198">
        <v>107.09107574399999</v>
      </c>
      <c r="AD1198">
        <v>103.29139238400001</v>
      </c>
      <c r="AE1198">
        <v>106.191150737</v>
      </c>
      <c r="AF1198">
        <v>100.591617365</v>
      </c>
      <c r="AG1198">
        <v>113.6</v>
      </c>
      <c r="AH1198"/>
      <c r="AI1198">
        <v>102.791434047</v>
      </c>
      <c r="AJ1198">
        <v>102.055857254</v>
      </c>
      <c r="AK1198"/>
      <c r="AL1198">
        <v>105.348452216</v>
      </c>
      <c r="AM1198">
        <v>117.5</v>
      </c>
      <c r="AN1198">
        <v>106.669111091</v>
      </c>
      <c r="AO1198">
        <v>110</v>
      </c>
      <c r="AP1198">
        <v>115.128782196</v>
      </c>
      <c r="AQ1198">
        <v>121.610134178</v>
      </c>
      <c r="AR1198">
        <v>108.809067422</v>
      </c>
      <c r="AS1198">
        <v>112.090659112</v>
      </c>
      <c r="AT1198">
        <v>103.21386850099999</v>
      </c>
      <c r="AU1198"/>
    </row>
    <row r="1199" spans="1:47" x14ac:dyDescent="0.2">
      <c r="A1199" s="86">
        <v>43374</v>
      </c>
      <c r="B1199">
        <v>116.1</v>
      </c>
      <c r="C1199">
        <v>107.09107574399999</v>
      </c>
      <c r="D1199">
        <v>96.118909991999999</v>
      </c>
      <c r="E1199">
        <v>110.62792109999999</v>
      </c>
      <c r="F1199">
        <v>115.670623197</v>
      </c>
      <c r="G1199"/>
      <c r="H1199">
        <v>99.948704436</v>
      </c>
      <c r="I1199">
        <v>116.29030914099999</v>
      </c>
      <c r="J1199">
        <v>112.78120313300001</v>
      </c>
      <c r="K1199">
        <v>105.391217399</v>
      </c>
      <c r="L1199">
        <v>109.5</v>
      </c>
      <c r="M1199">
        <v>105.6</v>
      </c>
      <c r="N1199">
        <v>106.223088519</v>
      </c>
      <c r="O1199">
        <v>112.40936744699999</v>
      </c>
      <c r="P1199"/>
      <c r="Q1199">
        <v>111.10925910500001</v>
      </c>
      <c r="R1199">
        <v>103.81</v>
      </c>
      <c r="S1199">
        <v>104.743277814</v>
      </c>
      <c r="T1199">
        <v>107.115970604</v>
      </c>
      <c r="U1199"/>
      <c r="V1199">
        <v>107.974030298</v>
      </c>
      <c r="W1199">
        <v>110.509209101</v>
      </c>
      <c r="X1199">
        <v>119.24054641399999</v>
      </c>
      <c r="Y1199"/>
      <c r="Z1199">
        <v>98.208184015</v>
      </c>
      <c r="AA1199"/>
      <c r="AB1199">
        <v>103.51288056200001</v>
      </c>
      <c r="AC1199">
        <v>106.691109074</v>
      </c>
      <c r="AD1199">
        <v>105.291225731</v>
      </c>
      <c r="AE1199">
        <v>107.691025748</v>
      </c>
      <c r="AF1199">
        <v>104.291309058</v>
      </c>
      <c r="AG1199">
        <v>114.5</v>
      </c>
      <c r="AH1199"/>
      <c r="AI1199">
        <v>103.19140071699999</v>
      </c>
      <c r="AJ1199">
        <v>103.33591931700001</v>
      </c>
      <c r="AK1199"/>
      <c r="AL1199">
        <v>105.80034586399999</v>
      </c>
      <c r="AM1199">
        <v>118.4</v>
      </c>
      <c r="AN1199">
        <v>106.469112757</v>
      </c>
      <c r="AO1199">
        <v>110.4</v>
      </c>
      <c r="AP1199">
        <v>116.929232308</v>
      </c>
      <c r="AQ1199">
        <v>122.610217518</v>
      </c>
      <c r="AR1199">
        <v>111.60930077499999</v>
      </c>
      <c r="AS1199">
        <v>109.79085076200001</v>
      </c>
      <c r="AT1199">
        <v>103.071038344</v>
      </c>
      <c r="AU1199"/>
    </row>
    <row r="1200" spans="1:47" x14ac:dyDescent="0.2">
      <c r="A1200" s="86">
        <v>43405</v>
      </c>
      <c r="B1200">
        <v>115.1</v>
      </c>
      <c r="C1200">
        <v>112.090659112</v>
      </c>
      <c r="D1200">
        <v>96.229011835999998</v>
      </c>
      <c r="E1200">
        <v>109.670429039</v>
      </c>
      <c r="F1200">
        <v>115.231361197</v>
      </c>
      <c r="G1200"/>
      <c r="H1200">
        <v>103.835025563</v>
      </c>
      <c r="I1200">
        <v>115.19040080000001</v>
      </c>
      <c r="J1200">
        <v>114.78086985500001</v>
      </c>
      <c r="K1200">
        <v>103.491375719</v>
      </c>
      <c r="L1200">
        <v>110.5</v>
      </c>
      <c r="M1200">
        <v>104.2</v>
      </c>
      <c r="N1200">
        <v>103.961086634</v>
      </c>
      <c r="O1200">
        <v>116.409700808</v>
      </c>
      <c r="P1200"/>
      <c r="Q1200">
        <v>111.009250771</v>
      </c>
      <c r="R1200">
        <v>103.09</v>
      </c>
      <c r="S1200">
        <v>104.038119477</v>
      </c>
      <c r="T1200">
        <v>107.65370138</v>
      </c>
      <c r="U1200"/>
      <c r="V1200">
        <v>112.56866988500001</v>
      </c>
      <c r="W1200">
        <v>110.209184099</v>
      </c>
      <c r="X1200">
        <v>115.157540591</v>
      </c>
      <c r="Y1200"/>
      <c r="Z1200">
        <v>91.507625634999997</v>
      </c>
      <c r="AA1200"/>
      <c r="AB1200">
        <v>100.796252927</v>
      </c>
      <c r="AC1200">
        <v>104.991250729</v>
      </c>
      <c r="AD1200">
        <v>104.091325723</v>
      </c>
      <c r="AE1200">
        <v>105.691192401</v>
      </c>
      <c r="AF1200">
        <v>103.19140071699999</v>
      </c>
      <c r="AG1200">
        <v>115.7</v>
      </c>
      <c r="AH1200"/>
      <c r="AI1200">
        <v>103.491375719</v>
      </c>
      <c r="AJ1200">
        <v>100.77579519</v>
      </c>
      <c r="AK1200"/>
      <c r="AL1200">
        <v>105.092822625</v>
      </c>
      <c r="AM1200">
        <v>117.8</v>
      </c>
      <c r="AN1200">
        <v>103.12914059000001</v>
      </c>
      <c r="AO1200">
        <v>110.2</v>
      </c>
      <c r="AP1200">
        <v>114.428607152</v>
      </c>
      <c r="AQ1200">
        <v>122.91024252</v>
      </c>
      <c r="AR1200">
        <v>110.209184099</v>
      </c>
      <c r="AS1200">
        <v>109.990834097</v>
      </c>
      <c r="AT1200">
        <v>102.996996618</v>
      </c>
      <c r="AU1200"/>
    </row>
    <row r="1201" spans="1:47" x14ac:dyDescent="0.2">
      <c r="A1201" s="86">
        <v>43435</v>
      </c>
      <c r="B1201">
        <v>118.8</v>
      </c>
      <c r="C1201">
        <v>107.19106741100001</v>
      </c>
      <c r="D1201">
        <v>96.669419212999998</v>
      </c>
      <c r="E1201">
        <v>108.663978876</v>
      </c>
      <c r="F1201">
        <v>116.122130097</v>
      </c>
      <c r="G1201"/>
      <c r="H1201">
        <v>102.27292879399999</v>
      </c>
      <c r="I1201">
        <v>117.49020914899999</v>
      </c>
      <c r="J1201">
        <v>114.180969838</v>
      </c>
      <c r="K1201">
        <v>104.691275727</v>
      </c>
      <c r="L1201">
        <v>119.2</v>
      </c>
      <c r="M1201">
        <v>104.6</v>
      </c>
      <c r="N1201">
        <v>103.085085904</v>
      </c>
      <c r="O1201">
        <v>116.909742479</v>
      </c>
      <c r="P1201"/>
      <c r="Q1201">
        <v>113.109425785</v>
      </c>
      <c r="R1201">
        <v>104.13</v>
      </c>
      <c r="S1201">
        <v>104.304405058</v>
      </c>
      <c r="T1201">
        <v>107.761247535</v>
      </c>
      <c r="U1201"/>
      <c r="V1201">
        <v>110.57100049899999</v>
      </c>
      <c r="W1201">
        <v>116.109675806</v>
      </c>
      <c r="X1201">
        <v>116.03693669099999</v>
      </c>
      <c r="Y1201"/>
      <c r="Z1201">
        <v>88.107342278999994</v>
      </c>
      <c r="AA1201"/>
      <c r="AB1201">
        <v>104.26229508199999</v>
      </c>
      <c r="AC1201">
        <v>105.391217399</v>
      </c>
      <c r="AD1201">
        <v>104.39130072499999</v>
      </c>
      <c r="AE1201">
        <v>104.39130072499999</v>
      </c>
      <c r="AF1201">
        <v>104.891259062</v>
      </c>
      <c r="AG1201">
        <v>119.3</v>
      </c>
      <c r="AH1201"/>
      <c r="AI1201">
        <v>100.7916007</v>
      </c>
      <c r="AJ1201">
        <v>100.310318076</v>
      </c>
      <c r="AK1201"/>
      <c r="AL1201">
        <v>105.084445671</v>
      </c>
      <c r="AM1201">
        <v>118.8</v>
      </c>
      <c r="AN1201">
        <v>103.06914109</v>
      </c>
      <c r="AO1201">
        <v>111.2</v>
      </c>
      <c r="AP1201">
        <v>117.02925731400001</v>
      </c>
      <c r="AQ1201">
        <v>122.110175848</v>
      </c>
      <c r="AR1201">
        <v>111.509292441</v>
      </c>
      <c r="AS1201">
        <v>108.190984085</v>
      </c>
      <c r="AT1201">
        <v>102.951699338</v>
      </c>
      <c r="AU1201"/>
    </row>
    <row r="1202" spans="1:47" x14ac:dyDescent="0.2">
      <c r="A1202" s="86">
        <v>43466</v>
      </c>
      <c r="B1202">
        <v>117.7</v>
      </c>
      <c r="C1202">
        <v>112.19065077899999</v>
      </c>
      <c r="D1202">
        <v>95.678502614999999</v>
      </c>
      <c r="E1202">
        <v>107.381972182</v>
      </c>
      <c r="F1202">
        <v>115.848191297</v>
      </c>
      <c r="G1202"/>
      <c r="H1202">
        <v>99.813510379999997</v>
      </c>
      <c r="I1202">
        <v>117.290225815</v>
      </c>
      <c r="J1202">
        <v>113.181136477</v>
      </c>
      <c r="K1202">
        <v>103.491375719</v>
      </c>
      <c r="L1202">
        <v>110.2</v>
      </c>
      <c r="M1202">
        <v>105.3</v>
      </c>
      <c r="N1202">
        <v>106.995089163</v>
      </c>
      <c r="O1202">
        <v>131.61096758100001</v>
      </c>
      <c r="P1202"/>
      <c r="Q1202">
        <v>113.509459122</v>
      </c>
      <c r="R1202">
        <v>104.69</v>
      </c>
      <c r="S1202">
        <v>103.53459587899999</v>
      </c>
      <c r="T1202">
        <v>108.51407062200001</v>
      </c>
      <c r="U1202"/>
      <c r="V1202">
        <v>110.870650907</v>
      </c>
      <c r="W1202">
        <v>114.60955079599999</v>
      </c>
      <c r="X1202">
        <v>114.726965092</v>
      </c>
      <c r="Y1202"/>
      <c r="Z1202">
        <v>93.807817318000005</v>
      </c>
      <c r="AA1202"/>
      <c r="AB1202">
        <v>105.199063232</v>
      </c>
      <c r="AC1202">
        <v>105.691192401</v>
      </c>
      <c r="AD1202">
        <v>102.391467378</v>
      </c>
      <c r="AE1202">
        <v>104.891259062</v>
      </c>
      <c r="AF1202">
        <v>102.09149237600001</v>
      </c>
      <c r="AG1202">
        <v>117.1</v>
      </c>
      <c r="AH1202"/>
      <c r="AI1202">
        <v>103.991334055</v>
      </c>
      <c r="AJ1202">
        <v>98.332040340999995</v>
      </c>
      <c r="AK1202"/>
      <c r="AL1202">
        <v>104.874116875</v>
      </c>
      <c r="AM1202">
        <v>119.6</v>
      </c>
      <c r="AN1202">
        <v>104.649127924</v>
      </c>
      <c r="AO1202">
        <v>111.2</v>
      </c>
      <c r="AP1202">
        <v>114.228557139</v>
      </c>
      <c r="AQ1202">
        <v>127.31060921700001</v>
      </c>
      <c r="AR1202">
        <v>112.609384115</v>
      </c>
      <c r="AS1202">
        <v>109.69085909499999</v>
      </c>
      <c r="AT1202">
        <v>102.391975608</v>
      </c>
      <c r="AU1202"/>
    </row>
    <row r="1203" spans="1:47" x14ac:dyDescent="0.2">
      <c r="A1203" s="86">
        <v>43497</v>
      </c>
      <c r="B1203">
        <v>117.7</v>
      </c>
      <c r="C1203">
        <v>111.79068411</v>
      </c>
      <c r="D1203">
        <v>96.229011835999998</v>
      </c>
      <c r="E1203">
        <v>106.820960488</v>
      </c>
      <c r="F1203">
        <v>115.698274697</v>
      </c>
      <c r="G1203"/>
      <c r="H1203">
        <v>99.031633177000003</v>
      </c>
      <c r="I1203">
        <v>117.590200817</v>
      </c>
      <c r="J1203">
        <v>112.98116980499999</v>
      </c>
      <c r="K1203">
        <v>103.891342388</v>
      </c>
      <c r="L1203">
        <v>109.8</v>
      </c>
      <c r="M1203">
        <v>105.2</v>
      </c>
      <c r="N1203">
        <v>105.962088302</v>
      </c>
      <c r="O1203">
        <v>124.41036753100001</v>
      </c>
      <c r="P1203"/>
      <c r="Q1203">
        <v>111.409284107</v>
      </c>
      <c r="R1203">
        <v>104.61</v>
      </c>
      <c r="S1203">
        <v>103.482290272</v>
      </c>
      <c r="T1203">
        <v>108.72916293199999</v>
      </c>
      <c r="U1203"/>
      <c r="V1203">
        <v>109.87181621400001</v>
      </c>
      <c r="W1203">
        <v>114.509542462</v>
      </c>
      <c r="X1203">
        <v>114.48993487</v>
      </c>
      <c r="Y1203"/>
      <c r="Z1203">
        <v>95.107925660000006</v>
      </c>
      <c r="AA1203"/>
      <c r="AB1203">
        <v>106.042154567</v>
      </c>
      <c r="AC1203">
        <v>106.591117407</v>
      </c>
      <c r="AD1203">
        <v>102.891425715</v>
      </c>
      <c r="AE1203">
        <v>102.591450712</v>
      </c>
      <c r="AF1203">
        <v>101.291559037</v>
      </c>
      <c r="AG1203">
        <v>116.4</v>
      </c>
      <c r="AH1203"/>
      <c r="AI1203">
        <v>102.891425715</v>
      </c>
      <c r="AJ1203">
        <v>96.237393327999996</v>
      </c>
      <c r="AK1203"/>
      <c r="AL1203">
        <v>104.745649767</v>
      </c>
      <c r="AM1203">
        <v>121.3</v>
      </c>
      <c r="AN1203">
        <v>103.10914075700001</v>
      </c>
      <c r="AO1203">
        <v>110.9</v>
      </c>
      <c r="AP1203">
        <v>115.228807202</v>
      </c>
      <c r="AQ1203">
        <v>124.11034252899999</v>
      </c>
      <c r="AR1203">
        <v>111.709309109</v>
      </c>
      <c r="AS1203">
        <v>111.690692442</v>
      </c>
      <c r="AT1203">
        <v>101.822736476</v>
      </c>
      <c r="AU1203"/>
    </row>
    <row r="1204" spans="1:47" x14ac:dyDescent="0.2">
      <c r="A1204" s="86">
        <v>43525</v>
      </c>
      <c r="B1204">
        <v>117.4</v>
      </c>
      <c r="C1204">
        <v>110.790767436</v>
      </c>
      <c r="D1204">
        <v>95.788604458999998</v>
      </c>
      <c r="E1204">
        <v>108.72203301899999</v>
      </c>
      <c r="F1204">
        <v>115.574945097</v>
      </c>
      <c r="G1204"/>
      <c r="H1204">
        <v>99.467426871000001</v>
      </c>
      <c r="I1204">
        <v>117.590200817</v>
      </c>
      <c r="J1204">
        <v>113.681053158</v>
      </c>
      <c r="K1204">
        <v>104.691275727</v>
      </c>
      <c r="L1204">
        <v>112.5</v>
      </c>
      <c r="M1204">
        <v>105.3</v>
      </c>
      <c r="N1204">
        <v>105.25208771</v>
      </c>
      <c r="O1204">
        <v>126.310525877</v>
      </c>
      <c r="P1204"/>
      <c r="Q1204">
        <v>111.209267439</v>
      </c>
      <c r="R1204">
        <v>104.36</v>
      </c>
      <c r="S1204">
        <v>103.666165177</v>
      </c>
      <c r="T1204">
        <v>110.01971679499999</v>
      </c>
      <c r="U1204"/>
      <c r="V1204">
        <v>107.67437989</v>
      </c>
      <c r="W1204">
        <v>116.20968413999999</v>
      </c>
      <c r="X1204">
        <v>116.268834953</v>
      </c>
      <c r="Y1204"/>
      <c r="Z1204">
        <v>96.208017334999994</v>
      </c>
      <c r="AA1204"/>
      <c r="AB1204">
        <v>106.229508197</v>
      </c>
      <c r="AC1204">
        <v>105.691192401</v>
      </c>
      <c r="AD1204">
        <v>102.491459045</v>
      </c>
      <c r="AE1204">
        <v>104.091325723</v>
      </c>
      <c r="AF1204">
        <v>101.49154237099999</v>
      </c>
      <c r="AG1204">
        <v>118</v>
      </c>
      <c r="AH1204"/>
      <c r="AI1204">
        <v>103.391384051</v>
      </c>
      <c r="AJ1204">
        <v>95.422808379000003</v>
      </c>
      <c r="AK1204"/>
      <c r="AL1204">
        <v>105.142279019</v>
      </c>
      <c r="AM1204">
        <v>122.1</v>
      </c>
      <c r="AN1204">
        <v>102.809143257</v>
      </c>
      <c r="AO1204">
        <v>111.2</v>
      </c>
      <c r="AP1204">
        <v>117.12928232100001</v>
      </c>
      <c r="AQ1204">
        <v>125.21043420300001</v>
      </c>
      <c r="AR1204">
        <v>109.909159097</v>
      </c>
      <c r="AS1204">
        <v>114.79043412999999</v>
      </c>
      <c r="AT1204">
        <v>101.957042418</v>
      </c>
      <c r="AU1204"/>
    </row>
    <row r="1205" spans="1:47" x14ac:dyDescent="0.2">
      <c r="A1205" s="86">
        <v>43556</v>
      </c>
      <c r="B1205">
        <v>115</v>
      </c>
      <c r="C1205">
        <v>116.890259145</v>
      </c>
      <c r="D1205">
        <v>96.339113679999997</v>
      </c>
      <c r="E1205">
        <v>111.285511345</v>
      </c>
      <c r="F1205">
        <v>115.423624397</v>
      </c>
      <c r="G1205"/>
      <c r="H1205">
        <v>101.885667551</v>
      </c>
      <c r="I1205">
        <v>115.09040913299999</v>
      </c>
      <c r="J1205">
        <v>114.98083652699999</v>
      </c>
      <c r="K1205">
        <v>101.89150904100001</v>
      </c>
      <c r="L1205">
        <v>112.7</v>
      </c>
      <c r="M1205">
        <v>104.2</v>
      </c>
      <c r="N1205">
        <v>106.22708852300001</v>
      </c>
      <c r="O1205">
        <v>124.510375865</v>
      </c>
      <c r="P1205"/>
      <c r="Q1205">
        <v>115.009584132</v>
      </c>
      <c r="R1205">
        <v>104.38</v>
      </c>
      <c r="S1205">
        <v>102.862609256</v>
      </c>
      <c r="T1205">
        <v>106.685785983</v>
      </c>
      <c r="U1205"/>
      <c r="V1205">
        <v>109.07274846</v>
      </c>
      <c r="W1205">
        <v>115.509625802</v>
      </c>
      <c r="X1205">
        <v>116.125935703</v>
      </c>
      <c r="Y1205"/>
      <c r="Z1205">
        <v>95.507958997000003</v>
      </c>
      <c r="AA1205"/>
      <c r="AB1205">
        <v>106.88524590199999</v>
      </c>
      <c r="AC1205">
        <v>104.59128406000001</v>
      </c>
      <c r="AD1205">
        <v>102.69144238</v>
      </c>
      <c r="AE1205">
        <v>106.09115907</v>
      </c>
      <c r="AF1205">
        <v>100.991584035</v>
      </c>
      <c r="AG1205">
        <v>114</v>
      </c>
      <c r="AH1205"/>
      <c r="AI1205">
        <v>102.29147571</v>
      </c>
      <c r="AJ1205">
        <v>96.470131885000001</v>
      </c>
      <c r="AK1205"/>
      <c r="AL1205">
        <v>104.854498409</v>
      </c>
      <c r="AM1205">
        <v>122.4</v>
      </c>
      <c r="AN1205">
        <v>105.839118007</v>
      </c>
      <c r="AO1205">
        <v>113.3</v>
      </c>
      <c r="AP1205">
        <v>116.62915728900001</v>
      </c>
      <c r="AQ1205">
        <v>126.310525877</v>
      </c>
      <c r="AR1205">
        <v>111.809317443</v>
      </c>
      <c r="AS1205">
        <v>114.090492459</v>
      </c>
      <c r="AT1205">
        <v>101.35321083300001</v>
      </c>
      <c r="AU1205"/>
    </row>
    <row r="1206" spans="1:47" x14ac:dyDescent="0.2">
      <c r="A1206" s="86">
        <v>43586</v>
      </c>
      <c r="B1206">
        <v>115.1</v>
      </c>
      <c r="C1206">
        <v>112.59061744900001</v>
      </c>
      <c r="D1206">
        <v>96.339113679999997</v>
      </c>
      <c r="E1206">
        <v>111.37754187500001</v>
      </c>
      <c r="F1206">
        <v>116.661148197</v>
      </c>
      <c r="G1206"/>
      <c r="H1206">
        <v>102.07615477500001</v>
      </c>
      <c r="I1206">
        <v>115.490375802</v>
      </c>
      <c r="J1206">
        <v>117.28045325799999</v>
      </c>
      <c r="K1206">
        <v>102.891425715</v>
      </c>
      <c r="L1206">
        <v>118.2</v>
      </c>
      <c r="M1206">
        <v>105.4</v>
      </c>
      <c r="N1206">
        <v>109.66809139</v>
      </c>
      <c r="O1206">
        <v>124.41036753100001</v>
      </c>
      <c r="P1206"/>
      <c r="Q1206">
        <v>112.009334111</v>
      </c>
      <c r="R1206">
        <v>105.78</v>
      </c>
      <c r="S1206">
        <v>103.600590395</v>
      </c>
      <c r="T1206">
        <v>107.761247535</v>
      </c>
      <c r="U1206"/>
      <c r="V1206">
        <v>108.27368070599999</v>
      </c>
      <c r="W1206">
        <v>118.809900825</v>
      </c>
      <c r="X1206">
        <v>117.852248102</v>
      </c>
      <c r="Y1206"/>
      <c r="Z1206">
        <v>102.208517376</v>
      </c>
      <c r="AA1206"/>
      <c r="AB1206">
        <v>106.229508197</v>
      </c>
      <c r="AC1206">
        <v>106.49112574</v>
      </c>
      <c r="AD1206">
        <v>103.891342388</v>
      </c>
      <c r="AE1206">
        <v>105.391217399</v>
      </c>
      <c r="AF1206">
        <v>100.7916007</v>
      </c>
      <c r="AG1206">
        <v>116.8</v>
      </c>
      <c r="AH1206"/>
      <c r="AI1206">
        <v>102.69144238</v>
      </c>
      <c r="AJ1206">
        <v>96.586501163999998</v>
      </c>
      <c r="AK1206"/>
      <c r="AL1206">
        <v>105.615131762</v>
      </c>
      <c r="AM1206">
        <v>122.7</v>
      </c>
      <c r="AN1206">
        <v>106.369113591</v>
      </c>
      <c r="AO1206">
        <v>112.9</v>
      </c>
      <c r="AP1206">
        <v>117.12928232100001</v>
      </c>
      <c r="AQ1206">
        <v>125.310442537</v>
      </c>
      <c r="AR1206">
        <v>112.70939244900001</v>
      </c>
      <c r="AS1206">
        <v>115.290392467</v>
      </c>
      <c r="AT1206">
        <v>101.549069535</v>
      </c>
      <c r="AU1206"/>
    </row>
    <row r="1207" spans="1:47" x14ac:dyDescent="0.2">
      <c r="A1207" s="86">
        <v>43617</v>
      </c>
      <c r="B1207">
        <v>115.5</v>
      </c>
      <c r="C1207">
        <v>116.49029247599999</v>
      </c>
      <c r="D1207">
        <v>95.458298927000001</v>
      </c>
      <c r="E1207">
        <v>110.54926709999999</v>
      </c>
      <c r="F1207">
        <v>118.692045197</v>
      </c>
      <c r="G1207"/>
      <c r="H1207">
        <v>100.347797685</v>
      </c>
      <c r="I1207">
        <v>115.890342471</v>
      </c>
      <c r="J1207">
        <v>112.681219797</v>
      </c>
      <c r="K1207">
        <v>101.89150904100001</v>
      </c>
      <c r="L1207">
        <v>110.6</v>
      </c>
      <c r="M1207">
        <v>104</v>
      </c>
      <c r="N1207">
        <v>108.32309026900001</v>
      </c>
      <c r="O1207">
        <v>115.2096008</v>
      </c>
      <c r="P1207"/>
      <c r="Q1207">
        <v>114.309525794</v>
      </c>
      <c r="R1207">
        <v>103.45</v>
      </c>
      <c r="S1207">
        <v>102.69459929200001</v>
      </c>
      <c r="T1207">
        <v>107.008424449</v>
      </c>
      <c r="U1207"/>
      <c r="V1207">
        <v>108.373564175</v>
      </c>
      <c r="W1207">
        <v>114.70955913</v>
      </c>
      <c r="X1207">
        <v>116.79716624700001</v>
      </c>
      <c r="Y1207"/>
      <c r="Z1207">
        <v>94.307858988000007</v>
      </c>
      <c r="AA1207"/>
      <c r="AB1207">
        <v>105.761124122</v>
      </c>
      <c r="AC1207">
        <v>105.79118406800001</v>
      </c>
      <c r="AD1207">
        <v>101.391550704</v>
      </c>
      <c r="AE1207">
        <v>106.291142405</v>
      </c>
      <c r="AF1207">
        <v>98.491792351000001</v>
      </c>
      <c r="AG1207">
        <v>116.6</v>
      </c>
      <c r="AH1207"/>
      <c r="AI1207">
        <v>101.591534039</v>
      </c>
      <c r="AJ1207">
        <v>95.306439100000006</v>
      </c>
      <c r="AK1207"/>
      <c r="AL1207">
        <v>104.391276183</v>
      </c>
      <c r="AM1207">
        <v>120.3</v>
      </c>
      <c r="AN1207">
        <v>100.72916059000001</v>
      </c>
      <c r="AO1207">
        <v>114.7</v>
      </c>
      <c r="AP1207">
        <v>113.628407102</v>
      </c>
      <c r="AQ1207">
        <v>123.610300858</v>
      </c>
      <c r="AR1207">
        <v>112.209350779</v>
      </c>
      <c r="AS1207">
        <v>109.69085909499999</v>
      </c>
      <c r="AT1207">
        <v>101.481767886</v>
      </c>
      <c r="AU1207"/>
    </row>
    <row r="1208" spans="1:47" x14ac:dyDescent="0.2">
      <c r="A1208" s="86">
        <v>43647</v>
      </c>
      <c r="B1208">
        <v>114.8</v>
      </c>
      <c r="C1208">
        <v>109.090909091</v>
      </c>
      <c r="D1208">
        <v>95.017891550000002</v>
      </c>
      <c r="E1208">
        <v>108.53021357</v>
      </c>
      <c r="F1208">
        <v>118.38096519699999</v>
      </c>
      <c r="G1208"/>
      <c r="H1208">
        <v>100.87724294500001</v>
      </c>
      <c r="I1208">
        <v>115.590367469</v>
      </c>
      <c r="J1208">
        <v>112.581236461</v>
      </c>
      <c r="K1208">
        <v>101.391550704</v>
      </c>
      <c r="L1208">
        <v>113.7</v>
      </c>
      <c r="M1208">
        <v>103.7</v>
      </c>
      <c r="N1208">
        <v>106.33208861</v>
      </c>
      <c r="O1208">
        <v>112.209350779</v>
      </c>
      <c r="P1208"/>
      <c r="Q1208">
        <v>114.809567464</v>
      </c>
      <c r="R1208">
        <v>103.98</v>
      </c>
      <c r="S1208">
        <v>102.530649967</v>
      </c>
      <c r="T1208">
        <v>107.43860907</v>
      </c>
      <c r="U1208"/>
      <c r="V1208">
        <v>106.67554519700001</v>
      </c>
      <c r="W1208">
        <v>116.70972580999999</v>
      </c>
      <c r="X1208">
        <v>118.547379374</v>
      </c>
      <c r="Y1208"/>
      <c r="Z1208">
        <v>94.907908992000003</v>
      </c>
      <c r="AA1208"/>
      <c r="AB1208">
        <v>109.133489461</v>
      </c>
      <c r="AC1208">
        <v>106.09115907</v>
      </c>
      <c r="AD1208">
        <v>101.79151737399999</v>
      </c>
      <c r="AE1208">
        <v>108.590950754</v>
      </c>
      <c r="AF1208">
        <v>98.191817349000004</v>
      </c>
      <c r="AG1208">
        <v>114.7</v>
      </c>
      <c r="AH1208"/>
      <c r="AI1208">
        <v>101.69152570599999</v>
      </c>
      <c r="AJ1208">
        <v>96.470131885000001</v>
      </c>
      <c r="AK1208"/>
      <c r="AL1208">
        <v>104.677575043</v>
      </c>
      <c r="AM1208">
        <v>121.8</v>
      </c>
      <c r="AN1208">
        <v>106.409113257</v>
      </c>
      <c r="AO1208">
        <v>114</v>
      </c>
      <c r="AP1208">
        <v>112.428107027</v>
      </c>
      <c r="AQ1208">
        <v>125.310442537</v>
      </c>
      <c r="AR1208">
        <v>112.909409117</v>
      </c>
      <c r="AS1208">
        <v>114.690442463</v>
      </c>
      <c r="AT1208">
        <v>101.15745124999999</v>
      </c>
      <c r="AU1208"/>
    </row>
    <row r="1209" spans="1:47" x14ac:dyDescent="0.2">
      <c r="A1209" s="86">
        <v>43678</v>
      </c>
      <c r="B1209">
        <v>113.6</v>
      </c>
      <c r="C1209">
        <v>116.890259145</v>
      </c>
      <c r="D1209">
        <v>95.788604458999998</v>
      </c>
      <c r="E1209">
        <v>108.622779162</v>
      </c>
      <c r="F1209">
        <v>118.39641739699999</v>
      </c>
      <c r="G1209"/>
      <c r="H1209">
        <v>102.401835359</v>
      </c>
      <c r="I1209">
        <v>113.390550787</v>
      </c>
      <c r="J1209">
        <v>112.681219797</v>
      </c>
      <c r="K1209">
        <v>101.69152570599999</v>
      </c>
      <c r="L1209">
        <v>110.2</v>
      </c>
      <c r="M1209">
        <v>104</v>
      </c>
      <c r="N1209">
        <v>106.753088961</v>
      </c>
      <c r="O1209">
        <v>117.009750813</v>
      </c>
      <c r="P1209"/>
      <c r="Q1209">
        <v>113.70947579</v>
      </c>
      <c r="R1209">
        <v>102.88</v>
      </c>
      <c r="S1209">
        <v>102.461264958</v>
      </c>
      <c r="T1209">
        <v>106.470693673</v>
      </c>
      <c r="U1209"/>
      <c r="V1209">
        <v>109.172631929</v>
      </c>
      <c r="W1209">
        <v>115.109592466</v>
      </c>
      <c r="X1209">
        <v>114.054283523</v>
      </c>
      <c r="Y1209"/>
      <c r="Z1209">
        <v>98.708225685000002</v>
      </c>
      <c r="AA1209"/>
      <c r="AB1209">
        <v>108.477751756</v>
      </c>
      <c r="AC1209">
        <v>105.491209066</v>
      </c>
      <c r="AD1209">
        <v>100.49162569800001</v>
      </c>
      <c r="AE1209">
        <v>106.791100742</v>
      </c>
      <c r="AF1209">
        <v>101.191567369</v>
      </c>
      <c r="AG1209">
        <v>119.5</v>
      </c>
      <c r="AH1209"/>
      <c r="AI1209">
        <v>101.89150904100001</v>
      </c>
      <c r="AJ1209">
        <v>94.840961985999996</v>
      </c>
      <c r="AK1209"/>
      <c r="AL1209">
        <v>104.396129415</v>
      </c>
      <c r="AM1209">
        <v>120.5</v>
      </c>
      <c r="AN1209">
        <v>103.529137257</v>
      </c>
      <c r="AO1209">
        <v>114.6</v>
      </c>
      <c r="AP1209">
        <v>109.92748186999999</v>
      </c>
      <c r="AQ1209">
        <v>123.110259188</v>
      </c>
      <c r="AR1209">
        <v>112.809400783</v>
      </c>
      <c r="AS1209">
        <v>110.89075910299999</v>
      </c>
      <c r="AT1209">
        <v>101.783287203</v>
      </c>
      <c r="AU1209"/>
    </row>
    <row r="1210" spans="1:47" x14ac:dyDescent="0.2">
      <c r="A1210" s="86">
        <v>43709</v>
      </c>
      <c r="B1210">
        <v>114.8</v>
      </c>
      <c r="C1210">
        <v>115.590367469</v>
      </c>
      <c r="D1210">
        <v>95.678502614999999</v>
      </c>
      <c r="E1210">
        <v>108.323144876</v>
      </c>
      <c r="F1210">
        <v>121.70067209699999</v>
      </c>
      <c r="G1210"/>
      <c r="H1210">
        <v>100.590215031</v>
      </c>
      <c r="I1210">
        <v>114.490459128</v>
      </c>
      <c r="J1210">
        <v>113.181136477</v>
      </c>
      <c r="K1210">
        <v>100.591617365</v>
      </c>
      <c r="L1210">
        <v>111.9</v>
      </c>
      <c r="M1210">
        <v>103.7</v>
      </c>
      <c r="N1210">
        <v>105.003087503</v>
      </c>
      <c r="O1210">
        <v>115.609634136</v>
      </c>
      <c r="P1210"/>
      <c r="Q1210">
        <v>114.009500792</v>
      </c>
      <c r="R1210">
        <v>103.97</v>
      </c>
      <c r="S1210">
        <v>102.55477086400001</v>
      </c>
      <c r="T1210">
        <v>107.115970604</v>
      </c>
      <c r="U1210"/>
      <c r="V1210">
        <v>109.572165807</v>
      </c>
      <c r="W1210">
        <v>118.40986748900001</v>
      </c>
      <c r="X1210">
        <v>111.000832485</v>
      </c>
      <c r="Y1210"/>
      <c r="Z1210">
        <v>99.608300692</v>
      </c>
      <c r="AA1210"/>
      <c r="AB1210">
        <v>108.38407494099999</v>
      </c>
      <c r="AC1210">
        <v>104.891259062</v>
      </c>
      <c r="AD1210">
        <v>102.491459045</v>
      </c>
      <c r="AE1210">
        <v>108.090992417</v>
      </c>
      <c r="AF1210">
        <v>99.591700692000003</v>
      </c>
      <c r="AG1210">
        <v>120.3</v>
      </c>
      <c r="AH1210"/>
      <c r="AI1210">
        <v>103.09140904900001</v>
      </c>
      <c r="AJ1210">
        <v>93.910007758000006</v>
      </c>
      <c r="AK1210"/>
      <c r="AL1210">
        <v>104.78331838699999</v>
      </c>
      <c r="AM1210">
        <v>121.3</v>
      </c>
      <c r="AN1210">
        <v>100.84915959</v>
      </c>
      <c r="AO1210">
        <v>114.6</v>
      </c>
      <c r="AP1210">
        <v>111.827956989</v>
      </c>
      <c r="AQ1210">
        <v>124.41036753100001</v>
      </c>
      <c r="AR1210">
        <v>112.40936744699999</v>
      </c>
      <c r="AS1210">
        <v>115.590367469</v>
      </c>
      <c r="AT1210">
        <v>101.41268209899999</v>
      </c>
      <c r="AU1210"/>
    </row>
    <row r="1211" spans="1:47" x14ac:dyDescent="0.2">
      <c r="A1211" s="86">
        <v>43739</v>
      </c>
      <c r="B1211">
        <v>114.3</v>
      </c>
      <c r="C1211">
        <v>112.39063411399999</v>
      </c>
      <c r="D1211">
        <v>97.219928433999996</v>
      </c>
      <c r="E1211">
        <v>109.096575876</v>
      </c>
      <c r="F1211">
        <v>119.84743789700001</v>
      </c>
      <c r="G1211"/>
      <c r="H1211">
        <v>97.583962514999996</v>
      </c>
      <c r="I1211">
        <v>114.590450796</v>
      </c>
      <c r="J1211">
        <v>112.381269788</v>
      </c>
      <c r="K1211">
        <v>99.391717357000005</v>
      </c>
      <c r="L1211">
        <v>109.5</v>
      </c>
      <c r="M1211">
        <v>103.4</v>
      </c>
      <c r="N1211">
        <v>103.936086613</v>
      </c>
      <c r="O1211">
        <v>115.509625802</v>
      </c>
      <c r="P1211"/>
      <c r="Q1211">
        <v>112.70939244900001</v>
      </c>
      <c r="R1211">
        <v>103.55</v>
      </c>
      <c r="S1211">
        <v>101.17913644799999</v>
      </c>
      <c r="T1211">
        <v>107.65370138</v>
      </c>
      <c r="U1211"/>
      <c r="V1211">
        <v>107.174962544</v>
      </c>
      <c r="W1211">
        <v>117.10975914700001</v>
      </c>
      <c r="X1211">
        <v>111.20680016999999</v>
      </c>
      <c r="Y1211"/>
      <c r="Z1211">
        <v>108.809067422</v>
      </c>
      <c r="AA1211"/>
      <c r="AB1211">
        <v>110.351288056</v>
      </c>
      <c r="AC1211">
        <v>103.991334055</v>
      </c>
      <c r="AD1211">
        <v>98.291809016000002</v>
      </c>
      <c r="AE1211">
        <v>106.891092409</v>
      </c>
      <c r="AF1211">
        <v>96.691942338000004</v>
      </c>
      <c r="AG1211">
        <v>118.3</v>
      </c>
      <c r="AH1211"/>
      <c r="AI1211">
        <v>102.891425715</v>
      </c>
      <c r="AJ1211">
        <v>97.401086113000005</v>
      </c>
      <c r="AK1211"/>
      <c r="AL1211">
        <v>103.804033233</v>
      </c>
      <c r="AM1211">
        <v>122.6</v>
      </c>
      <c r="AN1211">
        <v>104.26913109100001</v>
      </c>
      <c r="AO1211">
        <v>115</v>
      </c>
      <c r="AP1211">
        <v>112.228057014</v>
      </c>
      <c r="AQ1211">
        <v>125.510459205</v>
      </c>
      <c r="AR1211">
        <v>110.60921743500001</v>
      </c>
      <c r="AS1211">
        <v>114.090492459</v>
      </c>
      <c r="AT1211">
        <v>100.57037073799999</v>
      </c>
      <c r="AU1211"/>
    </row>
    <row r="1212" spans="1:47" x14ac:dyDescent="0.2">
      <c r="A1212" s="86">
        <v>43770</v>
      </c>
      <c r="B1212">
        <v>113.6</v>
      </c>
      <c r="C1212">
        <v>114.690442463</v>
      </c>
      <c r="D1212">
        <v>95.348197081999999</v>
      </c>
      <c r="E1212">
        <v>108.166639468</v>
      </c>
      <c r="F1212">
        <v>117.527063297</v>
      </c>
      <c r="G1212"/>
      <c r="H1212">
        <v>100.69697341600001</v>
      </c>
      <c r="I1212">
        <v>113.69052579</v>
      </c>
      <c r="J1212">
        <v>111.281453091</v>
      </c>
      <c r="K1212">
        <v>99.891675694</v>
      </c>
      <c r="L1212">
        <v>104.7</v>
      </c>
      <c r="M1212">
        <v>102.8</v>
      </c>
      <c r="N1212">
        <v>105.505087921</v>
      </c>
      <c r="O1212">
        <v>118.90990915899999</v>
      </c>
      <c r="P1212"/>
      <c r="Q1212">
        <v>112.309359113</v>
      </c>
      <c r="R1212">
        <v>103.61</v>
      </c>
      <c r="S1212">
        <v>101.337741436</v>
      </c>
      <c r="T1212">
        <v>106.793332138</v>
      </c>
      <c r="U1212"/>
      <c r="V1212">
        <v>101.781255202</v>
      </c>
      <c r="W1212">
        <v>116.109675806</v>
      </c>
      <c r="X1212">
        <v>117.999924452</v>
      </c>
      <c r="Y1212"/>
      <c r="Z1212">
        <v>92.407700641999995</v>
      </c>
      <c r="AA1212"/>
      <c r="AB1212">
        <v>109.601873536</v>
      </c>
      <c r="AC1212">
        <v>104.691275727</v>
      </c>
      <c r="AD1212">
        <v>97.691859011999995</v>
      </c>
      <c r="AE1212">
        <v>107.59103408</v>
      </c>
      <c r="AF1212">
        <v>95.692025665000003</v>
      </c>
      <c r="AG1212">
        <v>116</v>
      </c>
      <c r="AH1212"/>
      <c r="AI1212">
        <v>101.69152570599999</v>
      </c>
      <c r="AJ1212">
        <v>99.96121024</v>
      </c>
      <c r="AK1212"/>
      <c r="AL1212">
        <v>103.77879562699999</v>
      </c>
      <c r="AM1212">
        <v>124.1</v>
      </c>
      <c r="AN1212">
        <v>103.12914059000001</v>
      </c>
      <c r="AO1212">
        <v>113</v>
      </c>
      <c r="AP1212">
        <v>111.22780695199999</v>
      </c>
      <c r="AQ1212">
        <v>125.010417535</v>
      </c>
      <c r="AR1212">
        <v>112.40936744699999</v>
      </c>
      <c r="AS1212">
        <v>115.39038413500001</v>
      </c>
      <c r="AT1212">
        <v>101.088861057</v>
      </c>
      <c r="AU1212"/>
    </row>
    <row r="1213" spans="1:47" x14ac:dyDescent="0.2">
      <c r="A1213" s="86">
        <v>43800</v>
      </c>
      <c r="B1213">
        <v>115.1</v>
      </c>
      <c r="C1213">
        <v>118.290142488</v>
      </c>
      <c r="D1213">
        <v>94.577484173000002</v>
      </c>
      <c r="E1213">
        <v>107.319102488</v>
      </c>
      <c r="F1213">
        <v>114.740383697</v>
      </c>
      <c r="G1213"/>
      <c r="H1213">
        <v>104.066136564</v>
      </c>
      <c r="I1213">
        <v>113.490542455</v>
      </c>
      <c r="J1213">
        <v>110.381603066</v>
      </c>
      <c r="K1213">
        <v>98.191817349000004</v>
      </c>
      <c r="L1213">
        <v>112</v>
      </c>
      <c r="M1213">
        <v>101.4</v>
      </c>
      <c r="N1213">
        <v>103.468086223</v>
      </c>
      <c r="O1213">
        <v>117.60980081700001</v>
      </c>
      <c r="P1213"/>
      <c r="Q1213">
        <v>112.40936744699999</v>
      </c>
      <c r="R1213">
        <v>101.13</v>
      </c>
      <c r="S1213">
        <v>100.54553412999999</v>
      </c>
      <c r="T1213">
        <v>106.363147517</v>
      </c>
      <c r="U1213"/>
      <c r="V1213">
        <v>106.076244382</v>
      </c>
      <c r="W1213">
        <v>112.609384115</v>
      </c>
      <c r="X1213">
        <v>115.456562736</v>
      </c>
      <c r="Y1213"/>
      <c r="Z1213">
        <v>91.407617301000002</v>
      </c>
      <c r="AA1213"/>
      <c r="AB1213">
        <v>110.070257611</v>
      </c>
      <c r="AC1213">
        <v>101.89150904100001</v>
      </c>
      <c r="AD1213">
        <v>97.791850679000007</v>
      </c>
      <c r="AE1213">
        <v>111.29072577300001</v>
      </c>
      <c r="AF1213">
        <v>93.392217314999996</v>
      </c>
      <c r="AG1213">
        <v>115.5</v>
      </c>
      <c r="AH1213"/>
      <c r="AI1213">
        <v>100.191650696</v>
      </c>
      <c r="AJ1213">
        <v>100.77579519</v>
      </c>
      <c r="AK1213"/>
      <c r="AL1213">
        <v>103.484250557</v>
      </c>
      <c r="AM1213">
        <v>120.6</v>
      </c>
      <c r="AN1213">
        <v>106.439113007</v>
      </c>
      <c r="AO1213">
        <v>112.4</v>
      </c>
      <c r="AP1213">
        <v>110.127531883</v>
      </c>
      <c r="AQ1213">
        <v>124.11034252899999</v>
      </c>
      <c r="AR1213">
        <v>110.409200767</v>
      </c>
      <c r="AS1213">
        <v>117.79018415100001</v>
      </c>
      <c r="AT1213">
        <v>100.722418941</v>
      </c>
      <c r="AU1213"/>
    </row>
    <row r="1214" spans="1:47" x14ac:dyDescent="0.2">
      <c r="A1214" s="86">
        <v>43831</v>
      </c>
      <c r="B1214">
        <v>117.9</v>
      </c>
      <c r="C1214">
        <v>112.49062578100001</v>
      </c>
      <c r="D1214">
        <v>95.348197081999999</v>
      </c>
      <c r="E1214">
        <v>107.855501366</v>
      </c>
      <c r="F1214">
        <v>119.52696549700001</v>
      </c>
      <c r="G1214"/>
      <c r="H1214">
        <v>101.98081025</v>
      </c>
      <c r="I1214">
        <v>117.590200817</v>
      </c>
      <c r="J1214">
        <v>112.581236461</v>
      </c>
      <c r="K1214">
        <v>100.591617365</v>
      </c>
      <c r="L1214">
        <v>107</v>
      </c>
      <c r="M1214">
        <v>103.1</v>
      </c>
      <c r="N1214">
        <v>103.63408636200001</v>
      </c>
      <c r="O1214">
        <v>114.20951746</v>
      </c>
      <c r="P1214"/>
      <c r="Q1214">
        <v>110.60921743500001</v>
      </c>
      <c r="R1214">
        <v>101.31</v>
      </c>
      <c r="S1214">
        <v>100.953897072</v>
      </c>
      <c r="T1214">
        <v>106.25560136199999</v>
      </c>
      <c r="U1214"/>
      <c r="V1214">
        <v>110.77076743799999</v>
      </c>
      <c r="W1214">
        <v>118.309859155</v>
      </c>
      <c r="X1214">
        <v>117.092451048</v>
      </c>
      <c r="Y1214"/>
      <c r="Z1214">
        <v>95.507958997000003</v>
      </c>
      <c r="AA1214"/>
      <c r="AB1214">
        <v>112.131147541</v>
      </c>
      <c r="AC1214">
        <v>104.691275727</v>
      </c>
      <c r="AD1214">
        <v>98.091825681000003</v>
      </c>
      <c r="AE1214">
        <v>108.39096741900001</v>
      </c>
      <c r="AF1214">
        <v>96.591950671000006</v>
      </c>
      <c r="AG1214">
        <v>114.3</v>
      </c>
      <c r="AH1214"/>
      <c r="AI1214">
        <v>102.69144238</v>
      </c>
      <c r="AJ1214">
        <v>98.448409620000007</v>
      </c>
      <c r="AK1214"/>
      <c r="AL1214">
        <v>103.829133447</v>
      </c>
      <c r="AM1214">
        <v>123.3</v>
      </c>
      <c r="AN1214">
        <v>107.049107924</v>
      </c>
      <c r="AO1214">
        <v>112.8</v>
      </c>
      <c r="AP1214">
        <v>115.128782196</v>
      </c>
      <c r="AQ1214">
        <v>123.610300858</v>
      </c>
      <c r="AR1214">
        <v>111.209267439</v>
      </c>
      <c r="AS1214">
        <v>117.390217482</v>
      </c>
      <c r="AT1214">
        <v>100.20095505899999</v>
      </c>
      <c r="AU1214"/>
    </row>
    <row r="1215" spans="1:47" x14ac:dyDescent="0.2">
      <c r="A1215" s="86">
        <v>43862</v>
      </c>
      <c r="B1215">
        <v>116.7</v>
      </c>
      <c r="C1215">
        <v>114.290475794</v>
      </c>
      <c r="D1215">
        <v>96.339113679999997</v>
      </c>
      <c r="E1215">
        <v>108.829847855</v>
      </c>
      <c r="F1215">
        <v>117.298648997</v>
      </c>
      <c r="G1215"/>
      <c r="H1215">
        <v>100.933389283</v>
      </c>
      <c r="I1215">
        <v>115.590367469</v>
      </c>
      <c r="J1215">
        <v>113.481086486</v>
      </c>
      <c r="K1215">
        <v>102.09149237600001</v>
      </c>
      <c r="L1215">
        <v>109</v>
      </c>
      <c r="M1215">
        <v>103.3</v>
      </c>
      <c r="N1215">
        <v>103.420086183</v>
      </c>
      <c r="O1215">
        <v>124.210350863</v>
      </c>
      <c r="P1215"/>
      <c r="Q1215">
        <v>110.00916743099999</v>
      </c>
      <c r="R1215">
        <v>103.23</v>
      </c>
      <c r="S1215">
        <v>101.399668328</v>
      </c>
      <c r="T1215">
        <v>106.25560136199999</v>
      </c>
      <c r="U1215"/>
      <c r="V1215">
        <v>106.775428667</v>
      </c>
      <c r="W1215">
        <v>116.50970914200001</v>
      </c>
      <c r="X1215">
        <v>116.476266524</v>
      </c>
      <c r="Y1215"/>
      <c r="Z1215">
        <v>90.707558962999997</v>
      </c>
      <c r="AA1215"/>
      <c r="AB1215">
        <v>112.59953161599999</v>
      </c>
      <c r="AC1215">
        <v>103.29139238400001</v>
      </c>
      <c r="AD1215">
        <v>98.391800683</v>
      </c>
      <c r="AE1215">
        <v>105.491209066</v>
      </c>
      <c r="AF1215">
        <v>97.691859011999995</v>
      </c>
      <c r="AG1215">
        <v>116.9</v>
      </c>
      <c r="AH1215"/>
      <c r="AI1215">
        <v>102.69144238</v>
      </c>
      <c r="AJ1215">
        <v>100.89216446899999</v>
      </c>
      <c r="AK1215"/>
      <c r="AL1215">
        <v>104.01449807500001</v>
      </c>
      <c r="AM1215">
        <v>124.8</v>
      </c>
      <c r="AN1215">
        <v>104.57912850699999</v>
      </c>
      <c r="AO1215">
        <v>113.9</v>
      </c>
      <c r="AP1215">
        <v>114.028507127</v>
      </c>
      <c r="AQ1215">
        <v>128.11067589000001</v>
      </c>
      <c r="AR1215">
        <v>110.80923410299999</v>
      </c>
      <c r="AS1215">
        <v>120.38996750299999</v>
      </c>
      <c r="AT1215">
        <v>100.43180268899999</v>
      </c>
      <c r="AU1215"/>
    </row>
    <row r="1216" spans="1:47" x14ac:dyDescent="0.2">
      <c r="A1216" s="86">
        <v>43891</v>
      </c>
      <c r="B1216">
        <v>106.7</v>
      </c>
      <c r="C1216">
        <v>107.491042413</v>
      </c>
      <c r="D1216">
        <v>88.631984586000002</v>
      </c>
      <c r="E1216">
        <v>102.29246981599999</v>
      </c>
      <c r="F1216">
        <v>113.16764479699999</v>
      </c>
      <c r="G1216"/>
      <c r="H1216">
        <v>100.305872112</v>
      </c>
      <c r="I1216">
        <v>107.09107574399999</v>
      </c>
      <c r="J1216">
        <v>99.883352775000006</v>
      </c>
      <c r="K1216">
        <v>90.992417298999996</v>
      </c>
      <c r="L1216">
        <v>108.4</v>
      </c>
      <c r="M1216">
        <v>91.7</v>
      </c>
      <c r="N1216">
        <v>90.327075273000005</v>
      </c>
      <c r="O1216">
        <v>113.70947579</v>
      </c>
      <c r="P1216"/>
      <c r="Q1216">
        <v>113.409450788</v>
      </c>
      <c r="R1216">
        <v>85.47</v>
      </c>
      <c r="S1216">
        <v>94.077589904000007</v>
      </c>
      <c r="T1216">
        <v>100.44810898</v>
      </c>
      <c r="U1216"/>
      <c r="V1216">
        <v>107.774263359</v>
      </c>
      <c r="W1216">
        <v>104.408700725</v>
      </c>
      <c r="X1216">
        <v>94.195914447000007</v>
      </c>
      <c r="Y1216"/>
      <c r="Z1216">
        <v>121.210100842</v>
      </c>
      <c r="AA1216"/>
      <c r="AB1216">
        <v>100.60889929699999</v>
      </c>
      <c r="AC1216">
        <v>74.293808849000001</v>
      </c>
      <c r="AD1216">
        <v>96.291975668999996</v>
      </c>
      <c r="AE1216">
        <v>109.89084243000001</v>
      </c>
      <c r="AF1216">
        <v>79.793350554</v>
      </c>
      <c r="AG1216">
        <v>115</v>
      </c>
      <c r="AH1216"/>
      <c r="AI1216">
        <v>100.591617365</v>
      </c>
      <c r="AJ1216">
        <v>102.404965089</v>
      </c>
      <c r="AK1216"/>
      <c r="AL1216">
        <v>97.941563076999998</v>
      </c>
      <c r="AM1216">
        <v>116</v>
      </c>
      <c r="AN1216">
        <v>95.979200172999995</v>
      </c>
      <c r="AO1216">
        <v>113</v>
      </c>
      <c r="AP1216">
        <v>91.222805700999999</v>
      </c>
      <c r="AQ1216">
        <v>114.509542462</v>
      </c>
      <c r="AR1216">
        <v>109.50912576</v>
      </c>
      <c r="AS1216">
        <v>113.090575785</v>
      </c>
      <c r="AT1216">
        <v>96.588967733000004</v>
      </c>
      <c r="AU1216"/>
    </row>
    <row r="1217" spans="1:47" x14ac:dyDescent="0.2">
      <c r="A1217" s="86">
        <v>43922</v>
      </c>
      <c r="B1217">
        <v>90.5</v>
      </c>
      <c r="C1217">
        <v>94.792100657999995</v>
      </c>
      <c r="D1217">
        <v>71.456096889999998</v>
      </c>
      <c r="E1217">
        <v>89.075119920999995</v>
      </c>
      <c r="F1217">
        <v>106.625956797</v>
      </c>
      <c r="G1217"/>
      <c r="H1217">
        <v>97.351227719999997</v>
      </c>
      <c r="I1217">
        <v>91.192400633000005</v>
      </c>
      <c r="J1217">
        <v>75.587402100000006</v>
      </c>
      <c r="K1217">
        <v>70.894092158999996</v>
      </c>
      <c r="L1217">
        <v>102.9</v>
      </c>
      <c r="M1217">
        <v>74</v>
      </c>
      <c r="N1217">
        <v>69.709058091000003</v>
      </c>
      <c r="O1217">
        <v>103.108592383</v>
      </c>
      <c r="P1217"/>
      <c r="Q1217">
        <v>110.00916743099999</v>
      </c>
      <c r="R1217">
        <v>67.84</v>
      </c>
      <c r="S1217">
        <v>79.753422052999994</v>
      </c>
      <c r="T1217">
        <v>79.691701022000004</v>
      </c>
      <c r="U1217"/>
      <c r="V1217">
        <v>97.486266022999999</v>
      </c>
      <c r="W1217">
        <v>73.106092173999997</v>
      </c>
      <c r="X1217">
        <v>49.610620345000001</v>
      </c>
      <c r="Y1217"/>
      <c r="Z1217">
        <v>96.808067339000004</v>
      </c>
      <c r="AA1217"/>
      <c r="AB1217">
        <v>102.95081967199999</v>
      </c>
      <c r="AC1217">
        <v>58.595117074000001</v>
      </c>
      <c r="AD1217">
        <v>87.092742271000006</v>
      </c>
      <c r="AE1217">
        <v>103.591367386</v>
      </c>
      <c r="AF1217">
        <v>68.094325472999998</v>
      </c>
      <c r="AG1217">
        <v>103.4</v>
      </c>
      <c r="AH1217"/>
      <c r="AI1217">
        <v>94.292142321</v>
      </c>
      <c r="AJ1217">
        <v>101.823118697</v>
      </c>
      <c r="AK1217"/>
      <c r="AL1217">
        <v>82.800286530999998</v>
      </c>
      <c r="AM1217">
        <v>91.6</v>
      </c>
      <c r="AN1217">
        <v>74.449379589000003</v>
      </c>
      <c r="AO1217">
        <v>108.4</v>
      </c>
      <c r="AP1217">
        <v>66.816704176000002</v>
      </c>
      <c r="AQ1217">
        <v>95.007917325999998</v>
      </c>
      <c r="AR1217">
        <v>92.707725644000007</v>
      </c>
      <c r="AS1217">
        <v>79.093408882999995</v>
      </c>
      <c r="AT1217">
        <v>83.459793748999999</v>
      </c>
      <c r="AU1217"/>
    </row>
    <row r="1218" spans="1:47" x14ac:dyDescent="0.2">
      <c r="A1218" s="86">
        <v>43952</v>
      </c>
      <c r="B1218">
        <v>99.2</v>
      </c>
      <c r="C1218">
        <v>107.291059078</v>
      </c>
      <c r="D1218">
        <v>77.071290943999998</v>
      </c>
      <c r="E1218">
        <v>93.025476940000004</v>
      </c>
      <c r="F1218">
        <v>103.130881497</v>
      </c>
      <c r="G1218"/>
      <c r="H1218">
        <v>97.513577999999995</v>
      </c>
      <c r="I1218">
        <v>98.991750687000007</v>
      </c>
      <c r="J1218">
        <v>89.585069154999999</v>
      </c>
      <c r="K1218">
        <v>79.193400550000007</v>
      </c>
      <c r="L1218">
        <v>100.5</v>
      </c>
      <c r="M1218">
        <v>84.5</v>
      </c>
      <c r="N1218">
        <v>84.130070107999998</v>
      </c>
      <c r="O1218">
        <v>102.508542379</v>
      </c>
      <c r="P1218"/>
      <c r="Q1218">
        <v>106.80890074200001</v>
      </c>
      <c r="R1218">
        <v>80.819999999999993</v>
      </c>
      <c r="S1218">
        <v>83.005652132999998</v>
      </c>
      <c r="T1218">
        <v>84.638824162000006</v>
      </c>
      <c r="U1218"/>
      <c r="V1218">
        <v>99.683702346999993</v>
      </c>
      <c r="W1218">
        <v>86.107175597999998</v>
      </c>
      <c r="X1218">
        <v>79.076804215999999</v>
      </c>
      <c r="Y1218"/>
      <c r="Z1218">
        <v>91.207600632999998</v>
      </c>
      <c r="AA1218"/>
      <c r="AB1218">
        <v>107.353629977</v>
      </c>
      <c r="AC1218">
        <v>84.792933922000003</v>
      </c>
      <c r="AD1218">
        <v>78.293475544000003</v>
      </c>
      <c r="AE1218">
        <v>95.592033997000001</v>
      </c>
      <c r="AF1218">
        <v>78.593450546</v>
      </c>
      <c r="AG1218">
        <v>109.5</v>
      </c>
      <c r="AH1218"/>
      <c r="AI1218">
        <v>94.192150654000002</v>
      </c>
      <c r="AJ1218">
        <v>100.54305663300001</v>
      </c>
      <c r="AK1218"/>
      <c r="AL1218">
        <v>86.473583968</v>
      </c>
      <c r="AM1218">
        <v>103.9</v>
      </c>
      <c r="AN1218">
        <v>76.839359672000001</v>
      </c>
      <c r="AO1218">
        <v>105.4</v>
      </c>
      <c r="AP1218">
        <v>81.020255063999997</v>
      </c>
      <c r="AQ1218">
        <v>104.808734061</v>
      </c>
      <c r="AR1218">
        <v>93.907825652</v>
      </c>
      <c r="AS1218">
        <v>94.192150654000002</v>
      </c>
      <c r="AT1218">
        <v>85.086927579999994</v>
      </c>
      <c r="AU1218"/>
    </row>
    <row r="1219" spans="1:47" x14ac:dyDescent="0.2">
      <c r="A1219" s="86">
        <v>43983</v>
      </c>
      <c r="B1219">
        <v>105</v>
      </c>
      <c r="C1219">
        <v>103.491375719</v>
      </c>
      <c r="D1219">
        <v>84.448114505999996</v>
      </c>
      <c r="E1219">
        <v>96.879790470000003</v>
      </c>
      <c r="F1219">
        <v>108.38664109699999</v>
      </c>
      <c r="G1219"/>
      <c r="H1219">
        <v>96.588081212000006</v>
      </c>
      <c r="I1219">
        <v>105.091242396</v>
      </c>
      <c r="J1219">
        <v>102.08298616899999</v>
      </c>
      <c r="K1219">
        <v>88.292642279999995</v>
      </c>
      <c r="L1219">
        <v>105.9</v>
      </c>
      <c r="M1219">
        <v>92.4</v>
      </c>
      <c r="N1219">
        <v>93.657078048000002</v>
      </c>
      <c r="O1219">
        <v>110.509209101</v>
      </c>
      <c r="P1219"/>
      <c r="Q1219">
        <v>107.50895908</v>
      </c>
      <c r="R1219">
        <v>91.37</v>
      </c>
      <c r="S1219">
        <v>89.150076397999996</v>
      </c>
      <c r="T1219">
        <v>94.102885822000005</v>
      </c>
      <c r="U1219"/>
      <c r="V1219">
        <v>103.27950724199999</v>
      </c>
      <c r="W1219">
        <v>101.30844236999999</v>
      </c>
      <c r="X1219">
        <v>97.291537974999997</v>
      </c>
      <c r="Y1219"/>
      <c r="Z1219">
        <v>100.80840070000001</v>
      </c>
      <c r="AA1219"/>
      <c r="AB1219">
        <v>112.505854801</v>
      </c>
      <c r="AC1219">
        <v>91.292392301000007</v>
      </c>
      <c r="AD1219">
        <v>82.093158903000003</v>
      </c>
      <c r="AE1219">
        <v>103.391384051</v>
      </c>
      <c r="AF1219">
        <v>85.392883925999996</v>
      </c>
      <c r="AG1219">
        <v>114.6</v>
      </c>
      <c r="AH1219"/>
      <c r="AI1219">
        <v>95.292058995000005</v>
      </c>
      <c r="AJ1219">
        <v>99.379363847999997</v>
      </c>
      <c r="AK1219"/>
      <c r="AL1219">
        <v>93.340718089999996</v>
      </c>
      <c r="AM1219">
        <v>115.4</v>
      </c>
      <c r="AN1219">
        <v>85.839284672999995</v>
      </c>
      <c r="AO1219">
        <v>106.3</v>
      </c>
      <c r="AP1219">
        <v>100.92523130799999</v>
      </c>
      <c r="AQ1219">
        <v>109.109092424</v>
      </c>
      <c r="AR1219">
        <v>99.808317360000004</v>
      </c>
      <c r="AS1219">
        <v>109.79085076200001</v>
      </c>
      <c r="AT1219">
        <v>90.358857051000001</v>
      </c>
      <c r="AU1219"/>
    </row>
    <row r="1220" spans="1:47" x14ac:dyDescent="0.2">
      <c r="A1220" s="86">
        <v>44013</v>
      </c>
      <c r="B1220">
        <v>110</v>
      </c>
      <c r="C1220">
        <v>109.290892426</v>
      </c>
      <c r="D1220">
        <v>92.815854666000007</v>
      </c>
      <c r="E1220">
        <v>99.863559387999999</v>
      </c>
      <c r="F1220">
        <v>111.609695597</v>
      </c>
      <c r="G1220"/>
      <c r="H1220">
        <v>97.289785948000002</v>
      </c>
      <c r="I1220">
        <v>110.690775769</v>
      </c>
      <c r="J1220">
        <v>106.982169638</v>
      </c>
      <c r="K1220">
        <v>89.992500625000005</v>
      </c>
      <c r="L1220">
        <v>100.9</v>
      </c>
      <c r="M1220">
        <v>96.3</v>
      </c>
      <c r="N1220">
        <v>99.376082812999996</v>
      </c>
      <c r="O1220">
        <v>111.90932577700001</v>
      </c>
      <c r="P1220"/>
      <c r="Q1220">
        <v>108.60905075399999</v>
      </c>
      <c r="R1220">
        <v>94.43</v>
      </c>
      <c r="S1220">
        <v>93.076463899999993</v>
      </c>
      <c r="T1220">
        <v>99.587739737999996</v>
      </c>
      <c r="U1220"/>
      <c r="V1220">
        <v>106.575661728</v>
      </c>
      <c r="W1220">
        <v>108.309025752</v>
      </c>
      <c r="X1220">
        <v>105.68322463299999</v>
      </c>
      <c r="Y1220"/>
      <c r="Z1220">
        <v>106.80890074200001</v>
      </c>
      <c r="AA1220"/>
      <c r="AB1220">
        <v>108.196721311</v>
      </c>
      <c r="AC1220">
        <v>97.791850679000007</v>
      </c>
      <c r="AD1220">
        <v>87.392717274000006</v>
      </c>
      <c r="AE1220">
        <v>105.391217399</v>
      </c>
      <c r="AF1220">
        <v>90.892425630999995</v>
      </c>
      <c r="AG1220">
        <v>114.4</v>
      </c>
      <c r="AH1220"/>
      <c r="AI1220">
        <v>97.791850679000007</v>
      </c>
      <c r="AJ1220">
        <v>101.706749418</v>
      </c>
      <c r="AK1220"/>
      <c r="AL1220">
        <v>97.531749024000007</v>
      </c>
      <c r="AM1220">
        <v>123.2</v>
      </c>
      <c r="AN1220">
        <v>97.919184006999998</v>
      </c>
      <c r="AO1220">
        <v>108.1</v>
      </c>
      <c r="AP1220">
        <v>105.02625656399999</v>
      </c>
      <c r="AQ1220">
        <v>118.309859155</v>
      </c>
      <c r="AR1220">
        <v>103.50862571899999</v>
      </c>
      <c r="AS1220">
        <v>120.48995917000001</v>
      </c>
      <c r="AT1220">
        <v>94.052518249000002</v>
      </c>
      <c r="AU1220"/>
    </row>
    <row r="1221" spans="1:47" x14ac:dyDescent="0.2">
      <c r="A1221" s="86">
        <v>44044</v>
      </c>
      <c r="B1221">
        <v>110.7</v>
      </c>
      <c r="C1221">
        <v>109.49087575999999</v>
      </c>
      <c r="D1221">
        <v>95.127993394000001</v>
      </c>
      <c r="E1221">
        <v>99.586665203999999</v>
      </c>
      <c r="F1221">
        <v>112.57173449699999</v>
      </c>
      <c r="G1221"/>
      <c r="H1221">
        <v>97.784171165999993</v>
      </c>
      <c r="I1221">
        <v>110.490792434</v>
      </c>
      <c r="J1221">
        <v>110.381603066</v>
      </c>
      <c r="K1221">
        <v>89.692525622999995</v>
      </c>
      <c r="L1221">
        <v>104.9</v>
      </c>
      <c r="M1221">
        <v>97.2</v>
      </c>
      <c r="N1221">
        <v>100.59908383299999</v>
      </c>
      <c r="O1221">
        <v>112.309359113</v>
      </c>
      <c r="P1221"/>
      <c r="Q1221">
        <v>109.909159097</v>
      </c>
      <c r="R1221">
        <v>95.52</v>
      </c>
      <c r="S1221">
        <v>94.539257464000002</v>
      </c>
      <c r="T1221">
        <v>101.093385911</v>
      </c>
      <c r="U1221"/>
      <c r="V1221">
        <v>105.377060097</v>
      </c>
      <c r="W1221">
        <v>115.009584132</v>
      </c>
      <c r="X1221">
        <v>106.158262462</v>
      </c>
      <c r="Y1221"/>
      <c r="Z1221">
        <v>94.107842320000003</v>
      </c>
      <c r="AA1221"/>
      <c r="AB1221">
        <v>111.85011709600001</v>
      </c>
      <c r="AC1221">
        <v>104.791267394</v>
      </c>
      <c r="AD1221">
        <v>89.892508957999993</v>
      </c>
      <c r="AE1221">
        <v>106.09115907</v>
      </c>
      <c r="AF1221">
        <v>91.192400633000005</v>
      </c>
      <c r="AG1221">
        <v>116</v>
      </c>
      <c r="AH1221"/>
      <c r="AI1221">
        <v>97.791850679000007</v>
      </c>
      <c r="AJ1221">
        <v>103.33591931700001</v>
      </c>
      <c r="AK1221"/>
      <c r="AL1221">
        <v>98.814041924999998</v>
      </c>
      <c r="AM1221">
        <v>122.6</v>
      </c>
      <c r="AN1221">
        <v>106.97910850700001</v>
      </c>
      <c r="AO1221">
        <v>111</v>
      </c>
      <c r="AP1221">
        <v>110.32758189499999</v>
      </c>
      <c r="AQ1221">
        <v>120.110009167</v>
      </c>
      <c r="AR1221">
        <v>111.10925910500001</v>
      </c>
      <c r="AS1221">
        <v>122.38980085</v>
      </c>
      <c r="AT1221">
        <v>95.047373406000006</v>
      </c>
      <c r="AU1221"/>
    </row>
    <row r="1222" spans="1:47" x14ac:dyDescent="0.2">
      <c r="A1222" s="86">
        <v>44075</v>
      </c>
      <c r="B1222">
        <v>113.5</v>
      </c>
      <c r="C1222">
        <v>110.790767436</v>
      </c>
      <c r="D1222">
        <v>97.550233965999993</v>
      </c>
      <c r="E1222">
        <v>101.163758163</v>
      </c>
      <c r="F1222">
        <v>116.503294497</v>
      </c>
      <c r="G1222"/>
      <c r="H1222">
        <v>99.866253169000004</v>
      </c>
      <c r="I1222">
        <v>112.990584118</v>
      </c>
      <c r="J1222">
        <v>111.281453091</v>
      </c>
      <c r="K1222">
        <v>91.892342305</v>
      </c>
      <c r="L1222">
        <v>106.5</v>
      </c>
      <c r="M1222">
        <v>97.1</v>
      </c>
      <c r="N1222">
        <v>101.49608458</v>
      </c>
      <c r="O1222">
        <v>113.409450788</v>
      </c>
      <c r="P1222"/>
      <c r="Q1222">
        <v>107.908992416</v>
      </c>
      <c r="R1222">
        <v>97.21</v>
      </c>
      <c r="S1222">
        <v>95.037510288999997</v>
      </c>
      <c r="T1222">
        <v>101.84620899799999</v>
      </c>
      <c r="U1222"/>
      <c r="V1222">
        <v>106.975195605</v>
      </c>
      <c r="W1222">
        <v>117.209767481</v>
      </c>
      <c r="X1222">
        <v>112.184622476</v>
      </c>
      <c r="Y1222"/>
      <c r="Z1222">
        <v>84.407033919</v>
      </c>
      <c r="AA1222"/>
      <c r="AB1222">
        <v>113.723653396</v>
      </c>
      <c r="AC1222">
        <v>100.091659028</v>
      </c>
      <c r="AD1222">
        <v>91.992333971999997</v>
      </c>
      <c r="AE1222">
        <v>109.390884093</v>
      </c>
      <c r="AF1222">
        <v>93.892175652000006</v>
      </c>
      <c r="AG1222">
        <v>116.5</v>
      </c>
      <c r="AH1222"/>
      <c r="AI1222">
        <v>98.491792351000001</v>
      </c>
      <c r="AJ1222">
        <v>101.59038013999999</v>
      </c>
      <c r="AK1222"/>
      <c r="AL1222">
        <v>99.573715625000006</v>
      </c>
      <c r="AM1222">
        <v>125.4</v>
      </c>
      <c r="AN1222">
        <v>103.919134007</v>
      </c>
      <c r="AO1222">
        <v>109.9</v>
      </c>
      <c r="AP1222">
        <v>113.128282071</v>
      </c>
      <c r="AQ1222">
        <v>120.61005083800001</v>
      </c>
      <c r="AR1222">
        <v>110.109175765</v>
      </c>
      <c r="AS1222">
        <v>125.189567536</v>
      </c>
      <c r="AT1222">
        <v>94.759433361000006</v>
      </c>
      <c r="AU1222"/>
    </row>
    <row r="1223" spans="1:47" x14ac:dyDescent="0.2">
      <c r="A1223" s="86">
        <v>44105</v>
      </c>
      <c r="B1223">
        <v>114.6</v>
      </c>
      <c r="C1223">
        <v>118.090159153</v>
      </c>
      <c r="D1223">
        <v>98.210845031999995</v>
      </c>
      <c r="E1223">
        <v>101.104633898</v>
      </c>
      <c r="F1223">
        <v>112.40325879700001</v>
      </c>
      <c r="G1223"/>
      <c r="H1223">
        <v>101.375516809</v>
      </c>
      <c r="I1223">
        <v>114.590450796</v>
      </c>
      <c r="J1223">
        <v>113.88101983</v>
      </c>
      <c r="K1223">
        <v>95.092075660000006</v>
      </c>
      <c r="L1223">
        <v>99.9</v>
      </c>
      <c r="M1223">
        <v>99.9</v>
      </c>
      <c r="N1223">
        <v>102.297085248</v>
      </c>
      <c r="O1223">
        <v>116.80973414499999</v>
      </c>
      <c r="P1223"/>
      <c r="Q1223">
        <v>109.80915076300001</v>
      </c>
      <c r="R1223">
        <v>99.08</v>
      </c>
      <c r="S1223">
        <v>96.566931566999997</v>
      </c>
      <c r="T1223">
        <v>102.70657824</v>
      </c>
      <c r="U1223"/>
      <c r="V1223">
        <v>103.579157649</v>
      </c>
      <c r="W1223">
        <v>119.009917493</v>
      </c>
      <c r="X1223">
        <v>116.368108823</v>
      </c>
      <c r="Y1223"/>
      <c r="Z1223">
        <v>92.407700641999995</v>
      </c>
      <c r="AA1223"/>
      <c r="AB1223">
        <v>112.131147541</v>
      </c>
      <c r="AC1223">
        <v>101.991500708</v>
      </c>
      <c r="AD1223">
        <v>93.692192317000007</v>
      </c>
      <c r="AE1223">
        <v>108.790934089</v>
      </c>
      <c r="AF1223">
        <v>94.192150654000002</v>
      </c>
      <c r="AG1223">
        <v>117.9</v>
      </c>
      <c r="AH1223"/>
      <c r="AI1223">
        <v>100.69160903300001</v>
      </c>
      <c r="AJ1223">
        <v>97.517455392000002</v>
      </c>
      <c r="AK1223"/>
      <c r="AL1223">
        <v>100.925762331</v>
      </c>
      <c r="AM1223">
        <v>126.6</v>
      </c>
      <c r="AN1223">
        <v>105.619119841</v>
      </c>
      <c r="AO1223">
        <v>110.1</v>
      </c>
      <c r="AP1223">
        <v>110.32758189499999</v>
      </c>
      <c r="AQ1223">
        <v>124.11034252899999</v>
      </c>
      <c r="AR1223">
        <v>110.00916743099999</v>
      </c>
      <c r="AS1223">
        <v>125.88950920800001</v>
      </c>
      <c r="AT1223">
        <v>95.793737790999998</v>
      </c>
      <c r="AU1223"/>
    </row>
    <row r="1224" spans="1:47" x14ac:dyDescent="0.2">
      <c r="A1224" s="86">
        <v>44136</v>
      </c>
      <c r="B1224">
        <v>114.5</v>
      </c>
      <c r="C1224">
        <v>115.290392467</v>
      </c>
      <c r="D1224">
        <v>98.871456097000006</v>
      </c>
      <c r="E1224">
        <v>103.48966930500001</v>
      </c>
      <c r="F1224">
        <v>116.56542979699999</v>
      </c>
      <c r="G1224"/>
      <c r="H1224">
        <v>99.795687219000001</v>
      </c>
      <c r="I1224">
        <v>114.190484126</v>
      </c>
      <c r="J1224">
        <v>113.78103649400001</v>
      </c>
      <c r="K1224">
        <v>96.291975668999996</v>
      </c>
      <c r="L1224">
        <v>107.7</v>
      </c>
      <c r="M1224">
        <v>102</v>
      </c>
      <c r="N1224">
        <v>101.358084465</v>
      </c>
      <c r="O1224">
        <v>116.309692474</v>
      </c>
      <c r="P1224"/>
      <c r="Q1224">
        <v>110.60921743500001</v>
      </c>
      <c r="R1224">
        <v>98.59</v>
      </c>
      <c r="S1224">
        <v>97.065589680000002</v>
      </c>
      <c r="T1224">
        <v>103.78203979200001</v>
      </c>
      <c r="U1224"/>
      <c r="V1224">
        <v>110.870650907</v>
      </c>
      <c r="W1224">
        <v>118.209850821</v>
      </c>
      <c r="X1224">
        <v>116.110796552</v>
      </c>
      <c r="Y1224"/>
      <c r="Z1224">
        <v>128.51070922599999</v>
      </c>
      <c r="AA1224"/>
      <c r="AB1224">
        <v>112.974238876</v>
      </c>
      <c r="AC1224">
        <v>100.591617365</v>
      </c>
      <c r="AD1224">
        <v>93.992167319000004</v>
      </c>
      <c r="AE1224">
        <v>109.290892426</v>
      </c>
      <c r="AF1224">
        <v>94.692108990999998</v>
      </c>
      <c r="AG1224">
        <v>119.7</v>
      </c>
      <c r="AH1224"/>
      <c r="AI1224">
        <v>99.991667360999998</v>
      </c>
      <c r="AJ1224">
        <v>99.262994569</v>
      </c>
      <c r="AK1224"/>
      <c r="AL1224">
        <v>102.039589177</v>
      </c>
      <c r="AM1224">
        <v>127.6</v>
      </c>
      <c r="AN1224">
        <v>100.03916633999999</v>
      </c>
      <c r="AO1224">
        <v>111.8</v>
      </c>
      <c r="AP1224">
        <v>114.428607152</v>
      </c>
      <c r="AQ1224">
        <v>124.11034252899999</v>
      </c>
      <c r="AR1224">
        <v>110.409200767</v>
      </c>
      <c r="AS1224">
        <v>127.789350887</v>
      </c>
      <c r="AT1224">
        <v>96.304695082999999</v>
      </c>
      <c r="AU1224"/>
    </row>
    <row r="1225" spans="1:47" x14ac:dyDescent="0.2">
      <c r="A1225" s="86">
        <v>44166</v>
      </c>
      <c r="B1225">
        <v>113.1</v>
      </c>
      <c r="C1225">
        <v>113.69052579</v>
      </c>
      <c r="D1225">
        <v>99.532067162000004</v>
      </c>
      <c r="E1225">
        <v>104.666803999</v>
      </c>
      <c r="F1225">
        <v>115.82625619700001</v>
      </c>
      <c r="G1225"/>
      <c r="H1225">
        <v>99.741976993999998</v>
      </c>
      <c r="I1225">
        <v>110.290809099</v>
      </c>
      <c r="J1225">
        <v>113.481086486</v>
      </c>
      <c r="K1225">
        <v>97.691859011999995</v>
      </c>
      <c r="L1225">
        <v>108.8</v>
      </c>
      <c r="M1225">
        <v>102</v>
      </c>
      <c r="N1225">
        <v>102.232085193</v>
      </c>
      <c r="O1225">
        <v>118.509875823</v>
      </c>
      <c r="P1225"/>
      <c r="Q1225">
        <v>110.209184099</v>
      </c>
      <c r="R1225">
        <v>98.11</v>
      </c>
      <c r="S1225">
        <v>97.803274052000006</v>
      </c>
      <c r="T1225">
        <v>103.566947482</v>
      </c>
      <c r="U1225"/>
      <c r="V1225">
        <v>110.77076743799999</v>
      </c>
      <c r="W1225">
        <v>116.20968413999999</v>
      </c>
      <c r="X1225">
        <v>117.465286742</v>
      </c>
      <c r="Y1225"/>
      <c r="Z1225">
        <v>122.510209184</v>
      </c>
      <c r="AA1225"/>
      <c r="AB1225">
        <v>112.974238876</v>
      </c>
      <c r="AC1225">
        <v>100.7916007</v>
      </c>
      <c r="AD1225">
        <v>94.092158987000005</v>
      </c>
      <c r="AE1225">
        <v>112.29064244600001</v>
      </c>
      <c r="AF1225">
        <v>91.492375635000002</v>
      </c>
      <c r="AG1225">
        <v>120.8</v>
      </c>
      <c r="AH1225"/>
      <c r="AI1225">
        <v>100.191650696</v>
      </c>
      <c r="AJ1225">
        <v>102.28859581099999</v>
      </c>
      <c r="AK1225"/>
      <c r="AL1225">
        <v>102.729584671</v>
      </c>
      <c r="AM1225">
        <v>128</v>
      </c>
      <c r="AN1225">
        <v>101.639153007</v>
      </c>
      <c r="AO1225">
        <v>115.3</v>
      </c>
      <c r="AP1225">
        <v>113.428357089</v>
      </c>
      <c r="AQ1225">
        <v>123.01025085400001</v>
      </c>
      <c r="AR1225">
        <v>111.709309109</v>
      </c>
      <c r="AS1225">
        <v>129.28922589800001</v>
      </c>
      <c r="AT1225">
        <v>97.419285721999998</v>
      </c>
      <c r="AU1225"/>
    </row>
    <row r="1226" spans="1:47" x14ac:dyDescent="0.2">
      <c r="A1226" s="86">
        <v>44197</v>
      </c>
      <c r="B1226">
        <v>112.9</v>
      </c>
      <c r="C1226">
        <v>120.48995917000001</v>
      </c>
      <c r="D1226">
        <v>99.752270851000006</v>
      </c>
      <c r="E1226">
        <v>106.024254325</v>
      </c>
      <c r="F1226">
        <v>118.739368797</v>
      </c>
      <c r="G1226"/>
      <c r="H1226">
        <v>101.092316149</v>
      </c>
      <c r="I1226">
        <v>113.29055912</v>
      </c>
      <c r="J1226">
        <v>112.281286452</v>
      </c>
      <c r="K1226">
        <v>97.491875676999996</v>
      </c>
      <c r="L1226">
        <v>109.4</v>
      </c>
      <c r="M1226">
        <v>103.1</v>
      </c>
      <c r="N1226">
        <v>101.51108459300001</v>
      </c>
      <c r="O1226">
        <v>117.709809151</v>
      </c>
      <c r="P1226"/>
      <c r="Q1226">
        <v>110.60921743500001</v>
      </c>
      <c r="R1226">
        <v>101.47</v>
      </c>
      <c r="S1226">
        <v>99.036223598000007</v>
      </c>
      <c r="T1226">
        <v>102.061301308</v>
      </c>
      <c r="U1226"/>
      <c r="V1226">
        <v>114.466455802</v>
      </c>
      <c r="W1226">
        <v>115.309609134</v>
      </c>
      <c r="X1226">
        <v>116.75756858299999</v>
      </c>
      <c r="Y1226"/>
      <c r="Z1226">
        <v>121.710142512</v>
      </c>
      <c r="AA1226"/>
      <c r="AB1226">
        <v>111.662763466</v>
      </c>
      <c r="AC1226">
        <v>102.29147571</v>
      </c>
      <c r="AD1226">
        <v>96.691942338000004</v>
      </c>
      <c r="AE1226">
        <v>110.89075910299999</v>
      </c>
      <c r="AF1226">
        <v>96.391967335999993</v>
      </c>
      <c r="AG1226">
        <v>119</v>
      </c>
      <c r="AH1226"/>
      <c r="AI1226">
        <v>101.49154237099999</v>
      </c>
      <c r="AJ1226">
        <v>103.452288596</v>
      </c>
      <c r="AK1226"/>
      <c r="AL1226">
        <v>103.727033957</v>
      </c>
      <c r="AM1226">
        <v>129.80000000000001</v>
      </c>
      <c r="AN1226">
        <v>100.569161924</v>
      </c>
      <c r="AO1226">
        <v>111.9</v>
      </c>
      <c r="AP1226">
        <v>114.228557139</v>
      </c>
      <c r="AQ1226">
        <v>125.610467539</v>
      </c>
      <c r="AR1226">
        <v>111.60930077499999</v>
      </c>
      <c r="AS1226">
        <v>130.68910924100001</v>
      </c>
      <c r="AT1226">
        <v>98.531596629000006</v>
      </c>
      <c r="AU1226"/>
    </row>
    <row r="1227" spans="1:47" x14ac:dyDescent="0.2">
      <c r="A1227" s="86">
        <v>44228</v>
      </c>
      <c r="B1227">
        <v>117.2</v>
      </c>
      <c r="C1227">
        <v>118.290142488</v>
      </c>
      <c r="D1227">
        <v>98.761354252999993</v>
      </c>
      <c r="E1227">
        <v>103.97737761099999</v>
      </c>
      <c r="F1227">
        <v>119.150778097</v>
      </c>
      <c r="G1227"/>
      <c r="H1227">
        <v>100.85540340999999</v>
      </c>
      <c r="I1227">
        <v>117.390217482</v>
      </c>
      <c r="J1227">
        <v>110.481586402</v>
      </c>
      <c r="K1227">
        <v>95.492042330000004</v>
      </c>
      <c r="L1227">
        <v>108</v>
      </c>
      <c r="M1227">
        <v>101.8</v>
      </c>
      <c r="N1227">
        <v>101.494084578</v>
      </c>
      <c r="O1227">
        <v>117.509792483</v>
      </c>
      <c r="P1227"/>
      <c r="Q1227">
        <v>113.109425785</v>
      </c>
      <c r="R1227">
        <v>96.83</v>
      </c>
      <c r="S1227">
        <v>96.851348302000005</v>
      </c>
      <c r="T1227">
        <v>102.70657824</v>
      </c>
      <c r="U1227"/>
      <c r="V1227">
        <v>111.569835192</v>
      </c>
      <c r="W1227">
        <v>120.810067506</v>
      </c>
      <c r="X1227">
        <v>116.608977787</v>
      </c>
      <c r="Y1227"/>
      <c r="Z1227">
        <v>126.51054254500001</v>
      </c>
      <c r="AA1227"/>
      <c r="AB1227">
        <v>110.444964871</v>
      </c>
      <c r="AC1227">
        <v>102.391467378</v>
      </c>
      <c r="AD1227">
        <v>95.392050662000003</v>
      </c>
      <c r="AE1227">
        <v>115.590367469</v>
      </c>
      <c r="AF1227">
        <v>94.792100657999995</v>
      </c>
      <c r="AG1227">
        <v>120.4</v>
      </c>
      <c r="AH1227"/>
      <c r="AI1227">
        <v>99.491709024000002</v>
      </c>
      <c r="AJ1227">
        <v>102.055857254</v>
      </c>
      <c r="AK1227"/>
      <c r="AL1227">
        <v>102.611806366</v>
      </c>
      <c r="AM1227">
        <v>130.19999999999999</v>
      </c>
      <c r="AN1227">
        <v>102.07914934</v>
      </c>
      <c r="AO1227">
        <v>112.9</v>
      </c>
      <c r="AP1227">
        <v>113.928482121</v>
      </c>
      <c r="AQ1227">
        <v>126.81056754700001</v>
      </c>
      <c r="AR1227">
        <v>112.509375781</v>
      </c>
      <c r="AS1227">
        <v>130.889092576</v>
      </c>
      <c r="AT1227">
        <v>95.547130276000004</v>
      </c>
      <c r="AU1227"/>
    </row>
    <row r="1228" spans="1:47" x14ac:dyDescent="0.2">
      <c r="A1228" s="86">
        <v>44256</v>
      </c>
      <c r="B1228">
        <v>121.1</v>
      </c>
      <c r="C1228">
        <v>122.889759187</v>
      </c>
      <c r="D1228">
        <v>96.118909991999999</v>
      </c>
      <c r="E1228">
        <v>104.71041148899999</v>
      </c>
      <c r="F1228">
        <v>126.85961669700001</v>
      </c>
      <c r="G1228"/>
      <c r="H1228">
        <v>102.234491252</v>
      </c>
      <c r="I1228">
        <v>121.489875844</v>
      </c>
      <c r="J1228">
        <v>113.281119813</v>
      </c>
      <c r="K1228">
        <v>96.291975668999996</v>
      </c>
      <c r="L1228">
        <v>114.1</v>
      </c>
      <c r="M1228">
        <v>102.4</v>
      </c>
      <c r="N1228">
        <v>102.09408507800001</v>
      </c>
      <c r="O1228">
        <v>115.40961746799999</v>
      </c>
      <c r="P1228"/>
      <c r="Q1228">
        <v>110.709225769</v>
      </c>
      <c r="R1228">
        <v>97.78</v>
      </c>
      <c r="S1228">
        <v>98.700953588999994</v>
      </c>
      <c r="T1228">
        <v>103.889585947</v>
      </c>
      <c r="U1228"/>
      <c r="V1228">
        <v>114.066921924</v>
      </c>
      <c r="W1228">
        <v>120.810067506</v>
      </c>
      <c r="X1228">
        <v>116.70463159099999</v>
      </c>
      <c r="Y1228"/>
      <c r="Z1228">
        <v>123.01025085400001</v>
      </c>
      <c r="AA1228"/>
      <c r="AB1228">
        <v>114.004683841</v>
      </c>
      <c r="AC1228">
        <v>102.791434047</v>
      </c>
      <c r="AD1228">
        <v>97.091909008000002</v>
      </c>
      <c r="AE1228">
        <v>114.79043412999999</v>
      </c>
      <c r="AF1228">
        <v>95.392050662000003</v>
      </c>
      <c r="AG1228">
        <v>120.9</v>
      </c>
      <c r="AH1228"/>
      <c r="AI1228">
        <v>102.69144238</v>
      </c>
      <c r="AJ1228">
        <v>103.10318076</v>
      </c>
      <c r="AK1228"/>
      <c r="AL1228">
        <v>104.286637658</v>
      </c>
      <c r="AM1228">
        <v>133.69999999999999</v>
      </c>
      <c r="AN1228">
        <v>101.69915250699999</v>
      </c>
      <c r="AO1228">
        <v>114.1</v>
      </c>
      <c r="AP1228">
        <v>114.228557139</v>
      </c>
      <c r="AQ1228">
        <v>127.410617551</v>
      </c>
      <c r="AR1228">
        <v>114.60955079599999</v>
      </c>
      <c r="AS1228">
        <v>131.989000917</v>
      </c>
      <c r="AT1228">
        <v>98.287962676999996</v>
      </c>
      <c r="AU1228"/>
    </row>
    <row r="1229" spans="1:47" x14ac:dyDescent="0.2">
      <c r="A1229" s="86">
        <v>44287</v>
      </c>
      <c r="B1229">
        <v>121.5</v>
      </c>
      <c r="C1229">
        <v>128.28930922399999</v>
      </c>
      <c r="D1229">
        <v>94.687586017000001</v>
      </c>
      <c r="E1229">
        <v>103.759340162</v>
      </c>
      <c r="F1229">
        <v>125.86367159700001</v>
      </c>
      <c r="G1229"/>
      <c r="H1229">
        <v>102.40678611</v>
      </c>
      <c r="I1229">
        <v>121.78985084599999</v>
      </c>
      <c r="J1229">
        <v>114.880853191</v>
      </c>
      <c r="K1229">
        <v>95.992000666999999</v>
      </c>
      <c r="L1229">
        <v>110.8</v>
      </c>
      <c r="M1229">
        <v>103.1</v>
      </c>
      <c r="N1229">
        <v>103.468086223</v>
      </c>
      <c r="O1229">
        <v>120.510042504</v>
      </c>
      <c r="P1229"/>
      <c r="Q1229">
        <v>112.309359113</v>
      </c>
      <c r="R1229">
        <v>97.55</v>
      </c>
      <c r="S1229">
        <v>99.257468082000003</v>
      </c>
      <c r="T1229">
        <v>103.45940132600001</v>
      </c>
      <c r="U1229"/>
      <c r="V1229">
        <v>118.96121191899999</v>
      </c>
      <c r="W1229">
        <v>116.70972580999999</v>
      </c>
      <c r="X1229">
        <v>115.89188561100001</v>
      </c>
      <c r="Y1229"/>
      <c r="Z1229">
        <v>123.51029252399999</v>
      </c>
      <c r="AA1229"/>
      <c r="AB1229">
        <v>113.536299766</v>
      </c>
      <c r="AC1229">
        <v>104.49129239200001</v>
      </c>
      <c r="AD1229">
        <v>99.791684025999999</v>
      </c>
      <c r="AE1229">
        <v>112.59061744900001</v>
      </c>
      <c r="AF1229">
        <v>96.591950671000006</v>
      </c>
      <c r="AG1229">
        <v>124</v>
      </c>
      <c r="AH1229"/>
      <c r="AI1229">
        <v>102.591450712</v>
      </c>
      <c r="AJ1229">
        <v>102.98681148199999</v>
      </c>
      <c r="AK1229"/>
      <c r="AL1229">
        <v>104.569302966</v>
      </c>
      <c r="AM1229">
        <v>132.69999999999999</v>
      </c>
      <c r="AN1229">
        <v>102.17914850699999</v>
      </c>
      <c r="AO1229">
        <v>115.9</v>
      </c>
      <c r="AP1229">
        <v>113.028257064</v>
      </c>
      <c r="AQ1229">
        <v>128.71072589400001</v>
      </c>
      <c r="AR1229">
        <v>114.309525794</v>
      </c>
      <c r="AS1229">
        <v>130.889092576</v>
      </c>
      <c r="AT1229">
        <v>98.367059460999997</v>
      </c>
      <c r="AU1229"/>
    </row>
    <row r="1230" spans="1:47" x14ac:dyDescent="0.2">
      <c r="A1230" s="86">
        <v>44317</v>
      </c>
      <c r="B1230">
        <v>119.4</v>
      </c>
      <c r="C1230">
        <v>128.38930089199999</v>
      </c>
      <c r="D1230">
        <v>95.788604458999998</v>
      </c>
      <c r="E1230">
        <v>103.235782754</v>
      </c>
      <c r="F1230">
        <v>122.319737597</v>
      </c>
      <c r="G1230"/>
      <c r="H1230">
        <v>100.683578422</v>
      </c>
      <c r="I1230">
        <v>119.690025831</v>
      </c>
      <c r="J1230">
        <v>111.081486419</v>
      </c>
      <c r="K1230">
        <v>95.192067327999993</v>
      </c>
      <c r="L1230">
        <v>111.8</v>
      </c>
      <c r="M1230">
        <v>102</v>
      </c>
      <c r="N1230">
        <v>104.941087451</v>
      </c>
      <c r="O1230">
        <v>118.70989249100001</v>
      </c>
      <c r="P1230"/>
      <c r="Q1230">
        <v>114.509542462</v>
      </c>
      <c r="R1230">
        <v>97.2</v>
      </c>
      <c r="S1230">
        <v>98.185157055000005</v>
      </c>
      <c r="T1230">
        <v>104.427316723</v>
      </c>
      <c r="U1230"/>
      <c r="V1230">
        <v>113.667388047</v>
      </c>
      <c r="W1230">
        <v>120.510042504</v>
      </c>
      <c r="X1230">
        <v>101.10321678</v>
      </c>
      <c r="Y1230"/>
      <c r="Z1230">
        <v>118.009834153</v>
      </c>
      <c r="AA1230"/>
      <c r="AB1230">
        <v>111.662763466</v>
      </c>
      <c r="AC1230">
        <v>102.791434047</v>
      </c>
      <c r="AD1230">
        <v>93.792183984999994</v>
      </c>
      <c r="AE1230">
        <v>111.09074243800001</v>
      </c>
      <c r="AF1230">
        <v>94.692108990999998</v>
      </c>
      <c r="AG1230">
        <v>121.2</v>
      </c>
      <c r="AH1230"/>
      <c r="AI1230">
        <v>102.99141738199999</v>
      </c>
      <c r="AJ1230">
        <v>102.63770364600001</v>
      </c>
      <c r="AK1230"/>
      <c r="AL1230">
        <v>103.30438107099999</v>
      </c>
      <c r="AM1230">
        <v>134.80000000000001</v>
      </c>
      <c r="AN1230">
        <v>97.339188840000006</v>
      </c>
      <c r="AO1230">
        <v>116.7</v>
      </c>
      <c r="AP1230">
        <v>110.32758189499999</v>
      </c>
      <c r="AQ1230">
        <v>128.01066755599999</v>
      </c>
      <c r="AR1230">
        <v>113.80948412399999</v>
      </c>
      <c r="AS1230">
        <v>133.088909258</v>
      </c>
      <c r="AT1230">
        <v>99.042058327000007</v>
      </c>
      <c r="AU1230"/>
    </row>
    <row r="1231" spans="1:47" x14ac:dyDescent="0.2">
      <c r="A1231" s="86">
        <v>44348</v>
      </c>
      <c r="B1231">
        <v>121.2</v>
      </c>
      <c r="C1231">
        <v>138.98841763199999</v>
      </c>
      <c r="D1231">
        <v>95.348197081999999</v>
      </c>
      <c r="E1231">
        <v>105.642220611</v>
      </c>
      <c r="F1231">
        <v>122.198846797</v>
      </c>
      <c r="G1231"/>
      <c r="H1231">
        <v>103.515616386</v>
      </c>
      <c r="I1231">
        <v>122.189817515</v>
      </c>
      <c r="J1231">
        <v>112.281286452</v>
      </c>
      <c r="K1231">
        <v>94.792100657999995</v>
      </c>
      <c r="L1231">
        <v>109.9</v>
      </c>
      <c r="M1231">
        <v>102.3</v>
      </c>
      <c r="N1231">
        <v>103.726086438</v>
      </c>
      <c r="O1231">
        <v>122.41020085</v>
      </c>
      <c r="P1231"/>
      <c r="Q1231">
        <v>112.509375781</v>
      </c>
      <c r="R1231">
        <v>97.77</v>
      </c>
      <c r="S1231">
        <v>99.668505065999994</v>
      </c>
      <c r="T1231">
        <v>103.78203979200001</v>
      </c>
      <c r="U1231"/>
      <c r="V1231">
        <v>112.868320293</v>
      </c>
      <c r="W1231">
        <v>120.01000083300001</v>
      </c>
      <c r="X1231">
        <v>110.95493601299999</v>
      </c>
      <c r="Y1231"/>
      <c r="Z1231">
        <v>113.109425785</v>
      </c>
      <c r="AA1231"/>
      <c r="AB1231">
        <v>115.50351288100001</v>
      </c>
      <c r="AC1231">
        <v>103.891342388</v>
      </c>
      <c r="AD1231">
        <v>99.791684025999999</v>
      </c>
      <c r="AE1231">
        <v>113.59053412199999</v>
      </c>
      <c r="AF1231">
        <v>95.292058995000005</v>
      </c>
      <c r="AG1231">
        <v>122.6</v>
      </c>
      <c r="AH1231"/>
      <c r="AI1231">
        <v>104.991250729</v>
      </c>
      <c r="AJ1231">
        <v>103.68502715299999</v>
      </c>
      <c r="AK1231"/>
      <c r="AL1231">
        <v>105.116204177</v>
      </c>
      <c r="AM1231">
        <v>136.19999999999999</v>
      </c>
      <c r="AN1231">
        <v>95.209206589999994</v>
      </c>
      <c r="AO1231">
        <v>116.4</v>
      </c>
      <c r="AP1231">
        <v>113.32833208300001</v>
      </c>
      <c r="AQ1231">
        <v>130.910909242</v>
      </c>
      <c r="AR1231">
        <v>115.009584132</v>
      </c>
      <c r="AS1231">
        <v>135.98866761100001</v>
      </c>
      <c r="AT1231">
        <v>99.585030982999996</v>
      </c>
      <c r="AU1231"/>
    </row>
    <row r="1232" spans="1:47" x14ac:dyDescent="0.2">
      <c r="A1232" s="86">
        <v>44378</v>
      </c>
      <c r="B1232">
        <v>120</v>
      </c>
      <c r="C1232">
        <v>133.088909258</v>
      </c>
      <c r="D1232">
        <v>94.247178640000001</v>
      </c>
      <c r="E1232">
        <v>105.92152256999999</v>
      </c>
      <c r="F1232">
        <v>122.953497797</v>
      </c>
      <c r="G1232"/>
      <c r="H1232">
        <v>102.649696457</v>
      </c>
      <c r="I1232">
        <v>120.789934172</v>
      </c>
      <c r="J1232">
        <v>112.881186469</v>
      </c>
      <c r="K1232">
        <v>96.191984000999994</v>
      </c>
      <c r="L1232">
        <v>115.5</v>
      </c>
      <c r="M1232">
        <v>103.5</v>
      </c>
      <c r="N1232">
        <v>102.62408551999999</v>
      </c>
      <c r="O1232">
        <v>121.010084174</v>
      </c>
      <c r="P1232"/>
      <c r="Q1232">
        <v>112.809400783</v>
      </c>
      <c r="R1232">
        <v>98.17</v>
      </c>
      <c r="S1232">
        <v>100.234488826</v>
      </c>
      <c r="T1232">
        <v>104.10467825800001</v>
      </c>
      <c r="U1232"/>
      <c r="V1232">
        <v>115.665057433</v>
      </c>
      <c r="W1232">
        <v>119.20993416100001</v>
      </c>
      <c r="X1232">
        <v>117.843570669</v>
      </c>
      <c r="Y1232"/>
      <c r="Z1232">
        <v>123.110259188</v>
      </c>
      <c r="AA1232"/>
      <c r="AB1232">
        <v>117.28337236500001</v>
      </c>
      <c r="AC1232">
        <v>104.791267394</v>
      </c>
      <c r="AD1232">
        <v>98.791767352999997</v>
      </c>
      <c r="AE1232">
        <v>113.79051745700001</v>
      </c>
      <c r="AF1232">
        <v>92.792267311000003</v>
      </c>
      <c r="AG1232">
        <v>123.9</v>
      </c>
      <c r="AH1232"/>
      <c r="AI1232">
        <v>106.191150737</v>
      </c>
      <c r="AJ1232">
        <v>103.68502715299999</v>
      </c>
      <c r="AK1232"/>
      <c r="AL1232">
        <v>105.58376465800001</v>
      </c>
      <c r="AM1232">
        <v>137.4</v>
      </c>
      <c r="AN1232">
        <v>98.649177924</v>
      </c>
      <c r="AO1232">
        <v>116.5</v>
      </c>
      <c r="AP1232">
        <v>114.428607152</v>
      </c>
      <c r="AQ1232">
        <v>128.51070922599999</v>
      </c>
      <c r="AR1232">
        <v>115.109592466</v>
      </c>
      <c r="AS1232">
        <v>131.38905091199999</v>
      </c>
      <c r="AT1232">
        <v>100.352012074</v>
      </c>
      <c r="AU1232"/>
    </row>
    <row r="1233" spans="1:47" x14ac:dyDescent="0.2">
      <c r="A1233" s="86">
        <v>44409</v>
      </c>
      <c r="B1233">
        <v>120.2</v>
      </c>
      <c r="C1233">
        <v>130.08915923699999</v>
      </c>
      <c r="D1233">
        <v>93.586567575000004</v>
      </c>
      <c r="E1233">
        <v>106.481731672</v>
      </c>
      <c r="F1233">
        <v>122.48305049699999</v>
      </c>
      <c r="G1233"/>
      <c r="H1233">
        <v>101.48047156299999</v>
      </c>
      <c r="I1233">
        <v>119.390050829</v>
      </c>
      <c r="J1233">
        <v>110.481586402</v>
      </c>
      <c r="K1233">
        <v>92.092325639999999</v>
      </c>
      <c r="L1233">
        <v>120.8</v>
      </c>
      <c r="M1233">
        <v>101.7</v>
      </c>
      <c r="N1233">
        <v>102.386085322</v>
      </c>
      <c r="O1233">
        <v>117.209767481</v>
      </c>
      <c r="P1233"/>
      <c r="Q1233">
        <v>114.309525794</v>
      </c>
      <c r="R1233">
        <v>99.17</v>
      </c>
      <c r="S1233">
        <v>99.037450867999993</v>
      </c>
      <c r="T1233">
        <v>105.18013981</v>
      </c>
      <c r="U1233"/>
      <c r="V1233">
        <v>116.364241718</v>
      </c>
      <c r="W1233">
        <v>115.809650804</v>
      </c>
      <c r="X1233">
        <v>119.632557431</v>
      </c>
      <c r="Y1233"/>
      <c r="Z1233">
        <v>117.90982581900001</v>
      </c>
      <c r="AA1233"/>
      <c r="AB1233">
        <v>114.004683841</v>
      </c>
      <c r="AC1233">
        <v>104.49129239200001</v>
      </c>
      <c r="AD1233">
        <v>95.292058995000005</v>
      </c>
      <c r="AE1233">
        <v>113.190567453</v>
      </c>
      <c r="AF1233">
        <v>95.592033997000001</v>
      </c>
      <c r="AG1233">
        <v>121.3</v>
      </c>
      <c r="AH1233"/>
      <c r="AI1233">
        <v>103.391384051</v>
      </c>
      <c r="AJ1233">
        <v>106.47788983700001</v>
      </c>
      <c r="AK1233"/>
      <c r="AL1233">
        <v>104.762118782</v>
      </c>
      <c r="AM1233">
        <v>135.69999999999999</v>
      </c>
      <c r="AN1233">
        <v>96.759193672999999</v>
      </c>
      <c r="AO1233">
        <v>115.4</v>
      </c>
      <c r="AP1233">
        <v>109.92748186999999</v>
      </c>
      <c r="AQ1233">
        <v>129.71080923400001</v>
      </c>
      <c r="AR1233">
        <v>113.409450788</v>
      </c>
      <c r="AS1233">
        <v>138.78843429700001</v>
      </c>
      <c r="AT1233">
        <v>100.21512904399999</v>
      </c>
      <c r="AU1233"/>
    </row>
    <row r="1234" spans="1:47" x14ac:dyDescent="0.2">
      <c r="A1234" s="86">
        <v>44440</v>
      </c>
      <c r="B1234">
        <v>119.4</v>
      </c>
      <c r="C1234">
        <v>130.889092576</v>
      </c>
      <c r="D1234">
        <v>93.256262042000003</v>
      </c>
      <c r="E1234">
        <v>106.05582293800001</v>
      </c>
      <c r="F1234">
        <v>123.65937919700001</v>
      </c>
      <c r="G1234"/>
      <c r="H1234">
        <v>99.532339003000004</v>
      </c>
      <c r="I1234">
        <v>116.59028414300001</v>
      </c>
      <c r="J1234">
        <v>107.18213631099999</v>
      </c>
      <c r="K1234">
        <v>90.892425630999995</v>
      </c>
      <c r="L1234">
        <v>112</v>
      </c>
      <c r="M1234">
        <v>101.5</v>
      </c>
      <c r="N1234">
        <v>102.73208561</v>
      </c>
      <c r="O1234">
        <v>123.01025085400001</v>
      </c>
      <c r="P1234"/>
      <c r="Q1234">
        <v>114.90957579800001</v>
      </c>
      <c r="R1234">
        <v>97.7</v>
      </c>
      <c r="S1234">
        <v>97.084297942999996</v>
      </c>
      <c r="T1234">
        <v>104.749955189</v>
      </c>
      <c r="U1234"/>
      <c r="V1234">
        <v>118.062260696</v>
      </c>
      <c r="W1234">
        <v>115.40961746799999</v>
      </c>
      <c r="X1234">
        <v>117.32450818300001</v>
      </c>
      <c r="Y1234"/>
      <c r="Z1234">
        <v>122.010167514</v>
      </c>
      <c r="AA1234"/>
      <c r="AB1234">
        <v>113.817330211</v>
      </c>
      <c r="AC1234">
        <v>104.59128406000001</v>
      </c>
      <c r="AD1234">
        <v>89.792517290000006</v>
      </c>
      <c r="AE1234">
        <v>111.990667444</v>
      </c>
      <c r="AF1234">
        <v>95.092075660000006</v>
      </c>
      <c r="AG1234">
        <v>123.1</v>
      </c>
      <c r="AH1234"/>
      <c r="AI1234">
        <v>104.49129239200001</v>
      </c>
      <c r="AJ1234">
        <v>109.96896819200001</v>
      </c>
      <c r="AK1234"/>
      <c r="AL1234">
        <v>103.28427507799999</v>
      </c>
      <c r="AM1234">
        <v>136.6</v>
      </c>
      <c r="AN1234">
        <v>98.289180923000004</v>
      </c>
      <c r="AO1234">
        <v>117.4</v>
      </c>
      <c r="AP1234">
        <v>108.227056764</v>
      </c>
      <c r="AQ1234">
        <v>130.01083423599999</v>
      </c>
      <c r="AR1234">
        <v>113.409450788</v>
      </c>
      <c r="AS1234">
        <v>136.68860928300001</v>
      </c>
      <c r="AT1234">
        <v>99.199161587000006</v>
      </c>
      <c r="AU1234"/>
    </row>
    <row r="1235" spans="1:47" x14ac:dyDescent="0.2">
      <c r="A1235" s="86">
        <v>44470</v>
      </c>
      <c r="B1235">
        <v>120.9</v>
      </c>
      <c r="C1235">
        <v>130.98908424300001</v>
      </c>
      <c r="D1235">
        <v>92.375447288999993</v>
      </c>
      <c r="E1235">
        <v>108.361669284</v>
      </c>
      <c r="F1235">
        <v>117.299999997</v>
      </c>
      <c r="G1235"/>
      <c r="H1235">
        <v>103.20642818</v>
      </c>
      <c r="I1235">
        <v>120.989917507</v>
      </c>
      <c r="J1235">
        <v>108.18196967199999</v>
      </c>
      <c r="K1235">
        <v>93.792183984999994</v>
      </c>
      <c r="L1235">
        <v>114.4</v>
      </c>
      <c r="M1235">
        <v>102.6</v>
      </c>
      <c r="N1235">
        <v>101.746084788</v>
      </c>
      <c r="O1235">
        <v>120.110009167</v>
      </c>
      <c r="P1235"/>
      <c r="Q1235">
        <v>115.3</v>
      </c>
      <c r="R1235">
        <v>98.54</v>
      </c>
      <c r="S1235">
        <v>98.386053778000004</v>
      </c>
      <c r="T1235">
        <v>104.10467825800001</v>
      </c>
      <c r="U1235"/>
      <c r="V1235">
        <v>120.95888130500001</v>
      </c>
      <c r="W1235">
        <v>115.809650804</v>
      </c>
      <c r="X1235">
        <v>121.342649286</v>
      </c>
      <c r="Y1235"/>
      <c r="Z1235">
        <v>90.084985836000001</v>
      </c>
      <c r="AA1235"/>
      <c r="AB1235">
        <v>116.62763466</v>
      </c>
      <c r="AC1235">
        <v>103.991334055</v>
      </c>
      <c r="AD1235">
        <v>90.792433963999997</v>
      </c>
      <c r="AE1235">
        <v>108.590950754</v>
      </c>
      <c r="AF1235">
        <v>95.392050662000003</v>
      </c>
      <c r="AG1235">
        <v>121.3</v>
      </c>
      <c r="AH1235"/>
      <c r="AI1235">
        <v>103.491375719</v>
      </c>
      <c r="AJ1235">
        <v>104.150504267</v>
      </c>
      <c r="AK1235"/>
      <c r="AL1235">
        <v>103.869262922</v>
      </c>
      <c r="AM1235">
        <v>139.30000000000001</v>
      </c>
      <c r="AN1235">
        <v>98.989175090000003</v>
      </c>
      <c r="AO1235">
        <v>118.8</v>
      </c>
      <c r="AP1235">
        <v>111.52788197</v>
      </c>
      <c r="AQ1235">
        <v>131.41095091299999</v>
      </c>
      <c r="AR1235">
        <v>115.009584132</v>
      </c>
      <c r="AS1235">
        <v>137.58853428899999</v>
      </c>
      <c r="AT1235">
        <v>100.86425791000001</v>
      </c>
      <c r="AU1235"/>
    </row>
    <row r="1236" spans="1:47" x14ac:dyDescent="0.2">
      <c r="A1236" s="86">
        <v>44501</v>
      </c>
      <c r="B1236">
        <v>123.8</v>
      </c>
      <c r="C1236">
        <v>126.489459212</v>
      </c>
      <c r="D1236">
        <v>92.155243600000006</v>
      </c>
      <c r="E1236">
        <v>108.177340692</v>
      </c>
      <c r="F1236">
        <v>127.69999999700001</v>
      </c>
      <c r="G1236"/>
      <c r="H1236">
        <v>102.335383569</v>
      </c>
      <c r="I1236">
        <v>123.38971752400001</v>
      </c>
      <c r="J1236">
        <v>113.681053158</v>
      </c>
      <c r="K1236">
        <v>93.892175652000006</v>
      </c>
      <c r="L1236">
        <v>118.5</v>
      </c>
      <c r="M1236">
        <v>103.217202867</v>
      </c>
      <c r="N1236">
        <v>106.29608858</v>
      </c>
      <c r="O1236">
        <v>124.010334195</v>
      </c>
      <c r="P1236"/>
      <c r="Q1236">
        <v>115.90965913799999</v>
      </c>
      <c r="R1236">
        <v>98.1</v>
      </c>
      <c r="S1236">
        <v>100.012808318</v>
      </c>
      <c r="T1236">
        <v>103.566947482</v>
      </c>
      <c r="U1236"/>
      <c r="V1236">
        <v>119.560512735</v>
      </c>
      <c r="W1236">
        <v>119.809984165</v>
      </c>
      <c r="X1236">
        <v>117.35332845000001</v>
      </c>
      <c r="Y1236"/>
      <c r="Z1236">
        <v>123.679386769</v>
      </c>
      <c r="AA1236"/>
      <c r="AB1236">
        <v>112.037470726</v>
      </c>
      <c r="AC1236">
        <v>106.291142405</v>
      </c>
      <c r="AD1236">
        <v>97.291892341999997</v>
      </c>
      <c r="AE1236">
        <v>114.090492459</v>
      </c>
      <c r="AF1236">
        <v>92.692275644000006</v>
      </c>
      <c r="AG1236">
        <v>121.4</v>
      </c>
      <c r="AH1236"/>
      <c r="AI1236">
        <v>104.39130072499999</v>
      </c>
      <c r="AJ1236">
        <v>101.008533747</v>
      </c>
      <c r="AK1236"/>
      <c r="AL1236">
        <v>106.286357951</v>
      </c>
      <c r="AM1236">
        <v>147.30000000000001</v>
      </c>
      <c r="AN1236">
        <v>100.21916484</v>
      </c>
      <c r="AO1236">
        <v>118.9</v>
      </c>
      <c r="AP1236">
        <v>116.929232308</v>
      </c>
      <c r="AQ1236">
        <v>135.11125927200001</v>
      </c>
      <c r="AR1236">
        <v>115.78070321600001</v>
      </c>
      <c r="AS1236">
        <v>142.588117657</v>
      </c>
      <c r="AT1236">
        <v>101.383838535</v>
      </c>
      <c r="AU1236"/>
    </row>
    <row r="1237" spans="1:47" x14ac:dyDescent="0.2">
      <c r="A1237" s="86">
        <v>44531</v>
      </c>
      <c r="B1237">
        <v>122.3</v>
      </c>
      <c r="C1237">
        <v>128.38930089199999</v>
      </c>
      <c r="D1237">
        <v>95.348197081999999</v>
      </c>
      <c r="E1237">
        <v>108.01147171300001</v>
      </c>
      <c r="F1237">
        <v>123.69999999700001</v>
      </c>
      <c r="G1237"/>
      <c r="H1237">
        <v>101.946180803</v>
      </c>
      <c r="I1237">
        <v>118.490125823</v>
      </c>
      <c r="J1237">
        <v>110.18163639399999</v>
      </c>
      <c r="K1237">
        <v>95.392050662000003</v>
      </c>
      <c r="L1237">
        <v>117.7</v>
      </c>
      <c r="M1237">
        <v>104.60871739300001</v>
      </c>
      <c r="N1237">
        <v>103.275086063</v>
      </c>
      <c r="O1237">
        <v>126.51054254500001</v>
      </c>
      <c r="P1237"/>
      <c r="Q1237">
        <v>120.02000333399999</v>
      </c>
      <c r="R1237">
        <v>97.84</v>
      </c>
      <c r="S1237">
        <v>100.047834792</v>
      </c>
      <c r="T1237">
        <v>103.566947482</v>
      </c>
      <c r="U1237"/>
      <c r="V1237">
        <v>120.269707817</v>
      </c>
      <c r="W1237">
        <v>120.01000083300001</v>
      </c>
      <c r="X1237">
        <v>118.244506773</v>
      </c>
      <c r="Y1237"/>
      <c r="Z1237">
        <v>136.57723712699999</v>
      </c>
      <c r="AA1237"/>
      <c r="AB1237">
        <v>119.25058548</v>
      </c>
      <c r="AC1237">
        <v>104.991250729</v>
      </c>
      <c r="AD1237">
        <v>96.391967335999993</v>
      </c>
      <c r="AE1237">
        <v>119.29005916200001</v>
      </c>
      <c r="AF1237">
        <v>97.691859011999995</v>
      </c>
      <c r="AG1237">
        <v>127.1</v>
      </c>
      <c r="AH1237"/>
      <c r="AI1237">
        <v>106.691109074</v>
      </c>
      <c r="AJ1237">
        <v>104.150504267</v>
      </c>
      <c r="AK1237"/>
      <c r="AL1237">
        <v>106.83961072</v>
      </c>
      <c r="AM1237">
        <v>145.30000000000001</v>
      </c>
      <c r="AN1237">
        <v>102.01914984</v>
      </c>
      <c r="AO1237">
        <v>121.7</v>
      </c>
      <c r="AP1237">
        <v>118.71978663100001</v>
      </c>
      <c r="AQ1237">
        <v>135.71130927600001</v>
      </c>
      <c r="AR1237">
        <v>116.080653224</v>
      </c>
      <c r="AS1237">
        <v>144.88792600599999</v>
      </c>
      <c r="AT1237">
        <v>100.994698219</v>
      </c>
      <c r="AU1237"/>
    </row>
    <row r="1238" spans="1:47" x14ac:dyDescent="0.2">
      <c r="A1238" s="86">
        <v>44562</v>
      </c>
      <c r="B1238">
        <v>126.5</v>
      </c>
      <c r="C1238">
        <v>129.18923423000001</v>
      </c>
      <c r="D1238">
        <v>92.925956510000006</v>
      </c>
      <c r="E1238">
        <v>106.642785101</v>
      </c>
      <c r="F1238">
        <v>124.2</v>
      </c>
      <c r="G1238"/>
      <c r="H1238">
        <v>100.148304223</v>
      </c>
      <c r="I1238">
        <v>126.789434214</v>
      </c>
      <c r="J1238">
        <v>113.98100316599999</v>
      </c>
      <c r="K1238">
        <v>97.691859011999995</v>
      </c>
      <c r="L1238">
        <v>119.9</v>
      </c>
      <c r="M1238">
        <v>104.908742395</v>
      </c>
      <c r="N1238">
        <v>105.201087668</v>
      </c>
      <c r="O1238">
        <v>122.41020085</v>
      </c>
      <c r="P1238"/>
      <c r="Q1238">
        <v>116.219369895</v>
      </c>
      <c r="R1238">
        <v>99.65</v>
      </c>
      <c r="S1238">
        <v>100.258417885</v>
      </c>
      <c r="T1238">
        <v>104.212224413</v>
      </c>
      <c r="U1238"/>
      <c r="V1238">
        <v>115.26552355600001</v>
      </c>
      <c r="W1238">
        <v>122.610217518</v>
      </c>
      <c r="X1238">
        <v>118.241002878</v>
      </c>
      <c r="Y1238"/>
      <c r="Z1238">
        <v>128.67855357400001</v>
      </c>
      <c r="AA1238"/>
      <c r="AB1238">
        <v>121.31147541</v>
      </c>
      <c r="AC1238">
        <v>101.391550704</v>
      </c>
      <c r="AD1238">
        <v>95.392050662000003</v>
      </c>
      <c r="AE1238">
        <v>119.4</v>
      </c>
      <c r="AF1238">
        <v>94.392133989000001</v>
      </c>
      <c r="AG1238">
        <v>125.9</v>
      </c>
      <c r="AH1238"/>
      <c r="AI1238">
        <v>106.291142405</v>
      </c>
      <c r="AJ1238">
        <v>104.965089216</v>
      </c>
      <c r="AK1238"/>
      <c r="AL1238">
        <v>106.976301189</v>
      </c>
      <c r="AM1238">
        <v>150.19999999999999</v>
      </c>
      <c r="AN1238">
        <v>97.349188756999993</v>
      </c>
      <c r="AO1238"/>
      <c r="AP1238">
        <v>116.919486581</v>
      </c>
      <c r="AQ1238">
        <v>137.31144262000001</v>
      </c>
      <c r="AR1238">
        <v>114.98083652699999</v>
      </c>
      <c r="AS1238">
        <v>140.788267644</v>
      </c>
      <c r="AT1238">
        <v>102.555918064</v>
      </c>
      <c r="AU1238"/>
    </row>
    <row r="1239" spans="1:47" x14ac:dyDescent="0.2">
      <c r="A1239" s="86">
        <v>44593</v>
      </c>
      <c r="B1239">
        <v>126.7</v>
      </c>
      <c r="C1239">
        <v>127.989334222</v>
      </c>
      <c r="D1239">
        <v>94.247178640000001</v>
      </c>
      <c r="E1239">
        <v>107.996222468</v>
      </c>
      <c r="F1239">
        <v>136.5</v>
      </c>
      <c r="G1239"/>
      <c r="H1239">
        <v>99.211503024999999</v>
      </c>
      <c r="I1239">
        <v>130.37827028800001</v>
      </c>
      <c r="J1239">
        <v>111.48141976300001</v>
      </c>
      <c r="K1239">
        <v>96.491959003000005</v>
      </c>
      <c r="L1239">
        <v>120.9</v>
      </c>
      <c r="M1239">
        <v>105.2</v>
      </c>
      <c r="N1239">
        <v>106.18508848800001</v>
      </c>
      <c r="O1239">
        <v>122.91024252</v>
      </c>
      <c r="P1239"/>
      <c r="Q1239">
        <v>116.409700808</v>
      </c>
      <c r="R1239">
        <v>98.79</v>
      </c>
      <c r="S1239">
        <v>100.584057108</v>
      </c>
      <c r="T1239">
        <v>104.427316723</v>
      </c>
      <c r="U1239"/>
      <c r="V1239">
        <v>117.282717283</v>
      </c>
      <c r="W1239">
        <v>125.010417535</v>
      </c>
      <c r="X1239">
        <v>118.61727889399999</v>
      </c>
      <c r="Y1239"/>
      <c r="Z1239">
        <v>133.97767038800001</v>
      </c>
      <c r="AA1239"/>
      <c r="AB1239">
        <v>124.215456674</v>
      </c>
      <c r="AC1239">
        <v>105.79118406800001</v>
      </c>
      <c r="AD1239">
        <v>96.091992333999997</v>
      </c>
      <c r="AE1239">
        <v>119.9</v>
      </c>
      <c r="AF1239">
        <v>98.208184015</v>
      </c>
      <c r="AG1239">
        <v>121.7</v>
      </c>
      <c r="AH1239"/>
      <c r="AI1239">
        <v>102.99141738199999</v>
      </c>
      <c r="AJ1239">
        <v>104.150504267</v>
      </c>
      <c r="AK1239"/>
      <c r="AL1239">
        <v>108.11033084499999</v>
      </c>
      <c r="AM1239">
        <v>152</v>
      </c>
      <c r="AN1239">
        <v>97.719185672999998</v>
      </c>
      <c r="AO1239"/>
      <c r="AP1239">
        <v>114.619103184</v>
      </c>
      <c r="AQ1239">
        <v>124.310359197</v>
      </c>
      <c r="AR1239">
        <v>114.590450796</v>
      </c>
      <c r="AS1239">
        <v>147.38771768999999</v>
      </c>
      <c r="AT1239">
        <v>102.66831875600001</v>
      </c>
      <c r="AU1239"/>
    </row>
    <row r="1240" spans="1:47" x14ac:dyDescent="0.2">
      <c r="A1240" s="86">
        <v>44621</v>
      </c>
      <c r="B1240">
        <v>125.3</v>
      </c>
      <c r="C1240">
        <v>125.58953420500001</v>
      </c>
      <c r="D1240">
        <v>94.797687861</v>
      </c>
      <c r="E1240">
        <v>107.86058444699999</v>
      </c>
      <c r="F1240">
        <v>133.30000000000001</v>
      </c>
      <c r="G1240"/>
      <c r="H1240">
        <v>102.14580004699999</v>
      </c>
      <c r="I1240">
        <v>125.3</v>
      </c>
      <c r="J1240">
        <v>114.480919847</v>
      </c>
      <c r="K1240">
        <v>92.192317306999996</v>
      </c>
      <c r="L1240">
        <v>126.7</v>
      </c>
      <c r="M1240">
        <v>103.108592383</v>
      </c>
      <c r="N1240">
        <v>103.970086642</v>
      </c>
      <c r="O1240">
        <v>129.310775898</v>
      </c>
      <c r="P1240"/>
      <c r="Q1240">
        <v>114.90957579800001</v>
      </c>
      <c r="R1240">
        <v>97.92</v>
      </c>
      <c r="S1240">
        <v>100.65889286300001</v>
      </c>
      <c r="T1240">
        <v>104.749955189</v>
      </c>
      <c r="U1240"/>
      <c r="V1240">
        <v>123.276723277</v>
      </c>
      <c r="W1240">
        <v>125.21043420300001</v>
      </c>
      <c r="X1240">
        <v>118.844896963</v>
      </c>
      <c r="Y1240"/>
      <c r="Z1240">
        <v>138.07698716900001</v>
      </c>
      <c r="AA1240"/>
      <c r="AB1240">
        <v>122.62295082</v>
      </c>
      <c r="AC1240">
        <v>105.99116740300001</v>
      </c>
      <c r="AD1240">
        <v>96.591950671000006</v>
      </c>
      <c r="AE1240">
        <v>121.2</v>
      </c>
      <c r="AF1240">
        <v>93.307775648000003</v>
      </c>
      <c r="AG1240">
        <v>127.1</v>
      </c>
      <c r="AH1240"/>
      <c r="AI1240">
        <v>103.29139238400001</v>
      </c>
      <c r="AJ1240">
        <v>106.594259116</v>
      </c>
      <c r="AK1240"/>
      <c r="AL1240">
        <v>107.98649870600001</v>
      </c>
      <c r="AM1240">
        <v>155.19999999999999</v>
      </c>
      <c r="AN1240">
        <v>102.449146257</v>
      </c>
      <c r="AO1240"/>
      <c r="AP1240">
        <v>107.21786964499999</v>
      </c>
      <c r="AQ1240">
        <v>129.61080089999999</v>
      </c>
      <c r="AR1240">
        <v>116.480586569</v>
      </c>
      <c r="AS1240">
        <v>144.687942671</v>
      </c>
      <c r="AT1240">
        <v>103.663669508</v>
      </c>
      <c r="AU1240"/>
    </row>
    <row r="1241" spans="1:47" x14ac:dyDescent="0.2">
      <c r="A1241" s="86">
        <v>44652</v>
      </c>
      <c r="B1241">
        <v>131.5</v>
      </c>
      <c r="C1241">
        <v>128.28930922399999</v>
      </c>
      <c r="D1241">
        <v>95.017891550000002</v>
      </c>
      <c r="E1241"/>
      <c r="F1241"/>
      <c r="G1241"/>
      <c r="H1241">
        <v>100.22722248700001</v>
      </c>
      <c r="I1241"/>
      <c r="J1241">
        <v>111.881353108</v>
      </c>
      <c r="K1241">
        <v>92.992250646000002</v>
      </c>
      <c r="L1241">
        <v>127.4</v>
      </c>
      <c r="M1241">
        <v>103.8</v>
      </c>
      <c r="N1241">
        <v>106.18008848300001</v>
      </c>
      <c r="O1241">
        <v>130.61088423999999</v>
      </c>
      <c r="P1241"/>
      <c r="Q1241">
        <v>119.1</v>
      </c>
      <c r="R1241">
        <v>97.85</v>
      </c>
      <c r="S1241"/>
      <c r="T1241">
        <v>104.10467825800001</v>
      </c>
      <c r="U1241"/>
      <c r="V1241">
        <v>114.276200782</v>
      </c>
      <c r="W1241">
        <v>122.71022585199999</v>
      </c>
      <c r="X1241">
        <v>124.438935242</v>
      </c>
      <c r="Y1241"/>
      <c r="Z1241">
        <v>120.179970005</v>
      </c>
      <c r="AA1241"/>
      <c r="AB1241">
        <v>125.995316159</v>
      </c>
      <c r="AC1241">
        <v>108.190984085</v>
      </c>
      <c r="AD1241">
        <v>95.392050662000003</v>
      </c>
      <c r="AE1241">
        <v>117.1</v>
      </c>
      <c r="AF1241">
        <v>96.308025669000003</v>
      </c>
      <c r="AG1241">
        <v>127.2</v>
      </c>
      <c r="AH1241"/>
      <c r="AI1241">
        <v>110.290809099</v>
      </c>
      <c r="AJ1241">
        <v>106.361520559</v>
      </c>
      <c r="AK1241"/>
      <c r="AL1241"/>
      <c r="AM1241">
        <v>153.4</v>
      </c>
      <c r="AN1241">
        <v>100.389163424</v>
      </c>
      <c r="AO1241"/>
      <c r="AP1241">
        <v>105.508792399</v>
      </c>
      <c r="AQ1241">
        <v>130.910909242</v>
      </c>
      <c r="AR1241">
        <v>114.390467461</v>
      </c>
      <c r="AS1241">
        <v>144.88792600599999</v>
      </c>
      <c r="AT1241">
        <v>104.666751523</v>
      </c>
      <c r="AU1241"/>
    </row>
    <row r="1242" spans="1:47" x14ac:dyDescent="0.2">
      <c r="A1242" s="86">
        <v>44682</v>
      </c>
      <c r="B1242"/>
      <c r="C1242">
        <v>126.989417549</v>
      </c>
      <c r="D1242">
        <v>95.348197081999999</v>
      </c>
      <c r="E1242"/>
      <c r="F1242"/>
      <c r="G1242"/>
      <c r="H1242">
        <v>101.359261202</v>
      </c>
      <c r="I1242"/>
      <c r="J1242">
        <v>114.78086985500001</v>
      </c>
      <c r="K1242"/>
      <c r="L1242">
        <v>129.5</v>
      </c>
      <c r="M1242"/>
      <c r="N1242"/>
      <c r="O1242">
        <v>130.410867572</v>
      </c>
      <c r="P1242"/>
      <c r="Q1242"/>
      <c r="R1242"/>
      <c r="S1242"/>
      <c r="T1242"/>
      <c r="U1242"/>
      <c r="V1242">
        <v>117.07317073199999</v>
      </c>
      <c r="W1242">
        <v>124.510375865</v>
      </c>
      <c r="X1242"/>
      <c r="Y1242"/>
      <c r="Z1242"/>
      <c r="AA1242"/>
      <c r="AB1242"/>
      <c r="AC1242"/>
      <c r="AD1242">
        <v>88.992583951</v>
      </c>
      <c r="AE1242">
        <v>117.3</v>
      </c>
      <c r="AF1242">
        <v>93.407783981999998</v>
      </c>
      <c r="AG1242">
        <v>127.5</v>
      </c>
      <c r="AH1242"/>
      <c r="AI1242">
        <v>106.891092409</v>
      </c>
      <c r="AJ1242">
        <v>107.05973623</v>
      </c>
      <c r="AK1242"/>
      <c r="AL1242"/>
      <c r="AM1242">
        <v>151.9</v>
      </c>
      <c r="AN1242">
        <v>100.269164424</v>
      </c>
      <c r="AO1242"/>
      <c r="AP1242">
        <v>108.3</v>
      </c>
      <c r="AQ1242"/>
      <c r="AR1242"/>
      <c r="AS1242"/>
      <c r="AT1242">
        <v>104.307162496</v>
      </c>
      <c r="AU1242"/>
    </row>
    <row r="1243" spans="1:47" x14ac:dyDescent="0.2">
      <c r="A1243" s="86">
        <v>44713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</row>
    <row r="1244" spans="1:47" x14ac:dyDescent="0.2">
      <c r="A1244" s="86">
        <v>44743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</row>
    <row r="1245" spans="1:47" x14ac:dyDescent="0.2">
      <c r="A1245" s="86">
        <v>44774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</row>
    <row r="1246" spans="1:47" x14ac:dyDescent="0.2">
      <c r="A1246" s="86">
        <v>44805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</row>
    <row r="1247" spans="1:47" x14ac:dyDescent="0.2">
      <c r="A1247" s="86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</row>
    <row r="1248" spans="1:47" x14ac:dyDescent="0.2">
      <c r="A1248" s="86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</row>
    <row r="1249" spans="1:47" x14ac:dyDescent="0.2">
      <c r="A1249" s="86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2">
      <c r="A1250" s="86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baseColWidth="10" defaultRowHeight="15" x14ac:dyDescent="0.2"/>
  <cols>
    <col min="3" max="3" width="21.1640625" style="81" customWidth="1"/>
  </cols>
  <sheetData>
    <row r="1" spans="1:4" x14ac:dyDescent="0.2">
      <c r="A1" t="s">
        <v>537</v>
      </c>
      <c r="B1" t="s">
        <v>529</v>
      </c>
      <c r="C1" t="s">
        <v>530</v>
      </c>
      <c r="D1" t="s">
        <v>523</v>
      </c>
    </row>
    <row r="2" spans="1:4" x14ac:dyDescent="0.2">
      <c r="A2" t="s">
        <v>432</v>
      </c>
      <c r="B2">
        <v>22996</v>
      </c>
      <c r="C2">
        <v>21.091827769062501</v>
      </c>
      <c r="D2" t="s">
        <v>431</v>
      </c>
    </row>
    <row r="3" spans="1:4" x14ac:dyDescent="0.2">
      <c r="A3" t="s">
        <v>95</v>
      </c>
      <c r="B3">
        <v>17734</v>
      </c>
      <c r="C3">
        <v>43.543957585250702</v>
      </c>
      <c r="D3" t="s">
        <v>94</v>
      </c>
    </row>
    <row r="4" spans="1:4" x14ac:dyDescent="0.2">
      <c r="A4" t="s">
        <v>505</v>
      </c>
      <c r="B4">
        <v>14493</v>
      </c>
    </row>
    <row r="5" spans="1:4" x14ac:dyDescent="0.2">
      <c r="A5" t="s">
        <v>231</v>
      </c>
      <c r="B5">
        <v>4937</v>
      </c>
      <c r="C5">
        <v>25.5064392440487</v>
      </c>
      <c r="D5" t="s">
        <v>230</v>
      </c>
    </row>
    <row r="6" spans="1:4" x14ac:dyDescent="0.2">
      <c r="A6" t="s">
        <v>127</v>
      </c>
      <c r="B6">
        <v>4223</v>
      </c>
      <c r="C6">
        <v>21.149021843708798</v>
      </c>
      <c r="D6" t="s">
        <v>126</v>
      </c>
    </row>
    <row r="7" spans="1:4" x14ac:dyDescent="0.2">
      <c r="A7" t="s">
        <v>177</v>
      </c>
      <c r="B7">
        <v>3187</v>
      </c>
      <c r="C7">
        <v>16.699215755865101</v>
      </c>
      <c r="D7" t="s">
        <v>176</v>
      </c>
    </row>
    <row r="8" spans="1:4" x14ac:dyDescent="0.2">
      <c r="A8" t="s">
        <v>211</v>
      </c>
      <c r="B8">
        <v>3173</v>
      </c>
      <c r="C8">
        <v>29.2776504852473</v>
      </c>
      <c r="D8" t="s">
        <v>210</v>
      </c>
    </row>
    <row r="9" spans="1:4" x14ac:dyDescent="0.2">
      <c r="A9" t="s">
        <v>159</v>
      </c>
      <c r="B9">
        <v>2937</v>
      </c>
      <c r="C9">
        <v>23.811868719765901</v>
      </c>
      <c r="D9" t="s">
        <v>158</v>
      </c>
    </row>
    <row r="10" spans="1:4" x14ac:dyDescent="0.2">
      <c r="A10" t="s">
        <v>225</v>
      </c>
      <c r="B10">
        <v>2100</v>
      </c>
      <c r="C10">
        <v>17.584162384435398</v>
      </c>
      <c r="D10" t="s">
        <v>224</v>
      </c>
    </row>
    <row r="11" spans="1:4" x14ac:dyDescent="0.2">
      <c r="A11" t="s">
        <v>87</v>
      </c>
      <c r="B11">
        <v>1991</v>
      </c>
      <c r="C11">
        <v>22.257069627744499</v>
      </c>
      <c r="D11" t="s">
        <v>86</v>
      </c>
    </row>
    <row r="12" spans="1:4" x14ac:dyDescent="0.2">
      <c r="A12" t="s">
        <v>243</v>
      </c>
      <c r="B12">
        <v>1799</v>
      </c>
      <c r="C12">
        <v>31.861011061517999</v>
      </c>
      <c r="D12" t="s">
        <v>531</v>
      </c>
    </row>
    <row r="13" spans="1:4" x14ac:dyDescent="0.2">
      <c r="A13" t="s">
        <v>456</v>
      </c>
      <c r="B13">
        <v>1776</v>
      </c>
      <c r="C13">
        <v>23.9879493606627</v>
      </c>
      <c r="D13" t="s">
        <v>534</v>
      </c>
    </row>
    <row r="14" spans="1:4" x14ac:dyDescent="0.2">
      <c r="A14" t="s">
        <v>75</v>
      </c>
      <c r="B14">
        <v>1609</v>
      </c>
      <c r="C14">
        <v>15.4048651869991</v>
      </c>
      <c r="D14" t="s">
        <v>74</v>
      </c>
    </row>
    <row r="15" spans="1:4" x14ac:dyDescent="0.2">
      <c r="A15" t="s">
        <v>49</v>
      </c>
      <c r="B15">
        <v>1543</v>
      </c>
      <c r="C15">
        <v>22.268947016103098</v>
      </c>
      <c r="D15" t="s">
        <v>48</v>
      </c>
    </row>
    <row r="16" spans="1:4" x14ac:dyDescent="0.2">
      <c r="A16" t="s">
        <v>147</v>
      </c>
      <c r="B16">
        <v>1425</v>
      </c>
      <c r="C16">
        <v>20.6911550267927</v>
      </c>
      <c r="D16" t="s">
        <v>146</v>
      </c>
    </row>
    <row r="17" spans="1:4" x14ac:dyDescent="0.2">
      <c r="A17" t="s">
        <v>277</v>
      </c>
      <c r="B17">
        <v>1293</v>
      </c>
      <c r="C17">
        <v>19.3065996427008</v>
      </c>
      <c r="D17" t="s">
        <v>276</v>
      </c>
    </row>
    <row r="18" spans="1:4" x14ac:dyDescent="0.2">
      <c r="A18" t="s">
        <v>209</v>
      </c>
      <c r="B18">
        <v>1186</v>
      </c>
      <c r="C18">
        <v>32.3674628282469</v>
      </c>
      <c r="D18" t="s">
        <v>208</v>
      </c>
    </row>
    <row r="19" spans="1:4" x14ac:dyDescent="0.2">
      <c r="A19" t="s">
        <v>315</v>
      </c>
      <c r="B19">
        <v>1018</v>
      </c>
      <c r="C19">
        <v>21.742168117536</v>
      </c>
      <c r="D19" t="s">
        <v>314</v>
      </c>
    </row>
    <row r="20" spans="1:4" x14ac:dyDescent="0.2">
      <c r="A20" t="s">
        <v>363</v>
      </c>
      <c r="B20">
        <v>834</v>
      </c>
    </row>
    <row r="21" spans="1:4" x14ac:dyDescent="0.2">
      <c r="A21" t="s">
        <v>419</v>
      </c>
      <c r="B21">
        <v>815</v>
      </c>
    </row>
    <row r="22" spans="1:4" x14ac:dyDescent="0.2">
      <c r="A22" t="s">
        <v>91</v>
      </c>
      <c r="B22">
        <v>813</v>
      </c>
    </row>
    <row r="23" spans="1:4" x14ac:dyDescent="0.2">
      <c r="A23" t="s">
        <v>347</v>
      </c>
      <c r="B23">
        <v>674</v>
      </c>
    </row>
    <row r="24" spans="1:4" x14ac:dyDescent="0.2">
      <c r="A24" t="s">
        <v>517</v>
      </c>
      <c r="B24">
        <v>669</v>
      </c>
    </row>
    <row r="25" spans="1:4" x14ac:dyDescent="0.2">
      <c r="A25" t="s">
        <v>391</v>
      </c>
      <c r="B25">
        <v>627</v>
      </c>
    </row>
    <row r="26" spans="1:4" x14ac:dyDescent="0.2">
      <c r="A26" t="s">
        <v>55</v>
      </c>
      <c r="B26">
        <v>600</v>
      </c>
    </row>
    <row r="27" spans="1:4" x14ac:dyDescent="0.2">
      <c r="A27" t="s">
        <v>405</v>
      </c>
      <c r="B27">
        <v>506</v>
      </c>
    </row>
    <row r="28" spans="1:4" x14ac:dyDescent="0.2">
      <c r="A28" t="s">
        <v>215</v>
      </c>
      <c r="B28">
        <v>499</v>
      </c>
    </row>
    <row r="29" spans="1:4" x14ac:dyDescent="0.2">
      <c r="A29" t="s">
        <v>38</v>
      </c>
      <c r="B29">
        <v>491</v>
      </c>
    </row>
    <row r="30" spans="1:4" x14ac:dyDescent="0.2">
      <c r="A30" t="s">
        <v>223</v>
      </c>
      <c r="B30">
        <v>482</v>
      </c>
    </row>
    <row r="31" spans="1:4" x14ac:dyDescent="0.2">
      <c r="A31" t="s">
        <v>319</v>
      </c>
      <c r="B31">
        <v>482</v>
      </c>
    </row>
    <row r="32" spans="1:4" x14ac:dyDescent="0.2">
      <c r="A32" t="s">
        <v>51</v>
      </c>
      <c r="B32">
        <v>477</v>
      </c>
    </row>
    <row r="33" spans="1:2" x14ac:dyDescent="0.2">
      <c r="A33" t="s">
        <v>309</v>
      </c>
      <c r="B33">
        <v>441</v>
      </c>
    </row>
    <row r="34" spans="1:2" x14ac:dyDescent="0.2">
      <c r="A34" t="s">
        <v>484</v>
      </c>
      <c r="B34">
        <v>420</v>
      </c>
    </row>
    <row r="35" spans="1:2" x14ac:dyDescent="0.2">
      <c r="A35" t="s">
        <v>61</v>
      </c>
      <c r="B35">
        <v>416</v>
      </c>
    </row>
    <row r="36" spans="1:2" x14ac:dyDescent="0.2">
      <c r="A36" t="s">
        <v>141</v>
      </c>
      <c r="B36">
        <v>404</v>
      </c>
    </row>
    <row r="37" spans="1:2" x14ac:dyDescent="0.2">
      <c r="A37" t="s">
        <v>133</v>
      </c>
      <c r="B37">
        <v>397</v>
      </c>
    </row>
    <row r="38" spans="1:2" x14ac:dyDescent="0.2">
      <c r="A38" t="s">
        <v>371</v>
      </c>
      <c r="B38">
        <v>397</v>
      </c>
    </row>
    <row r="39" spans="1:2" x14ac:dyDescent="0.2">
      <c r="A39" t="s">
        <v>341</v>
      </c>
      <c r="B39">
        <v>394</v>
      </c>
    </row>
    <row r="40" spans="1:2" x14ac:dyDescent="0.2">
      <c r="A40" t="s">
        <v>301</v>
      </c>
      <c r="B40">
        <v>373</v>
      </c>
    </row>
    <row r="41" spans="1:2" x14ac:dyDescent="0.2">
      <c r="A41" t="s">
        <v>201</v>
      </c>
      <c r="B41">
        <v>368</v>
      </c>
    </row>
    <row r="42" spans="1:2" x14ac:dyDescent="0.2">
      <c r="A42" t="s">
        <v>476</v>
      </c>
      <c r="B42">
        <v>363</v>
      </c>
    </row>
    <row r="43" spans="1:2" x14ac:dyDescent="0.2">
      <c r="A43" t="s">
        <v>36</v>
      </c>
      <c r="B43">
        <v>359</v>
      </c>
    </row>
    <row r="44" spans="1:2" x14ac:dyDescent="0.2">
      <c r="A44" t="s">
        <v>333</v>
      </c>
      <c r="B44">
        <v>346</v>
      </c>
    </row>
    <row r="45" spans="1:2" x14ac:dyDescent="0.2">
      <c r="A45" t="s">
        <v>93</v>
      </c>
      <c r="B45">
        <v>317</v>
      </c>
    </row>
    <row r="46" spans="1:2" x14ac:dyDescent="0.2">
      <c r="A46" t="s">
        <v>107</v>
      </c>
      <c r="B46">
        <v>314</v>
      </c>
    </row>
    <row r="47" spans="1:2" x14ac:dyDescent="0.2">
      <c r="A47" t="s">
        <v>153</v>
      </c>
      <c r="B47">
        <v>299</v>
      </c>
    </row>
    <row r="48" spans="1:2" x14ac:dyDescent="0.2">
      <c r="A48" t="s">
        <v>359</v>
      </c>
      <c r="B48">
        <v>284</v>
      </c>
    </row>
    <row r="49" spans="1:2" x14ac:dyDescent="0.2">
      <c r="A49" t="s">
        <v>117</v>
      </c>
      <c r="B49">
        <v>282</v>
      </c>
    </row>
    <row r="50" spans="1:2" x14ac:dyDescent="0.2">
      <c r="A50" t="s">
        <v>351</v>
      </c>
      <c r="B50">
        <v>250</v>
      </c>
    </row>
    <row r="51" spans="1:2" x14ac:dyDescent="0.2">
      <c r="A51" t="s">
        <v>325</v>
      </c>
      <c r="B51">
        <v>250</v>
      </c>
    </row>
    <row r="52" spans="1:2" x14ac:dyDescent="0.2">
      <c r="A52" t="s">
        <v>217</v>
      </c>
      <c r="B52">
        <v>232</v>
      </c>
    </row>
    <row r="53" spans="1:2" x14ac:dyDescent="0.2">
      <c r="A53" t="s">
        <v>339</v>
      </c>
      <c r="B53">
        <v>223</v>
      </c>
    </row>
    <row r="54" spans="1:2" x14ac:dyDescent="0.2">
      <c r="A54" t="s">
        <v>191</v>
      </c>
      <c r="B54">
        <v>216</v>
      </c>
    </row>
    <row r="55" spans="1:2" x14ac:dyDescent="0.2">
      <c r="A55" t="s">
        <v>219</v>
      </c>
      <c r="B55">
        <v>208</v>
      </c>
    </row>
    <row r="56" spans="1:2" x14ac:dyDescent="0.2">
      <c r="A56" t="s">
        <v>462</v>
      </c>
      <c r="B56">
        <v>200</v>
      </c>
    </row>
    <row r="57" spans="1:2" x14ac:dyDescent="0.2">
      <c r="A57" t="s">
        <v>446</v>
      </c>
      <c r="B57">
        <v>191</v>
      </c>
    </row>
    <row r="58" spans="1:2" x14ac:dyDescent="0.2">
      <c r="A58" t="s">
        <v>207</v>
      </c>
      <c r="B58">
        <v>182</v>
      </c>
    </row>
    <row r="59" spans="1:2" x14ac:dyDescent="0.2">
      <c r="A59" t="s">
        <v>357</v>
      </c>
      <c r="B59">
        <v>180</v>
      </c>
    </row>
    <row r="60" spans="1:2" x14ac:dyDescent="0.2">
      <c r="A60" t="s">
        <v>137</v>
      </c>
      <c r="B60">
        <v>168</v>
      </c>
    </row>
    <row r="61" spans="1:2" x14ac:dyDescent="0.2">
      <c r="A61" t="s">
        <v>269</v>
      </c>
      <c r="B61">
        <v>133</v>
      </c>
    </row>
    <row r="62" spans="1:2" x14ac:dyDescent="0.2">
      <c r="A62" t="s">
        <v>516</v>
      </c>
      <c r="B62">
        <v>115</v>
      </c>
    </row>
    <row r="63" spans="1:2" x14ac:dyDescent="0.2">
      <c r="A63" t="s">
        <v>149</v>
      </c>
      <c r="B63">
        <v>111</v>
      </c>
    </row>
    <row r="64" spans="1:2" x14ac:dyDescent="0.2">
      <c r="A64" t="s">
        <v>233</v>
      </c>
      <c r="B64">
        <v>110</v>
      </c>
    </row>
    <row r="65" spans="1:2" x14ac:dyDescent="0.2">
      <c r="A65" t="s">
        <v>121</v>
      </c>
      <c r="B65">
        <v>107</v>
      </c>
    </row>
    <row r="66" spans="1:2" x14ac:dyDescent="0.2">
      <c r="A66" t="s">
        <v>139</v>
      </c>
      <c r="B66">
        <v>106</v>
      </c>
    </row>
    <row r="67" spans="1:2" x14ac:dyDescent="0.2">
      <c r="A67" t="s">
        <v>247</v>
      </c>
      <c r="B67">
        <v>106</v>
      </c>
    </row>
    <row r="68" spans="1:2" x14ac:dyDescent="0.2">
      <c r="A68" t="s">
        <v>470</v>
      </c>
      <c r="B68">
        <v>106</v>
      </c>
    </row>
    <row r="69" spans="1:2" x14ac:dyDescent="0.2">
      <c r="A69" t="s">
        <v>349</v>
      </c>
      <c r="B69">
        <v>103</v>
      </c>
    </row>
    <row r="70" spans="1:2" x14ac:dyDescent="0.2">
      <c r="A70" t="s">
        <v>135</v>
      </c>
      <c r="B70">
        <v>94</v>
      </c>
    </row>
    <row r="71" spans="1:2" x14ac:dyDescent="0.2">
      <c r="A71" t="s">
        <v>265</v>
      </c>
      <c r="B71">
        <v>87</v>
      </c>
    </row>
    <row r="72" spans="1:2" x14ac:dyDescent="0.2">
      <c r="A72" t="s">
        <v>329</v>
      </c>
      <c r="B72">
        <v>86</v>
      </c>
    </row>
    <row r="73" spans="1:2" x14ac:dyDescent="0.2">
      <c r="A73" t="s">
        <v>195</v>
      </c>
      <c r="B73">
        <v>86</v>
      </c>
    </row>
    <row r="74" spans="1:2" x14ac:dyDescent="0.2">
      <c r="A74" t="s">
        <v>261</v>
      </c>
      <c r="B74">
        <v>85</v>
      </c>
    </row>
    <row r="75" spans="1:2" x14ac:dyDescent="0.2">
      <c r="A75" t="s">
        <v>63</v>
      </c>
      <c r="B75">
        <v>80</v>
      </c>
    </row>
    <row r="76" spans="1:2" x14ac:dyDescent="0.2">
      <c r="A76" t="s">
        <v>179</v>
      </c>
      <c r="B76">
        <v>78</v>
      </c>
    </row>
    <row r="77" spans="1:2" x14ac:dyDescent="0.2">
      <c r="A77" t="s">
        <v>21</v>
      </c>
      <c r="B77">
        <v>73</v>
      </c>
    </row>
    <row r="78" spans="1:2" x14ac:dyDescent="0.2">
      <c r="A78" t="s">
        <v>509</v>
      </c>
      <c r="B78">
        <v>70</v>
      </c>
    </row>
    <row r="79" spans="1:2" x14ac:dyDescent="0.2">
      <c r="A79" t="s">
        <v>464</v>
      </c>
      <c r="B79">
        <v>69</v>
      </c>
    </row>
    <row r="80" spans="1:2" x14ac:dyDescent="0.2">
      <c r="A80" t="s">
        <v>538</v>
      </c>
      <c r="B80">
        <v>68</v>
      </c>
    </row>
    <row r="81" spans="1:2" x14ac:dyDescent="0.2">
      <c r="A81" t="s">
        <v>440</v>
      </c>
      <c r="B81">
        <v>68</v>
      </c>
    </row>
    <row r="82" spans="1:2" x14ac:dyDescent="0.2">
      <c r="A82" t="s">
        <v>167</v>
      </c>
      <c r="B82">
        <v>68</v>
      </c>
    </row>
    <row r="83" spans="1:2" x14ac:dyDescent="0.2">
      <c r="A83" t="s">
        <v>450</v>
      </c>
      <c r="B83">
        <v>66</v>
      </c>
    </row>
    <row r="84" spans="1:2" x14ac:dyDescent="0.2">
      <c r="A84" t="s">
        <v>285</v>
      </c>
      <c r="B84">
        <v>65</v>
      </c>
    </row>
    <row r="85" spans="1:2" x14ac:dyDescent="0.2">
      <c r="A85" t="s">
        <v>397</v>
      </c>
      <c r="B85">
        <v>65</v>
      </c>
    </row>
    <row r="86" spans="1:2" x14ac:dyDescent="0.2">
      <c r="A86" t="s">
        <v>335</v>
      </c>
      <c r="B86">
        <v>64</v>
      </c>
    </row>
    <row r="87" spans="1:2" x14ac:dyDescent="0.2">
      <c r="A87" t="s">
        <v>113</v>
      </c>
      <c r="B87">
        <v>64</v>
      </c>
    </row>
    <row r="88" spans="1:2" x14ac:dyDescent="0.2">
      <c r="A88" t="s">
        <v>515</v>
      </c>
      <c r="B88">
        <v>63</v>
      </c>
    </row>
    <row r="89" spans="1:2" x14ac:dyDescent="0.2">
      <c r="A89" t="s">
        <v>171</v>
      </c>
      <c r="B89">
        <v>62</v>
      </c>
    </row>
    <row r="90" spans="1:2" x14ac:dyDescent="0.2">
      <c r="A90" t="s">
        <v>430</v>
      </c>
      <c r="B90">
        <v>59</v>
      </c>
    </row>
    <row r="91" spans="1:2" x14ac:dyDescent="0.2">
      <c r="A91" t="s">
        <v>497</v>
      </c>
      <c r="B91">
        <v>55</v>
      </c>
    </row>
    <row r="92" spans="1:2" x14ac:dyDescent="0.2">
      <c r="A92" t="s">
        <v>103</v>
      </c>
      <c r="B92">
        <v>54</v>
      </c>
    </row>
    <row r="93" spans="1:2" x14ac:dyDescent="0.2">
      <c r="A93" t="s">
        <v>417</v>
      </c>
      <c r="B93">
        <v>47</v>
      </c>
    </row>
    <row r="94" spans="1:2" x14ac:dyDescent="0.2">
      <c r="A94" t="s">
        <v>539</v>
      </c>
      <c r="B94">
        <v>45</v>
      </c>
    </row>
    <row r="95" spans="1:2" x14ac:dyDescent="0.2">
      <c r="A95" t="s">
        <v>99</v>
      </c>
      <c r="B95">
        <v>45</v>
      </c>
    </row>
    <row r="96" spans="1:2" x14ac:dyDescent="0.2">
      <c r="A96" t="s">
        <v>229</v>
      </c>
      <c r="B96">
        <v>45</v>
      </c>
    </row>
    <row r="97" spans="1:2" x14ac:dyDescent="0.2">
      <c r="A97" t="s">
        <v>255</v>
      </c>
      <c r="B97">
        <v>42</v>
      </c>
    </row>
    <row r="98" spans="1:2" x14ac:dyDescent="0.2">
      <c r="A98" t="s">
        <v>73</v>
      </c>
      <c r="B98">
        <v>40</v>
      </c>
    </row>
    <row r="99" spans="1:2" x14ac:dyDescent="0.2">
      <c r="A99" t="s">
        <v>540</v>
      </c>
      <c r="B99">
        <v>40</v>
      </c>
    </row>
    <row r="100" spans="1:2" x14ac:dyDescent="0.2">
      <c r="A100" t="s">
        <v>65</v>
      </c>
      <c r="B100">
        <v>39</v>
      </c>
    </row>
    <row r="101" spans="1:2" x14ac:dyDescent="0.2">
      <c r="A101" t="s">
        <v>452</v>
      </c>
      <c r="B101">
        <v>39</v>
      </c>
    </row>
    <row r="102" spans="1:2" x14ac:dyDescent="0.2">
      <c r="A102" t="s">
        <v>353</v>
      </c>
      <c r="B102">
        <v>39</v>
      </c>
    </row>
    <row r="103" spans="1:2" x14ac:dyDescent="0.2">
      <c r="A103" t="s">
        <v>321</v>
      </c>
      <c r="B103">
        <v>36</v>
      </c>
    </row>
    <row r="104" spans="1:2" x14ac:dyDescent="0.2">
      <c r="A104" t="s">
        <v>442</v>
      </c>
      <c r="B104">
        <v>36</v>
      </c>
    </row>
    <row r="105" spans="1:2" x14ac:dyDescent="0.2">
      <c r="A105" t="s">
        <v>367</v>
      </c>
      <c r="B105">
        <v>34</v>
      </c>
    </row>
    <row r="106" spans="1:2" x14ac:dyDescent="0.2">
      <c r="A106" t="s">
        <v>267</v>
      </c>
      <c r="B106">
        <v>30</v>
      </c>
    </row>
    <row r="107" spans="1:2" x14ac:dyDescent="0.2">
      <c r="A107" t="s">
        <v>381</v>
      </c>
      <c r="B107">
        <v>29</v>
      </c>
    </row>
    <row r="108" spans="1:2" x14ac:dyDescent="0.2">
      <c r="A108" t="s">
        <v>125</v>
      </c>
      <c r="B108">
        <v>28</v>
      </c>
    </row>
    <row r="109" spans="1:2" x14ac:dyDescent="0.2">
      <c r="A109" t="s">
        <v>203</v>
      </c>
      <c r="B109">
        <v>28</v>
      </c>
    </row>
    <row r="110" spans="1:2" x14ac:dyDescent="0.2">
      <c r="A110" t="s">
        <v>369</v>
      </c>
      <c r="B110">
        <v>28</v>
      </c>
    </row>
    <row r="111" spans="1:2" x14ac:dyDescent="0.2">
      <c r="A111" t="s">
        <v>345</v>
      </c>
      <c r="B111">
        <v>27</v>
      </c>
    </row>
    <row r="112" spans="1:2" x14ac:dyDescent="0.2">
      <c r="A112" t="s">
        <v>235</v>
      </c>
      <c r="B112">
        <v>27</v>
      </c>
    </row>
    <row r="113" spans="1:2" x14ac:dyDescent="0.2">
      <c r="A113" t="s">
        <v>488</v>
      </c>
      <c r="B113">
        <v>26</v>
      </c>
    </row>
    <row r="114" spans="1:2" x14ac:dyDescent="0.2">
      <c r="A114" t="s">
        <v>221</v>
      </c>
      <c r="B114">
        <v>25</v>
      </c>
    </row>
    <row r="115" spans="1:2" x14ac:dyDescent="0.2">
      <c r="A115" t="s">
        <v>541</v>
      </c>
      <c r="B115">
        <v>23</v>
      </c>
    </row>
    <row r="116" spans="1:2" x14ac:dyDescent="0.2">
      <c r="A116" t="s">
        <v>205</v>
      </c>
      <c r="B116">
        <v>21</v>
      </c>
    </row>
    <row r="117" spans="1:2" x14ac:dyDescent="0.2">
      <c r="A117" t="s">
        <v>482</v>
      </c>
      <c r="B117">
        <v>21</v>
      </c>
    </row>
    <row r="118" spans="1:2" x14ac:dyDescent="0.2">
      <c r="A118" t="s">
        <v>486</v>
      </c>
      <c r="B118">
        <v>21</v>
      </c>
    </row>
    <row r="119" spans="1:2" x14ac:dyDescent="0.2">
      <c r="A119" t="s">
        <v>542</v>
      </c>
      <c r="B119">
        <v>21</v>
      </c>
    </row>
    <row r="120" spans="1:2" x14ac:dyDescent="0.2">
      <c r="A120" t="s">
        <v>13</v>
      </c>
      <c r="B120">
        <v>20</v>
      </c>
    </row>
    <row r="121" spans="1:2" x14ac:dyDescent="0.2">
      <c r="A121" t="s">
        <v>59</v>
      </c>
      <c r="B121">
        <v>20</v>
      </c>
    </row>
    <row r="122" spans="1:2" x14ac:dyDescent="0.2">
      <c r="A122" t="s">
        <v>444</v>
      </c>
      <c r="B122">
        <v>19</v>
      </c>
    </row>
    <row r="123" spans="1:2" x14ac:dyDescent="0.2">
      <c r="A123" t="s">
        <v>249</v>
      </c>
      <c r="B123">
        <v>19</v>
      </c>
    </row>
    <row r="124" spans="1:2" x14ac:dyDescent="0.2">
      <c r="A124" t="s">
        <v>281</v>
      </c>
      <c r="B124">
        <v>19</v>
      </c>
    </row>
    <row r="125" spans="1:2" x14ac:dyDescent="0.2">
      <c r="A125" t="s">
        <v>251</v>
      </c>
      <c r="B125">
        <v>18</v>
      </c>
    </row>
    <row r="126" spans="1:2" x14ac:dyDescent="0.2">
      <c r="A126" t="s">
        <v>175</v>
      </c>
      <c r="B126">
        <v>18</v>
      </c>
    </row>
    <row r="127" spans="1:2" x14ac:dyDescent="0.2">
      <c r="A127" t="s">
        <v>27</v>
      </c>
      <c r="B127">
        <v>18</v>
      </c>
    </row>
    <row r="128" spans="1:2" x14ac:dyDescent="0.2">
      <c r="A128" t="s">
        <v>83</v>
      </c>
      <c r="B128">
        <v>18</v>
      </c>
    </row>
    <row r="129" spans="1:2" x14ac:dyDescent="0.2">
      <c r="A129" t="s">
        <v>57</v>
      </c>
      <c r="B129">
        <v>18</v>
      </c>
    </row>
    <row r="130" spans="1:2" x14ac:dyDescent="0.2">
      <c r="A130" t="s">
        <v>283</v>
      </c>
      <c r="B130">
        <v>17</v>
      </c>
    </row>
    <row r="131" spans="1:2" x14ac:dyDescent="0.2">
      <c r="A131" t="s">
        <v>513</v>
      </c>
      <c r="B131">
        <v>16</v>
      </c>
    </row>
    <row r="132" spans="1:2" x14ac:dyDescent="0.2">
      <c r="A132" t="s">
        <v>291</v>
      </c>
      <c r="B132">
        <v>16</v>
      </c>
    </row>
    <row r="133" spans="1:2" x14ac:dyDescent="0.2">
      <c r="A133" t="s">
        <v>183</v>
      </c>
      <c r="B133">
        <v>16</v>
      </c>
    </row>
    <row r="134" spans="1:2" x14ac:dyDescent="0.2">
      <c r="A134" t="s">
        <v>287</v>
      </c>
      <c r="B134">
        <v>15</v>
      </c>
    </row>
    <row r="135" spans="1:2" x14ac:dyDescent="0.2">
      <c r="A135" t="s">
        <v>305</v>
      </c>
      <c r="B135">
        <v>15</v>
      </c>
    </row>
    <row r="136" spans="1:2" x14ac:dyDescent="0.2">
      <c r="A136" t="s">
        <v>273</v>
      </c>
      <c r="B136">
        <v>15</v>
      </c>
    </row>
    <row r="137" spans="1:2" x14ac:dyDescent="0.2">
      <c r="A137" t="s">
        <v>169</v>
      </c>
      <c r="B137">
        <v>14</v>
      </c>
    </row>
    <row r="138" spans="1:2" x14ac:dyDescent="0.2">
      <c r="A138" t="s">
        <v>227</v>
      </c>
      <c r="B138">
        <v>14</v>
      </c>
    </row>
    <row r="139" spans="1:2" x14ac:dyDescent="0.2">
      <c r="A139" t="s">
        <v>311</v>
      </c>
      <c r="B139">
        <v>14</v>
      </c>
    </row>
    <row r="140" spans="1:2" x14ac:dyDescent="0.2">
      <c r="A140" t="s">
        <v>454</v>
      </c>
      <c r="B140">
        <v>14</v>
      </c>
    </row>
    <row r="141" spans="1:2" x14ac:dyDescent="0.2">
      <c r="A141" t="s">
        <v>436</v>
      </c>
      <c r="B141">
        <v>14</v>
      </c>
    </row>
    <row r="142" spans="1:2" x14ac:dyDescent="0.2">
      <c r="A142" t="s">
        <v>543</v>
      </c>
      <c r="B142">
        <v>14</v>
      </c>
    </row>
    <row r="143" spans="1:2" x14ac:dyDescent="0.2">
      <c r="A143" t="s">
        <v>544</v>
      </c>
      <c r="B143">
        <v>13</v>
      </c>
    </row>
    <row r="144" spans="1:2" x14ac:dyDescent="0.2">
      <c r="A144" t="s">
        <v>299</v>
      </c>
      <c r="B144">
        <v>13</v>
      </c>
    </row>
    <row r="145" spans="1:2" x14ac:dyDescent="0.2">
      <c r="A145" t="s">
        <v>303</v>
      </c>
      <c r="B145">
        <v>12</v>
      </c>
    </row>
    <row r="146" spans="1:2" x14ac:dyDescent="0.2">
      <c r="A146" t="s">
        <v>401</v>
      </c>
      <c r="B146">
        <v>12</v>
      </c>
    </row>
    <row r="147" spans="1:2" x14ac:dyDescent="0.2">
      <c r="A147" t="s">
        <v>189</v>
      </c>
      <c r="B147">
        <v>12</v>
      </c>
    </row>
    <row r="148" spans="1:2" x14ac:dyDescent="0.2">
      <c r="A148" t="s">
        <v>67</v>
      </c>
      <c r="B148">
        <v>11</v>
      </c>
    </row>
    <row r="149" spans="1:2" x14ac:dyDescent="0.2">
      <c r="A149" t="s">
        <v>361</v>
      </c>
      <c r="B149">
        <v>11</v>
      </c>
    </row>
    <row r="150" spans="1:2" x14ac:dyDescent="0.2">
      <c r="A150" t="s">
        <v>297</v>
      </c>
      <c r="B150">
        <v>11</v>
      </c>
    </row>
    <row r="151" spans="1:2" x14ac:dyDescent="0.2">
      <c r="A151" t="s">
        <v>511</v>
      </c>
      <c r="B151">
        <v>9</v>
      </c>
    </row>
    <row r="152" spans="1:2" x14ac:dyDescent="0.2">
      <c r="A152" t="s">
        <v>510</v>
      </c>
      <c r="B152">
        <v>9</v>
      </c>
    </row>
    <row r="153" spans="1:2" x14ac:dyDescent="0.2">
      <c r="A153" t="s">
        <v>545</v>
      </c>
      <c r="B153">
        <v>9</v>
      </c>
    </row>
    <row r="154" spans="1:2" x14ac:dyDescent="0.2">
      <c r="A154" t="s">
        <v>518</v>
      </c>
      <c r="B154">
        <v>9</v>
      </c>
    </row>
    <row r="155" spans="1:2" x14ac:dyDescent="0.2">
      <c r="A155" t="s">
        <v>403</v>
      </c>
      <c r="B155">
        <v>8</v>
      </c>
    </row>
    <row r="156" spans="1:2" x14ac:dyDescent="0.2">
      <c r="A156" t="s">
        <v>293</v>
      </c>
      <c r="B156">
        <v>8</v>
      </c>
    </row>
    <row r="157" spans="1:2" x14ac:dyDescent="0.2">
      <c r="A157" t="s">
        <v>271</v>
      </c>
      <c r="B157">
        <v>7</v>
      </c>
    </row>
    <row r="158" spans="1:2" x14ac:dyDescent="0.2">
      <c r="A158" t="s">
        <v>199</v>
      </c>
      <c r="B158">
        <v>7</v>
      </c>
    </row>
    <row r="159" spans="1:2" x14ac:dyDescent="0.2">
      <c r="A159" t="s">
        <v>385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512</v>
      </c>
      <c r="B161">
        <v>6</v>
      </c>
    </row>
    <row r="162" spans="1:2" x14ac:dyDescent="0.2">
      <c r="A162" t="s">
        <v>259</v>
      </c>
      <c r="B162">
        <v>6</v>
      </c>
    </row>
    <row r="163" spans="1:2" x14ac:dyDescent="0.2">
      <c r="A163" t="s">
        <v>275</v>
      </c>
      <c r="B163">
        <v>5</v>
      </c>
    </row>
    <row r="164" spans="1:2" x14ac:dyDescent="0.2">
      <c r="A164" t="s">
        <v>155</v>
      </c>
      <c r="B164">
        <v>5</v>
      </c>
    </row>
    <row r="165" spans="1:2" x14ac:dyDescent="0.2">
      <c r="A165" t="s">
        <v>393</v>
      </c>
      <c r="B165">
        <v>5</v>
      </c>
    </row>
    <row r="166" spans="1:2" x14ac:dyDescent="0.2">
      <c r="A166" t="s">
        <v>379</v>
      </c>
      <c r="B166">
        <v>4</v>
      </c>
    </row>
    <row r="167" spans="1:2" x14ac:dyDescent="0.2">
      <c r="A167" t="s">
        <v>389</v>
      </c>
      <c r="B167">
        <v>3</v>
      </c>
    </row>
    <row r="168" spans="1:2" x14ac:dyDescent="0.2">
      <c r="A168" t="s">
        <v>129</v>
      </c>
      <c r="B168">
        <v>3</v>
      </c>
    </row>
    <row r="169" spans="1:2" x14ac:dyDescent="0.2">
      <c r="A169" t="s">
        <v>85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263</v>
      </c>
      <c r="B171">
        <v>3</v>
      </c>
    </row>
    <row r="172" spans="1:2" x14ac:dyDescent="0.2">
      <c r="A172" t="s">
        <v>253</v>
      </c>
      <c r="B172">
        <v>3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81</v>
      </c>
      <c r="B174">
        <v>2</v>
      </c>
    </row>
    <row r="175" spans="1:2" x14ac:dyDescent="0.2">
      <c r="A175" t="s">
        <v>411</v>
      </c>
      <c r="B175">
        <v>2</v>
      </c>
    </row>
    <row r="176" spans="1:2" x14ac:dyDescent="0.2">
      <c r="A176" t="s">
        <v>143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507</v>
      </c>
      <c r="B178">
        <v>2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546</v>
      </c>
      <c r="B180">
        <v>1</v>
      </c>
    </row>
    <row r="181" spans="1:2" x14ac:dyDescent="0.2">
      <c r="A181" t="s">
        <v>547</v>
      </c>
      <c r="B181">
        <v>1</v>
      </c>
    </row>
    <row r="182" spans="1:2" x14ac:dyDescent="0.2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78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 x14ac:dyDescent="0.2"/>
  <cols>
    <col min="1" max="1" width="20.1640625" style="81" customWidth="1"/>
    <col min="2" max="2" width="19.6640625" style="81" customWidth="1"/>
  </cols>
  <sheetData>
    <row r="1" spans="1:3" x14ac:dyDescent="0.2">
      <c r="A1" t="s">
        <v>548</v>
      </c>
      <c r="B1" t="s">
        <v>549</v>
      </c>
      <c r="C1" t="s">
        <v>550</v>
      </c>
    </row>
    <row r="2" spans="1:3" x14ac:dyDescent="0.2">
      <c r="A2" s="86">
        <v>32963</v>
      </c>
      <c r="C2">
        <v>0.05</v>
      </c>
    </row>
    <row r="3" spans="1:3" x14ac:dyDescent="0.2">
      <c r="A3" s="86">
        <v>32993</v>
      </c>
      <c r="C3">
        <v>8.0000000000000002E-3</v>
      </c>
    </row>
    <row r="4" spans="1:3" x14ac:dyDescent="0.2">
      <c r="A4" s="86">
        <v>33024</v>
      </c>
      <c r="C4">
        <v>1.7000000000000001E-2</v>
      </c>
    </row>
    <row r="5" spans="1:3" x14ac:dyDescent="0.2">
      <c r="A5" s="86">
        <v>33054</v>
      </c>
      <c r="C5">
        <v>3.3000000000000002E-2</v>
      </c>
    </row>
    <row r="6" spans="1:3" x14ac:dyDescent="0.2">
      <c r="A6" s="86">
        <v>33085</v>
      </c>
      <c r="C6">
        <v>0.05</v>
      </c>
    </row>
    <row r="7" spans="1:3" x14ac:dyDescent="0.2">
      <c r="A7" s="86">
        <v>33116</v>
      </c>
      <c r="C7">
        <v>2.5000000000000001E-2</v>
      </c>
    </row>
    <row r="8" spans="1:3" x14ac:dyDescent="0.2">
      <c r="A8" s="86">
        <v>33146</v>
      </c>
      <c r="C8">
        <v>4.2000000000000003E-2</v>
      </c>
    </row>
    <row r="9" spans="1:3" x14ac:dyDescent="0.2">
      <c r="A9" s="86">
        <v>33177</v>
      </c>
      <c r="C9">
        <v>6.7000000000000004E-2</v>
      </c>
    </row>
    <row r="10" spans="1:3" x14ac:dyDescent="0.2">
      <c r="A10" s="86">
        <v>33207</v>
      </c>
      <c r="C10">
        <v>0.109</v>
      </c>
    </row>
    <row r="11" spans="1:3" x14ac:dyDescent="0.2">
      <c r="A11" s="86">
        <v>33238</v>
      </c>
      <c r="C11">
        <v>0.126</v>
      </c>
    </row>
    <row r="12" spans="1:3" x14ac:dyDescent="0.2">
      <c r="A12" s="86">
        <v>33269</v>
      </c>
      <c r="C12">
        <v>0.126</v>
      </c>
    </row>
    <row r="13" spans="1:3" x14ac:dyDescent="0.2">
      <c r="A13" s="86">
        <v>33297</v>
      </c>
      <c r="C13">
        <v>0.23499999999999999</v>
      </c>
    </row>
    <row r="14" spans="1:3" x14ac:dyDescent="0.2">
      <c r="A14" s="86">
        <v>33328</v>
      </c>
      <c r="C14">
        <v>9.1999999999999998E-2</v>
      </c>
    </row>
    <row r="15" spans="1:3" x14ac:dyDescent="0.2">
      <c r="A15" s="86">
        <v>33358</v>
      </c>
      <c r="C15">
        <v>0.109</v>
      </c>
    </row>
    <row r="16" spans="1:3" x14ac:dyDescent="0.2">
      <c r="A16" s="86">
        <v>33389</v>
      </c>
      <c r="C16">
        <v>0.109</v>
      </c>
    </row>
    <row r="17" spans="1:3" x14ac:dyDescent="0.2">
      <c r="A17" s="86">
        <v>33419</v>
      </c>
      <c r="C17">
        <v>0.109</v>
      </c>
    </row>
    <row r="18" spans="1:3" x14ac:dyDescent="0.2">
      <c r="A18" s="86">
        <v>33450</v>
      </c>
      <c r="C18">
        <v>9.1999999999999998E-2</v>
      </c>
    </row>
    <row r="19" spans="1:3" x14ac:dyDescent="0.2">
      <c r="A19" s="86">
        <v>33481</v>
      </c>
      <c r="C19">
        <v>0.109</v>
      </c>
    </row>
    <row r="20" spans="1:3" x14ac:dyDescent="0.2">
      <c r="A20" s="86">
        <v>33511</v>
      </c>
      <c r="C20">
        <v>0.11799999999999999</v>
      </c>
    </row>
    <row r="21" spans="1:3" x14ac:dyDescent="0.2">
      <c r="A21" s="86">
        <v>33542</v>
      </c>
      <c r="C21">
        <v>0.126</v>
      </c>
    </row>
    <row r="22" spans="1:3" x14ac:dyDescent="0.2">
      <c r="A22" s="86">
        <v>33572</v>
      </c>
      <c r="C22">
        <v>0.11799999999999999</v>
      </c>
    </row>
    <row r="23" spans="1:3" x14ac:dyDescent="0.2">
      <c r="A23" s="86">
        <v>33603</v>
      </c>
      <c r="C23">
        <v>7.5999999999999998E-2</v>
      </c>
    </row>
    <row r="24" spans="1:3" x14ac:dyDescent="0.2">
      <c r="A24" s="86">
        <v>33634</v>
      </c>
      <c r="C24">
        <v>0.05</v>
      </c>
    </row>
    <row r="25" spans="1:3" x14ac:dyDescent="0.2">
      <c r="A25" s="86">
        <v>33663</v>
      </c>
      <c r="C25">
        <v>0.109</v>
      </c>
    </row>
    <row r="26" spans="1:3" x14ac:dyDescent="0.2">
      <c r="A26" s="86">
        <v>33694</v>
      </c>
      <c r="C26">
        <v>0.185</v>
      </c>
    </row>
    <row r="27" spans="1:3" x14ac:dyDescent="0.2">
      <c r="A27" s="86">
        <v>33724</v>
      </c>
      <c r="C27">
        <v>0.16800000000000001</v>
      </c>
    </row>
    <row r="28" spans="1:3" x14ac:dyDescent="0.2">
      <c r="A28" s="86">
        <v>33755</v>
      </c>
      <c r="C28">
        <v>0.151</v>
      </c>
    </row>
    <row r="29" spans="1:3" x14ac:dyDescent="0.2">
      <c r="A29" s="86">
        <v>33785</v>
      </c>
      <c r="C29">
        <v>0.14299999999999999</v>
      </c>
    </row>
    <row r="30" spans="1:3" x14ac:dyDescent="0.2">
      <c r="A30" s="86">
        <v>33816</v>
      </c>
      <c r="C30">
        <v>0.16800000000000001</v>
      </c>
    </row>
    <row r="31" spans="1:3" x14ac:dyDescent="0.2">
      <c r="A31" s="86">
        <v>33847</v>
      </c>
      <c r="C31">
        <v>0.193</v>
      </c>
    </row>
    <row r="32" spans="1:3" x14ac:dyDescent="0.2">
      <c r="A32" s="86">
        <v>33877</v>
      </c>
      <c r="C32">
        <v>0.17599999999999999</v>
      </c>
    </row>
    <row r="33" spans="1:3" x14ac:dyDescent="0.2">
      <c r="A33" s="86">
        <v>33908</v>
      </c>
      <c r="C33">
        <v>0.17599999999999999</v>
      </c>
    </row>
    <row r="34" spans="1:3" x14ac:dyDescent="0.2">
      <c r="A34" s="86">
        <v>33938</v>
      </c>
      <c r="C34">
        <v>0.185</v>
      </c>
    </row>
    <row r="35" spans="1:3" x14ac:dyDescent="0.2">
      <c r="A35" s="86">
        <v>33969</v>
      </c>
      <c r="C35">
        <v>0.218</v>
      </c>
    </row>
    <row r="36" spans="1:3" x14ac:dyDescent="0.2">
      <c r="A36" s="86">
        <v>34000</v>
      </c>
      <c r="C36">
        <v>0.26900000000000002</v>
      </c>
    </row>
    <row r="37" spans="1:3" x14ac:dyDescent="0.2">
      <c r="A37" s="86">
        <v>34028</v>
      </c>
      <c r="C37">
        <v>8.4000000000000005E-2</v>
      </c>
    </row>
    <row r="38" spans="1:3" x14ac:dyDescent="0.2">
      <c r="A38" s="86">
        <v>34059</v>
      </c>
      <c r="C38">
        <v>0.27700000000000002</v>
      </c>
    </row>
    <row r="39" spans="1:3" x14ac:dyDescent="0.2">
      <c r="A39" s="86">
        <v>34089</v>
      </c>
      <c r="C39">
        <v>0.218</v>
      </c>
    </row>
    <row r="40" spans="1:3" x14ac:dyDescent="0.2">
      <c r="A40" s="86">
        <v>34120</v>
      </c>
      <c r="C40">
        <v>0.21</v>
      </c>
    </row>
    <row r="41" spans="1:3" x14ac:dyDescent="0.2">
      <c r="A41" s="86">
        <v>34150</v>
      </c>
      <c r="C41">
        <v>0.22700000000000001</v>
      </c>
    </row>
    <row r="42" spans="1:3" x14ac:dyDescent="0.2">
      <c r="A42" s="86">
        <v>34181</v>
      </c>
      <c r="C42">
        <v>0.252</v>
      </c>
    </row>
    <row r="43" spans="1:3" x14ac:dyDescent="0.2">
      <c r="A43" s="86">
        <v>34212</v>
      </c>
      <c r="C43">
        <v>0.21</v>
      </c>
    </row>
    <row r="44" spans="1:3" x14ac:dyDescent="0.2">
      <c r="A44" s="86">
        <v>34242</v>
      </c>
      <c r="C44">
        <v>0.193</v>
      </c>
    </row>
    <row r="45" spans="1:3" x14ac:dyDescent="0.2">
      <c r="A45" s="86">
        <v>34273</v>
      </c>
      <c r="C45">
        <v>0.16</v>
      </c>
    </row>
    <row r="46" spans="1:3" x14ac:dyDescent="0.2">
      <c r="A46" s="86">
        <v>34303</v>
      </c>
      <c r="C46">
        <v>0.13400000000000001</v>
      </c>
    </row>
    <row r="47" spans="1:3" x14ac:dyDescent="0.2">
      <c r="A47" s="86">
        <v>34334</v>
      </c>
      <c r="C47">
        <v>0.16</v>
      </c>
    </row>
    <row r="48" spans="1:3" x14ac:dyDescent="0.2">
      <c r="A48" s="86">
        <v>34365</v>
      </c>
      <c r="C48">
        <v>0.252</v>
      </c>
    </row>
    <row r="49" spans="1:3" x14ac:dyDescent="0.2">
      <c r="A49" s="86">
        <v>34393</v>
      </c>
      <c r="C49">
        <v>0.27700000000000002</v>
      </c>
    </row>
    <row r="50" spans="1:3" x14ac:dyDescent="0.2">
      <c r="A50" s="86">
        <v>34424</v>
      </c>
      <c r="C50">
        <v>3.4000000000000002E-2</v>
      </c>
    </row>
    <row r="51" spans="1:3" x14ac:dyDescent="0.2">
      <c r="A51" s="86">
        <v>34454</v>
      </c>
      <c r="C51">
        <v>0.16</v>
      </c>
    </row>
    <row r="52" spans="1:3" x14ac:dyDescent="0.2">
      <c r="A52" s="86">
        <v>34485</v>
      </c>
      <c r="C52">
        <v>0.16800000000000001</v>
      </c>
    </row>
    <row r="53" spans="1:3" x14ac:dyDescent="0.2">
      <c r="A53" s="86">
        <v>34515</v>
      </c>
      <c r="C53">
        <v>0.17599999999999999</v>
      </c>
    </row>
    <row r="54" spans="1:3" x14ac:dyDescent="0.2">
      <c r="A54" s="86">
        <v>34546</v>
      </c>
      <c r="C54">
        <v>0.151</v>
      </c>
    </row>
    <row r="55" spans="1:3" x14ac:dyDescent="0.2">
      <c r="A55" s="86">
        <v>34577</v>
      </c>
      <c r="C55">
        <v>0.151</v>
      </c>
    </row>
    <row r="56" spans="1:3" x14ac:dyDescent="0.2">
      <c r="A56" s="86">
        <v>34607</v>
      </c>
      <c r="C56">
        <v>0.29399999999999998</v>
      </c>
    </row>
    <row r="57" spans="1:3" x14ac:dyDescent="0.2">
      <c r="A57" s="86">
        <v>34638</v>
      </c>
      <c r="C57">
        <v>0.218</v>
      </c>
    </row>
    <row r="58" spans="1:3" x14ac:dyDescent="0.2">
      <c r="A58" s="86">
        <v>34668</v>
      </c>
      <c r="C58">
        <v>0.24399999999999999</v>
      </c>
    </row>
    <row r="59" spans="1:3" x14ac:dyDescent="0.2">
      <c r="A59" s="86">
        <v>34699</v>
      </c>
      <c r="C59">
        <v>0.23499999999999999</v>
      </c>
    </row>
    <row r="60" spans="1:3" x14ac:dyDescent="0.2">
      <c r="A60" s="86">
        <v>34730</v>
      </c>
      <c r="C60">
        <v>0.185</v>
      </c>
    </row>
    <row r="61" spans="1:3" x14ac:dyDescent="0.2">
      <c r="A61" s="86">
        <v>34758</v>
      </c>
      <c r="C61">
        <v>0.114</v>
      </c>
    </row>
    <row r="62" spans="1:3" x14ac:dyDescent="0.2">
      <c r="A62" s="86">
        <v>34789</v>
      </c>
      <c r="C62">
        <v>0.155</v>
      </c>
    </row>
    <row r="63" spans="1:3" x14ac:dyDescent="0.2">
      <c r="A63" s="86">
        <v>34819</v>
      </c>
      <c r="C63">
        <v>0.16400000000000001</v>
      </c>
    </row>
    <row r="64" spans="1:3" x14ac:dyDescent="0.2">
      <c r="A64" s="86">
        <v>34850</v>
      </c>
      <c r="C64">
        <v>0.154</v>
      </c>
    </row>
    <row r="65" spans="1:3" x14ac:dyDescent="0.2">
      <c r="A65" s="86">
        <v>34880</v>
      </c>
      <c r="C65">
        <v>0.13100000000000001</v>
      </c>
    </row>
    <row r="66" spans="1:3" x14ac:dyDescent="0.2">
      <c r="A66" s="86">
        <v>34911</v>
      </c>
      <c r="C66">
        <v>0.13900000000000001</v>
      </c>
    </row>
    <row r="67" spans="1:3" x14ac:dyDescent="0.2">
      <c r="A67" s="86">
        <v>34942</v>
      </c>
      <c r="C67">
        <v>0.13600000000000001</v>
      </c>
    </row>
    <row r="68" spans="1:3" x14ac:dyDescent="0.2">
      <c r="A68" s="86">
        <v>34972</v>
      </c>
      <c r="C68">
        <v>0.11799999999999999</v>
      </c>
    </row>
    <row r="69" spans="1:3" x14ac:dyDescent="0.2">
      <c r="A69" s="86">
        <v>35003</v>
      </c>
      <c r="C69">
        <v>0.114</v>
      </c>
    </row>
    <row r="70" spans="1:3" x14ac:dyDescent="0.2">
      <c r="A70" s="86">
        <v>35033</v>
      </c>
      <c r="C70">
        <v>0.129</v>
      </c>
    </row>
    <row r="71" spans="1:3" x14ac:dyDescent="0.2">
      <c r="A71" s="86">
        <v>35064</v>
      </c>
      <c r="C71">
        <v>0.121</v>
      </c>
    </row>
    <row r="72" spans="1:3" x14ac:dyDescent="0.2">
      <c r="A72" s="86">
        <v>35095</v>
      </c>
      <c r="C72">
        <v>0.14899999999999999</v>
      </c>
    </row>
    <row r="73" spans="1:3" x14ac:dyDescent="0.2">
      <c r="A73" s="86">
        <v>35124</v>
      </c>
      <c r="C73">
        <v>0.16900000000000001</v>
      </c>
    </row>
    <row r="74" spans="1:3" x14ac:dyDescent="0.2">
      <c r="A74" s="86">
        <v>35155</v>
      </c>
      <c r="C74">
        <v>0.122</v>
      </c>
    </row>
    <row r="75" spans="1:3" x14ac:dyDescent="0.2">
      <c r="A75" s="86">
        <v>35185</v>
      </c>
      <c r="C75">
        <v>0.122</v>
      </c>
    </row>
    <row r="76" spans="1:3" x14ac:dyDescent="0.2">
      <c r="A76" s="86">
        <v>35216</v>
      </c>
      <c r="C76">
        <v>0.13700000000000001</v>
      </c>
    </row>
    <row r="77" spans="1:3" x14ac:dyDescent="0.2">
      <c r="A77" s="86">
        <v>35246</v>
      </c>
      <c r="C77">
        <v>0.13100000000000001</v>
      </c>
    </row>
    <row r="78" spans="1:3" x14ac:dyDescent="0.2">
      <c r="A78" s="86">
        <v>35277</v>
      </c>
      <c r="C78">
        <v>0.13800000000000001</v>
      </c>
    </row>
    <row r="79" spans="1:3" x14ac:dyDescent="0.2">
      <c r="A79" s="86">
        <v>35308</v>
      </c>
      <c r="C79">
        <v>0.122</v>
      </c>
    </row>
    <row r="80" spans="1:3" x14ac:dyDescent="0.2">
      <c r="A80" s="86">
        <v>35338</v>
      </c>
      <c r="C80">
        <v>0.106</v>
      </c>
    </row>
    <row r="81" spans="1:3" x14ac:dyDescent="0.2">
      <c r="A81" s="86">
        <v>35369</v>
      </c>
      <c r="C81">
        <v>0.13700000000000001</v>
      </c>
    </row>
    <row r="82" spans="1:3" x14ac:dyDescent="0.2">
      <c r="A82" s="86">
        <v>35399</v>
      </c>
      <c r="C82">
        <v>0.13300000000000001</v>
      </c>
    </row>
    <row r="83" spans="1:3" x14ac:dyDescent="0.2">
      <c r="A83" s="86">
        <v>35430</v>
      </c>
      <c r="C83">
        <v>0.13400000000000001</v>
      </c>
    </row>
    <row r="84" spans="1:3" x14ac:dyDescent="0.2">
      <c r="A84" s="86">
        <v>35461</v>
      </c>
      <c r="C84">
        <v>0.14000000000000001</v>
      </c>
    </row>
    <row r="85" spans="1:3" x14ac:dyDescent="0.2">
      <c r="A85" s="86">
        <v>35489</v>
      </c>
      <c r="C85">
        <v>0.10299999999999999</v>
      </c>
    </row>
    <row r="86" spans="1:3" x14ac:dyDescent="0.2">
      <c r="A86" s="86">
        <v>35520</v>
      </c>
      <c r="C86">
        <v>0.104</v>
      </c>
    </row>
    <row r="87" spans="1:3" x14ac:dyDescent="0.2">
      <c r="A87" s="86">
        <v>35550</v>
      </c>
      <c r="C87">
        <v>0.13500000000000001</v>
      </c>
    </row>
    <row r="88" spans="1:3" x14ac:dyDescent="0.2">
      <c r="A88" s="86">
        <v>35581</v>
      </c>
      <c r="C88">
        <v>0.11899999999999999</v>
      </c>
    </row>
    <row r="89" spans="1:3" x14ac:dyDescent="0.2">
      <c r="A89" s="86">
        <v>35611</v>
      </c>
      <c r="C89">
        <v>0.11899999999999999</v>
      </c>
    </row>
    <row r="90" spans="1:3" x14ac:dyDescent="0.2">
      <c r="A90" s="86">
        <v>35642</v>
      </c>
      <c r="C90">
        <v>0.121</v>
      </c>
    </row>
    <row r="91" spans="1:3" x14ac:dyDescent="0.2">
      <c r="A91" s="86">
        <v>35673</v>
      </c>
      <c r="C91">
        <v>8.4000000000000005E-2</v>
      </c>
    </row>
    <row r="92" spans="1:3" x14ac:dyDescent="0.2">
      <c r="A92" s="86">
        <v>35703</v>
      </c>
      <c r="C92">
        <v>0.109</v>
      </c>
    </row>
    <row r="93" spans="1:3" x14ac:dyDescent="0.2">
      <c r="A93" s="86">
        <v>35734</v>
      </c>
      <c r="C93">
        <v>0.111</v>
      </c>
    </row>
    <row r="94" spans="1:3" x14ac:dyDescent="0.2">
      <c r="A94" s="86">
        <v>35764</v>
      </c>
      <c r="C94">
        <v>0.11799999999999999</v>
      </c>
    </row>
    <row r="95" spans="1:3" x14ac:dyDescent="0.2">
      <c r="A95" s="86">
        <v>35795</v>
      </c>
      <c r="C95">
        <v>0.11600000000000001</v>
      </c>
    </row>
    <row r="96" spans="1:3" x14ac:dyDescent="0.2">
      <c r="A96" s="86">
        <v>35826</v>
      </c>
      <c r="C96">
        <v>9.1999999999999998E-2</v>
      </c>
    </row>
    <row r="97" spans="1:3" x14ac:dyDescent="0.2">
      <c r="A97" s="86">
        <v>35854</v>
      </c>
      <c r="C97">
        <v>1.7999999999999999E-2</v>
      </c>
    </row>
    <row r="98" spans="1:3" x14ac:dyDescent="0.2">
      <c r="A98" s="86">
        <v>35885</v>
      </c>
      <c r="C98">
        <v>9.5000000000000001E-2</v>
      </c>
    </row>
    <row r="99" spans="1:3" x14ac:dyDescent="0.2">
      <c r="A99" s="86">
        <v>35915</v>
      </c>
      <c r="C99">
        <v>0.09</v>
      </c>
    </row>
    <row r="100" spans="1:3" x14ac:dyDescent="0.2">
      <c r="A100" s="86">
        <v>35946</v>
      </c>
      <c r="C100">
        <v>7.1999999999999995E-2</v>
      </c>
    </row>
    <row r="101" spans="1:3" x14ac:dyDescent="0.2">
      <c r="A101" s="86">
        <v>35976</v>
      </c>
      <c r="C101">
        <v>0.08</v>
      </c>
    </row>
    <row r="102" spans="1:3" x14ac:dyDescent="0.2">
      <c r="A102" s="86">
        <v>36007</v>
      </c>
      <c r="C102">
        <v>7.9000000000000001E-2</v>
      </c>
    </row>
    <row r="103" spans="1:3" x14ac:dyDescent="0.2">
      <c r="A103" s="86">
        <v>36038</v>
      </c>
      <c r="C103">
        <v>7.5999999999999998E-2</v>
      </c>
    </row>
    <row r="104" spans="1:3" x14ac:dyDescent="0.2">
      <c r="A104" s="86">
        <v>36068</v>
      </c>
      <c r="C104">
        <v>7.9000000000000001E-2</v>
      </c>
    </row>
    <row r="105" spans="1:3" x14ac:dyDescent="0.2">
      <c r="A105" s="86">
        <v>36099</v>
      </c>
      <c r="C105">
        <v>0.10199999999999999</v>
      </c>
    </row>
    <row r="106" spans="1:3" x14ac:dyDescent="0.2">
      <c r="A106" s="86">
        <v>36129</v>
      </c>
      <c r="C106">
        <v>0.106</v>
      </c>
    </row>
    <row r="107" spans="1:3" x14ac:dyDescent="0.2">
      <c r="A107" s="86">
        <v>36160</v>
      </c>
      <c r="C107">
        <v>0.11</v>
      </c>
    </row>
    <row r="108" spans="1:3" x14ac:dyDescent="0.2">
      <c r="A108" s="86">
        <v>36191</v>
      </c>
      <c r="C108">
        <v>0.115</v>
      </c>
    </row>
    <row r="109" spans="1:3" x14ac:dyDescent="0.2">
      <c r="A109" s="86">
        <v>36219</v>
      </c>
      <c r="C109">
        <v>0.17899999999999999</v>
      </c>
    </row>
    <row r="110" spans="1:3" x14ac:dyDescent="0.2">
      <c r="A110" s="86">
        <v>36250</v>
      </c>
      <c r="C110">
        <v>2.1000000000000001E-2</v>
      </c>
    </row>
    <row r="111" spans="1:3" x14ac:dyDescent="0.2">
      <c r="A111" s="86">
        <v>36280</v>
      </c>
      <c r="C111">
        <v>0.09</v>
      </c>
    </row>
    <row r="112" spans="1:3" x14ac:dyDescent="0.2">
      <c r="A112" s="86">
        <v>36311</v>
      </c>
      <c r="C112">
        <v>9.0999999999999998E-2</v>
      </c>
    </row>
    <row r="113" spans="1:3" x14ac:dyDescent="0.2">
      <c r="A113" s="86">
        <v>36341</v>
      </c>
      <c r="C113">
        <v>8.8999999999999996E-2</v>
      </c>
    </row>
    <row r="114" spans="1:3" x14ac:dyDescent="0.2">
      <c r="A114" s="86">
        <v>36372</v>
      </c>
      <c r="C114">
        <v>9.0999999999999998E-2</v>
      </c>
    </row>
    <row r="115" spans="1:3" x14ac:dyDescent="0.2">
      <c r="A115" s="86">
        <v>36403</v>
      </c>
      <c r="C115">
        <v>9.2999999999999999E-2</v>
      </c>
    </row>
    <row r="116" spans="1:3" x14ac:dyDescent="0.2">
      <c r="A116" s="86">
        <v>36433</v>
      </c>
      <c r="C116">
        <v>9.5000000000000001E-2</v>
      </c>
    </row>
    <row r="117" spans="1:3" x14ac:dyDescent="0.2">
      <c r="A117" s="86">
        <v>36464</v>
      </c>
      <c r="C117">
        <v>8.2000000000000003E-2</v>
      </c>
    </row>
    <row r="118" spans="1:3" x14ac:dyDescent="0.2">
      <c r="A118" s="86">
        <v>36494</v>
      </c>
      <c r="C118">
        <v>7.0000000000000007E-2</v>
      </c>
    </row>
    <row r="119" spans="1:3" x14ac:dyDescent="0.2">
      <c r="A119" s="86">
        <v>36525</v>
      </c>
      <c r="C119">
        <v>7.5999999999999998E-2</v>
      </c>
    </row>
    <row r="120" spans="1:3" x14ac:dyDescent="0.2">
      <c r="A120" s="86">
        <v>36556</v>
      </c>
      <c r="C120">
        <v>7.3999999999999996E-2</v>
      </c>
    </row>
    <row r="121" spans="1:3" x14ac:dyDescent="0.2">
      <c r="A121" s="86">
        <v>36585</v>
      </c>
      <c r="C121">
        <v>8.8999999999999996E-2</v>
      </c>
    </row>
    <row r="122" spans="1:3" x14ac:dyDescent="0.2">
      <c r="A122" s="86">
        <v>36616</v>
      </c>
      <c r="C122">
        <v>0.12</v>
      </c>
    </row>
    <row r="123" spans="1:3" x14ac:dyDescent="0.2">
      <c r="A123" s="86">
        <v>36646</v>
      </c>
      <c r="C123">
        <v>0.11899999999999999</v>
      </c>
    </row>
    <row r="124" spans="1:3" x14ac:dyDescent="0.2">
      <c r="A124" s="86">
        <v>36677</v>
      </c>
      <c r="C124">
        <v>0.114</v>
      </c>
    </row>
    <row r="125" spans="1:3" x14ac:dyDescent="0.2">
      <c r="A125" s="86">
        <v>36707</v>
      </c>
      <c r="C125">
        <v>0.115</v>
      </c>
    </row>
    <row r="126" spans="1:3" x14ac:dyDescent="0.2">
      <c r="A126" s="86">
        <v>36738</v>
      </c>
      <c r="C126">
        <v>0.122</v>
      </c>
    </row>
    <row r="127" spans="1:3" x14ac:dyDescent="0.2">
      <c r="A127" s="86">
        <v>36769</v>
      </c>
      <c r="C127">
        <v>0.128</v>
      </c>
    </row>
    <row r="128" spans="1:3" x14ac:dyDescent="0.2">
      <c r="A128" s="86">
        <v>36799</v>
      </c>
      <c r="C128">
        <v>0.128</v>
      </c>
    </row>
    <row r="129" spans="1:3" x14ac:dyDescent="0.2">
      <c r="A129" s="86">
        <v>36830</v>
      </c>
      <c r="C129">
        <v>0.12</v>
      </c>
    </row>
    <row r="130" spans="1:3" x14ac:dyDescent="0.2">
      <c r="A130" s="86">
        <v>36860</v>
      </c>
      <c r="C130">
        <v>0.114</v>
      </c>
    </row>
    <row r="131" spans="1:3" x14ac:dyDescent="0.2">
      <c r="A131" s="86">
        <v>36891</v>
      </c>
      <c r="C131">
        <v>0.106</v>
      </c>
    </row>
    <row r="132" spans="1:3" x14ac:dyDescent="0.2">
      <c r="A132" s="86">
        <v>36922</v>
      </c>
      <c r="C132">
        <v>0.104</v>
      </c>
    </row>
    <row r="133" spans="1:3" x14ac:dyDescent="0.2">
      <c r="A133" s="86">
        <v>36950</v>
      </c>
      <c r="C133">
        <v>2.3E-2</v>
      </c>
    </row>
    <row r="134" spans="1:3" x14ac:dyDescent="0.2">
      <c r="A134" s="86">
        <v>36981</v>
      </c>
      <c r="C134">
        <v>0.19</v>
      </c>
    </row>
    <row r="135" spans="1:3" x14ac:dyDescent="0.2">
      <c r="A135" s="86">
        <v>37011</v>
      </c>
      <c r="C135">
        <v>0.121</v>
      </c>
    </row>
    <row r="136" spans="1:3" x14ac:dyDescent="0.2">
      <c r="A136" s="86">
        <v>37042</v>
      </c>
      <c r="C136">
        <v>0.115</v>
      </c>
    </row>
    <row r="137" spans="1:3" x14ac:dyDescent="0.2">
      <c r="A137" s="86">
        <v>37072</v>
      </c>
      <c r="C137">
        <v>0.10199999999999999</v>
      </c>
    </row>
    <row r="138" spans="1:3" x14ac:dyDescent="0.2">
      <c r="A138" s="86">
        <v>37103</v>
      </c>
      <c r="C138">
        <v>0.10100000000000001</v>
      </c>
    </row>
    <row r="139" spans="1:3" x14ac:dyDescent="0.2">
      <c r="A139" s="86">
        <v>37134</v>
      </c>
      <c r="C139">
        <v>8.1000000000000003E-2</v>
      </c>
    </row>
    <row r="140" spans="1:3" x14ac:dyDescent="0.2">
      <c r="A140" s="86">
        <v>37164</v>
      </c>
      <c r="C140">
        <v>8.1000000000000003E-2</v>
      </c>
    </row>
    <row r="141" spans="1:3" x14ac:dyDescent="0.2">
      <c r="A141" s="86">
        <v>37195</v>
      </c>
      <c r="C141">
        <v>9.5000000000000001E-2</v>
      </c>
    </row>
    <row r="142" spans="1:3" x14ac:dyDescent="0.2">
      <c r="A142" s="86">
        <v>37225</v>
      </c>
      <c r="C142">
        <v>8.7999999999999995E-2</v>
      </c>
    </row>
    <row r="143" spans="1:3" x14ac:dyDescent="0.2">
      <c r="A143" s="86">
        <v>37256</v>
      </c>
      <c r="C143">
        <v>7.9000000000000001E-2</v>
      </c>
    </row>
    <row r="144" spans="1:3" x14ac:dyDescent="0.2">
      <c r="A144" s="86">
        <v>37287</v>
      </c>
      <c r="C144">
        <v>8.6999999999999994E-2</v>
      </c>
    </row>
    <row r="145" spans="1:3" x14ac:dyDescent="0.2">
      <c r="A145" s="86">
        <v>37315</v>
      </c>
      <c r="C145">
        <v>0.186</v>
      </c>
    </row>
    <row r="146" spans="1:3" x14ac:dyDescent="0.2">
      <c r="A146" s="86">
        <v>37346</v>
      </c>
      <c r="C146">
        <v>2.7E-2</v>
      </c>
    </row>
    <row r="147" spans="1:3" x14ac:dyDescent="0.2">
      <c r="A147" s="86">
        <v>37376</v>
      </c>
      <c r="C147">
        <v>0.109</v>
      </c>
    </row>
    <row r="148" spans="1:3" x14ac:dyDescent="0.2">
      <c r="A148" s="86">
        <v>37407</v>
      </c>
      <c r="C148">
        <v>0.121</v>
      </c>
    </row>
    <row r="149" spans="1:3" x14ac:dyDescent="0.2">
      <c r="A149" s="86">
        <v>37437</v>
      </c>
      <c r="C149">
        <v>0.129</v>
      </c>
    </row>
    <row r="150" spans="1:3" x14ac:dyDescent="0.2">
      <c r="A150" s="86">
        <v>37468</v>
      </c>
      <c r="C150">
        <v>0.124</v>
      </c>
    </row>
    <row r="151" spans="1:3" x14ac:dyDescent="0.2">
      <c r="A151" s="86">
        <v>37499</v>
      </c>
      <c r="C151">
        <v>0.128</v>
      </c>
    </row>
    <row r="152" spans="1:3" x14ac:dyDescent="0.2">
      <c r="A152" s="86">
        <v>37529</v>
      </c>
      <c r="C152">
        <v>0.127</v>
      </c>
    </row>
    <row r="153" spans="1:3" x14ac:dyDescent="0.2">
      <c r="A153" s="86">
        <v>37560</v>
      </c>
      <c r="C153">
        <v>0.13800000000000001</v>
      </c>
    </row>
    <row r="154" spans="1:3" x14ac:dyDescent="0.2">
      <c r="A154" s="86">
        <v>37590</v>
      </c>
      <c r="C154">
        <v>0.14199999999999999</v>
      </c>
    </row>
    <row r="155" spans="1:3" x14ac:dyDescent="0.2">
      <c r="A155" s="86">
        <v>37621</v>
      </c>
      <c r="C155">
        <v>0.14499999999999999</v>
      </c>
    </row>
    <row r="156" spans="1:3" x14ac:dyDescent="0.2">
      <c r="A156" s="86">
        <v>37652</v>
      </c>
      <c r="C156">
        <v>0.14899999999999999</v>
      </c>
    </row>
    <row r="157" spans="1:3" x14ac:dyDescent="0.2">
      <c r="A157" s="86">
        <v>37680</v>
      </c>
      <c r="C157">
        <v>0.14799999999999999</v>
      </c>
    </row>
    <row r="158" spans="1:3" x14ac:dyDescent="0.2">
      <c r="A158" s="86">
        <v>37711</v>
      </c>
      <c r="C158">
        <v>0.19800000000000001</v>
      </c>
    </row>
    <row r="159" spans="1:3" x14ac:dyDescent="0.2">
      <c r="A159" s="86">
        <v>37741</v>
      </c>
      <c r="C159">
        <v>0.16900000000000001</v>
      </c>
    </row>
    <row r="160" spans="1:3" x14ac:dyDescent="0.2">
      <c r="A160" s="86">
        <v>37772</v>
      </c>
      <c r="C160">
        <v>0.14899999999999999</v>
      </c>
    </row>
    <row r="161" spans="1:3" x14ac:dyDescent="0.2">
      <c r="A161" s="86">
        <v>37802</v>
      </c>
      <c r="C161">
        <v>0.13700000000000001</v>
      </c>
    </row>
    <row r="162" spans="1:3" x14ac:dyDescent="0.2">
      <c r="A162" s="86">
        <v>37833</v>
      </c>
      <c r="C162">
        <v>0.16900000000000001</v>
      </c>
    </row>
    <row r="163" spans="1:3" x14ac:dyDescent="0.2">
      <c r="A163" s="86">
        <v>37864</v>
      </c>
      <c r="C163">
        <v>0.16500000000000001</v>
      </c>
    </row>
    <row r="164" spans="1:3" x14ac:dyDescent="0.2">
      <c r="A164" s="86">
        <v>37894</v>
      </c>
      <c r="C164">
        <v>0.17100000000000001</v>
      </c>
    </row>
    <row r="165" spans="1:3" x14ac:dyDescent="0.2">
      <c r="A165" s="86">
        <v>37925</v>
      </c>
      <c r="C165">
        <v>0.16300000000000001</v>
      </c>
    </row>
    <row r="166" spans="1:3" x14ac:dyDescent="0.2">
      <c r="A166" s="86">
        <v>37955</v>
      </c>
      <c r="C166">
        <v>0.17199999999999999</v>
      </c>
    </row>
    <row r="167" spans="1:3" x14ac:dyDescent="0.2">
      <c r="A167" s="86">
        <v>37986</v>
      </c>
      <c r="C167">
        <v>0.17899999999999999</v>
      </c>
    </row>
    <row r="168" spans="1:3" x14ac:dyDescent="0.2">
      <c r="A168" s="86">
        <v>38017</v>
      </c>
      <c r="C168">
        <v>0.18099999999999999</v>
      </c>
    </row>
    <row r="169" spans="1:3" x14ac:dyDescent="0.2">
      <c r="A169" s="86">
        <v>38046</v>
      </c>
      <c r="C169">
        <v>7.1999999999999995E-2</v>
      </c>
    </row>
    <row r="170" spans="1:3" x14ac:dyDescent="0.2">
      <c r="A170" s="86">
        <v>38077</v>
      </c>
      <c r="C170">
        <v>0.23200000000000001</v>
      </c>
    </row>
    <row r="171" spans="1:3" x14ac:dyDescent="0.2">
      <c r="A171" s="86">
        <v>38107</v>
      </c>
      <c r="C171">
        <v>0.19400000000000001</v>
      </c>
    </row>
    <row r="172" spans="1:3" x14ac:dyDescent="0.2">
      <c r="A172" s="86">
        <v>38138</v>
      </c>
      <c r="C172">
        <v>0.191</v>
      </c>
    </row>
    <row r="173" spans="1:3" x14ac:dyDescent="0.2">
      <c r="A173" s="86">
        <v>38168</v>
      </c>
      <c r="C173">
        <v>0.17499999999999999</v>
      </c>
    </row>
    <row r="174" spans="1:3" x14ac:dyDescent="0.2">
      <c r="A174" s="86">
        <v>38199</v>
      </c>
      <c r="C174">
        <v>0.16200000000000001</v>
      </c>
    </row>
    <row r="175" spans="1:3" x14ac:dyDescent="0.2">
      <c r="A175" s="86">
        <v>38230</v>
      </c>
      <c r="C175">
        <v>0.155</v>
      </c>
    </row>
    <row r="176" spans="1:3" x14ac:dyDescent="0.2">
      <c r="A176" s="86">
        <v>38260</v>
      </c>
      <c r="C176">
        <v>0.159</v>
      </c>
    </row>
    <row r="177" spans="1:3" x14ac:dyDescent="0.2">
      <c r="A177" s="86">
        <v>38291</v>
      </c>
      <c r="C177">
        <v>0.161</v>
      </c>
    </row>
    <row r="178" spans="1:3" x14ac:dyDescent="0.2">
      <c r="A178" s="86">
        <v>38321</v>
      </c>
      <c r="C178">
        <v>0.157</v>
      </c>
    </row>
    <row r="179" spans="1:3" x14ac:dyDescent="0.2">
      <c r="A179" s="86">
        <v>38352</v>
      </c>
      <c r="C179">
        <v>0.14799999999999999</v>
      </c>
    </row>
    <row r="180" spans="1:3" x14ac:dyDescent="0.2">
      <c r="A180" s="86">
        <v>38383</v>
      </c>
      <c r="B180">
        <v>52.1</v>
      </c>
      <c r="C180">
        <v>0.14399999999999999</v>
      </c>
    </row>
    <row r="181" spans="1:3" x14ac:dyDescent="0.2">
      <c r="A181" s="86">
        <v>38411</v>
      </c>
      <c r="B181">
        <v>52.9</v>
      </c>
      <c r="C181">
        <v>0.20899999999999999</v>
      </c>
    </row>
    <row r="182" spans="1:3" x14ac:dyDescent="0.2">
      <c r="A182" s="86">
        <v>38442</v>
      </c>
      <c r="B182">
        <v>55.2</v>
      </c>
      <c r="C182">
        <v>7.5999999999999998E-2</v>
      </c>
    </row>
    <row r="183" spans="1:3" x14ac:dyDescent="0.2">
      <c r="A183" s="86">
        <v>38472</v>
      </c>
      <c r="B183">
        <v>54.4</v>
      </c>
      <c r="C183">
        <v>0.151</v>
      </c>
    </row>
    <row r="184" spans="1:3" x14ac:dyDescent="0.2">
      <c r="A184" s="86">
        <v>38503</v>
      </c>
      <c r="B184">
        <v>53.3</v>
      </c>
      <c r="C184">
        <v>0.16</v>
      </c>
    </row>
    <row r="185" spans="1:3" x14ac:dyDescent="0.2">
      <c r="A185" s="86">
        <v>38533</v>
      </c>
      <c r="B185">
        <v>51</v>
      </c>
      <c r="C185">
        <v>0.16600000000000001</v>
      </c>
    </row>
    <row r="186" spans="1:3" x14ac:dyDescent="0.2">
      <c r="A186" s="86">
        <v>38564</v>
      </c>
      <c r="B186">
        <v>51.5</v>
      </c>
      <c r="C186">
        <v>0.16800000000000001</v>
      </c>
    </row>
    <row r="187" spans="1:3" x14ac:dyDescent="0.2">
      <c r="A187" s="86">
        <v>38595</v>
      </c>
      <c r="B187">
        <v>50.6</v>
      </c>
      <c r="C187">
        <v>0.161</v>
      </c>
    </row>
    <row r="188" spans="1:3" x14ac:dyDescent="0.2">
      <c r="A188" s="86">
        <v>38625</v>
      </c>
      <c r="B188">
        <v>50.9</v>
      </c>
      <c r="C188">
        <v>0.16</v>
      </c>
    </row>
    <row r="189" spans="1:3" x14ac:dyDescent="0.2">
      <c r="A189" s="86">
        <v>38656</v>
      </c>
      <c r="B189">
        <v>50.1</v>
      </c>
      <c r="C189">
        <v>0.16500000000000001</v>
      </c>
    </row>
    <row r="190" spans="1:3" x14ac:dyDescent="0.2">
      <c r="A190" s="86">
        <v>38686</v>
      </c>
      <c r="B190">
        <v>49.8</v>
      </c>
      <c r="C190">
        <v>0.161</v>
      </c>
    </row>
    <row r="191" spans="1:3" x14ac:dyDescent="0.2">
      <c r="A191" s="86">
        <v>38717</v>
      </c>
      <c r="B191">
        <v>50.1</v>
      </c>
      <c r="C191">
        <v>0.16600000000000001</v>
      </c>
    </row>
    <row r="192" spans="1:3" x14ac:dyDescent="0.2">
      <c r="A192" s="86">
        <v>38776</v>
      </c>
      <c r="B192">
        <v>50.7</v>
      </c>
      <c r="C192">
        <v>0.16500000000000001</v>
      </c>
    </row>
    <row r="193" spans="1:3" x14ac:dyDescent="0.2">
      <c r="A193" s="86">
        <v>38807</v>
      </c>
      <c r="B193">
        <v>51</v>
      </c>
      <c r="C193">
        <v>0.20100000000000001</v>
      </c>
    </row>
    <row r="194" spans="1:3" x14ac:dyDescent="0.2">
      <c r="A194" s="86">
        <v>38837</v>
      </c>
      <c r="B194">
        <v>52.7</v>
      </c>
      <c r="C194">
        <v>0.17799999999999999</v>
      </c>
    </row>
    <row r="195" spans="1:3" x14ac:dyDescent="0.2">
      <c r="A195" s="86">
        <v>38868</v>
      </c>
      <c r="B195">
        <v>52.8</v>
      </c>
      <c r="C195">
        <v>0.16600000000000001</v>
      </c>
    </row>
    <row r="196" spans="1:3" x14ac:dyDescent="0.2">
      <c r="A196" s="86">
        <v>38898</v>
      </c>
      <c r="B196">
        <v>52.9</v>
      </c>
      <c r="C196">
        <v>0.17899999999999999</v>
      </c>
    </row>
    <row r="197" spans="1:3" x14ac:dyDescent="0.2">
      <c r="A197" s="86">
        <v>38929</v>
      </c>
      <c r="B197">
        <v>53</v>
      </c>
      <c r="C197">
        <v>0.19500000000000001</v>
      </c>
    </row>
    <row r="198" spans="1:3" x14ac:dyDescent="0.2">
      <c r="A198" s="86">
        <v>38960</v>
      </c>
      <c r="B198">
        <v>52.6</v>
      </c>
      <c r="C198">
        <v>0.16700000000000001</v>
      </c>
    </row>
    <row r="199" spans="1:3" x14ac:dyDescent="0.2">
      <c r="A199" s="86">
        <v>38990</v>
      </c>
      <c r="B199">
        <v>52.4</v>
      </c>
      <c r="C199">
        <v>0.157</v>
      </c>
    </row>
    <row r="200" spans="1:3" x14ac:dyDescent="0.2">
      <c r="A200" s="86">
        <v>39021</v>
      </c>
      <c r="B200">
        <v>52.1</v>
      </c>
      <c r="C200">
        <v>0.161</v>
      </c>
    </row>
    <row r="201" spans="1:3" x14ac:dyDescent="0.2">
      <c r="A201" s="86">
        <v>39051</v>
      </c>
      <c r="B201">
        <v>53</v>
      </c>
      <c r="C201">
        <v>0.14699999999999999</v>
      </c>
    </row>
    <row r="202" spans="1:3" x14ac:dyDescent="0.2">
      <c r="A202" s="86">
        <v>39082</v>
      </c>
      <c r="B202">
        <v>52.4</v>
      </c>
      <c r="C202">
        <v>0.14899999999999999</v>
      </c>
    </row>
    <row r="203" spans="1:3" x14ac:dyDescent="0.2">
      <c r="A203" s="86">
        <v>39141</v>
      </c>
      <c r="B203">
        <v>53</v>
      </c>
      <c r="C203">
        <v>0.14699999999999999</v>
      </c>
    </row>
    <row r="204" spans="1:3" x14ac:dyDescent="0.2">
      <c r="A204" s="86">
        <v>39172</v>
      </c>
      <c r="B204">
        <v>52.3</v>
      </c>
      <c r="C204">
        <v>0.126</v>
      </c>
    </row>
    <row r="205" spans="1:3" x14ac:dyDescent="0.2">
      <c r="A205" s="86">
        <v>39202</v>
      </c>
      <c r="B205">
        <v>53.3</v>
      </c>
      <c r="C205">
        <v>0.17599999999999999</v>
      </c>
    </row>
    <row r="206" spans="1:3" x14ac:dyDescent="0.2">
      <c r="A206" s="86">
        <v>39233</v>
      </c>
      <c r="B206">
        <v>54.1</v>
      </c>
      <c r="C206">
        <v>0.17399999999999999</v>
      </c>
    </row>
    <row r="207" spans="1:3" x14ac:dyDescent="0.2">
      <c r="A207" s="86">
        <v>39263</v>
      </c>
      <c r="B207">
        <v>55</v>
      </c>
      <c r="C207">
        <v>0.18099999999999999</v>
      </c>
    </row>
    <row r="208" spans="1:3" x14ac:dyDescent="0.2">
      <c r="A208" s="86">
        <v>39294</v>
      </c>
      <c r="B208">
        <v>53.2</v>
      </c>
      <c r="C208">
        <v>0.19400000000000001</v>
      </c>
    </row>
    <row r="209" spans="1:3" x14ac:dyDescent="0.2">
      <c r="A209" s="86">
        <v>39325</v>
      </c>
      <c r="B209">
        <v>53.4</v>
      </c>
      <c r="C209">
        <v>0.18</v>
      </c>
    </row>
    <row r="210" spans="1:3" x14ac:dyDescent="0.2">
      <c r="A210" s="86">
        <v>39355</v>
      </c>
      <c r="B210">
        <v>55</v>
      </c>
      <c r="C210">
        <v>0.17499999999999999</v>
      </c>
    </row>
    <row r="211" spans="1:3" x14ac:dyDescent="0.2">
      <c r="A211" s="86">
        <v>39386</v>
      </c>
      <c r="B211">
        <v>55.2</v>
      </c>
      <c r="C211">
        <v>0.189</v>
      </c>
    </row>
    <row r="212" spans="1:3" x14ac:dyDescent="0.2">
      <c r="A212" s="86">
        <v>39416</v>
      </c>
      <c r="B212">
        <v>52.8</v>
      </c>
      <c r="C212">
        <v>0.17899999999999999</v>
      </c>
    </row>
    <row r="213" spans="1:3" x14ac:dyDescent="0.2">
      <c r="A213" s="86">
        <v>39447</v>
      </c>
      <c r="B213">
        <v>53.3</v>
      </c>
      <c r="C213">
        <v>0.17299999999999999</v>
      </c>
    </row>
    <row r="214" spans="1:3" x14ac:dyDescent="0.2">
      <c r="A214" s="86">
        <v>39507</v>
      </c>
      <c r="B214">
        <v>52.8</v>
      </c>
      <c r="C214">
        <v>0.17399999999999999</v>
      </c>
    </row>
    <row r="215" spans="1:3" x14ac:dyDescent="0.2">
      <c r="A215" s="86">
        <v>39538</v>
      </c>
      <c r="B215">
        <v>54.4</v>
      </c>
      <c r="C215">
        <v>0.154</v>
      </c>
    </row>
    <row r="216" spans="1:3" x14ac:dyDescent="0.2">
      <c r="A216" s="86">
        <v>39568</v>
      </c>
      <c r="B216">
        <v>55.4</v>
      </c>
      <c r="C216">
        <v>0.17799999999999999</v>
      </c>
    </row>
    <row r="217" spans="1:3" x14ac:dyDescent="0.2">
      <c r="A217" s="86">
        <v>39599</v>
      </c>
      <c r="B217">
        <v>54.7</v>
      </c>
      <c r="C217">
        <v>0.157</v>
      </c>
    </row>
    <row r="218" spans="1:3" x14ac:dyDescent="0.2">
      <c r="A218" s="86">
        <v>39629</v>
      </c>
      <c r="B218">
        <v>53.3</v>
      </c>
      <c r="C218">
        <v>0.16</v>
      </c>
    </row>
    <row r="219" spans="1:3" x14ac:dyDescent="0.2">
      <c r="A219" s="86">
        <v>39660</v>
      </c>
      <c r="B219">
        <v>53.3</v>
      </c>
      <c r="C219">
        <v>0.16</v>
      </c>
    </row>
    <row r="220" spans="1:3" x14ac:dyDescent="0.2">
      <c r="A220" s="86">
        <v>39691</v>
      </c>
      <c r="B220">
        <v>49.2</v>
      </c>
      <c r="C220">
        <v>0.14699999999999999</v>
      </c>
    </row>
    <row r="221" spans="1:3" x14ac:dyDescent="0.2">
      <c r="A221" s="86">
        <v>39721</v>
      </c>
      <c r="B221">
        <v>47.7</v>
      </c>
      <c r="C221">
        <v>0.128</v>
      </c>
    </row>
    <row r="222" spans="1:3" x14ac:dyDescent="0.2">
      <c r="A222" s="86">
        <v>39752</v>
      </c>
      <c r="B222">
        <v>45.2</v>
      </c>
      <c r="C222">
        <v>0.114</v>
      </c>
    </row>
    <row r="223" spans="1:3" x14ac:dyDescent="0.2">
      <c r="A223" s="86">
        <v>39782</v>
      </c>
      <c r="B223">
        <v>40.9</v>
      </c>
      <c r="C223">
        <v>8.2000000000000003E-2</v>
      </c>
    </row>
    <row r="224" spans="1:3" x14ac:dyDescent="0.2">
      <c r="A224" s="86">
        <v>39813</v>
      </c>
      <c r="B224">
        <v>41.2</v>
      </c>
      <c r="C224">
        <v>5.3999999999999999E-2</v>
      </c>
    </row>
    <row r="225" spans="1:3" x14ac:dyDescent="0.2">
      <c r="A225" s="86">
        <v>39872</v>
      </c>
      <c r="B225">
        <v>45.1</v>
      </c>
      <c r="C225">
        <v>5.7000000000000002E-2</v>
      </c>
    </row>
    <row r="226" spans="1:3" x14ac:dyDescent="0.2">
      <c r="A226" s="86">
        <v>39903</v>
      </c>
      <c r="B226">
        <v>44.8</v>
      </c>
      <c r="C226">
        <v>0.11</v>
      </c>
    </row>
    <row r="227" spans="1:3" x14ac:dyDescent="0.2">
      <c r="A227" s="86">
        <v>39933</v>
      </c>
      <c r="B227">
        <v>50.1</v>
      </c>
      <c r="C227">
        <v>8.3000000000000004E-2</v>
      </c>
    </row>
    <row r="228" spans="1:3" x14ac:dyDescent="0.2">
      <c r="A228" s="86">
        <v>39964</v>
      </c>
      <c r="B228">
        <v>51.2</v>
      </c>
      <c r="C228">
        <v>7.2999999999999995E-2</v>
      </c>
    </row>
    <row r="229" spans="1:3" x14ac:dyDescent="0.2">
      <c r="A229" s="86">
        <v>39994</v>
      </c>
      <c r="B229">
        <v>51.8</v>
      </c>
      <c r="C229">
        <v>8.8999999999999996E-2</v>
      </c>
    </row>
    <row r="230" spans="1:3" x14ac:dyDescent="0.2">
      <c r="A230" s="86">
        <v>40025</v>
      </c>
      <c r="B230">
        <v>52.8</v>
      </c>
      <c r="C230">
        <v>0.107</v>
      </c>
    </row>
    <row r="231" spans="1:3" x14ac:dyDescent="0.2">
      <c r="A231" s="86">
        <v>40056</v>
      </c>
      <c r="B231">
        <v>55.1</v>
      </c>
      <c r="C231">
        <v>0.108</v>
      </c>
    </row>
    <row r="232" spans="1:3" x14ac:dyDescent="0.2">
      <c r="A232" s="86">
        <v>40086</v>
      </c>
      <c r="B232">
        <v>55</v>
      </c>
      <c r="C232">
        <v>0.123</v>
      </c>
    </row>
    <row r="233" spans="1:3" x14ac:dyDescent="0.2">
      <c r="A233" s="86">
        <v>40117</v>
      </c>
      <c r="B233">
        <v>55.4</v>
      </c>
      <c r="C233">
        <v>0.13900000000000001</v>
      </c>
    </row>
    <row r="234" spans="1:3" x14ac:dyDescent="0.2">
      <c r="A234" s="86">
        <v>40147</v>
      </c>
      <c r="B234">
        <v>55.7</v>
      </c>
      <c r="C234">
        <v>0.161</v>
      </c>
    </row>
    <row r="235" spans="1:3" x14ac:dyDescent="0.2">
      <c r="A235" s="86">
        <v>40178</v>
      </c>
      <c r="B235">
        <v>56.1</v>
      </c>
      <c r="C235">
        <v>0.192</v>
      </c>
    </row>
    <row r="236" spans="1:3" x14ac:dyDescent="0.2">
      <c r="A236" s="86">
        <v>40237</v>
      </c>
      <c r="B236">
        <v>55.8</v>
      </c>
      <c r="C236">
        <v>0.185</v>
      </c>
    </row>
    <row r="237" spans="1:3" x14ac:dyDescent="0.2">
      <c r="A237" s="86">
        <v>40268</v>
      </c>
      <c r="B237">
        <v>57</v>
      </c>
      <c r="C237">
        <v>0.128</v>
      </c>
    </row>
    <row r="238" spans="1:3" x14ac:dyDescent="0.2">
      <c r="A238" s="86">
        <v>40298</v>
      </c>
      <c r="B238">
        <v>55.4</v>
      </c>
      <c r="C238">
        <v>0.18099999999999999</v>
      </c>
    </row>
    <row r="239" spans="1:3" x14ac:dyDescent="0.2">
      <c r="A239" s="86">
        <v>40329</v>
      </c>
      <c r="B239">
        <v>52.7</v>
      </c>
      <c r="C239">
        <v>0.17799999999999999</v>
      </c>
    </row>
    <row r="240" spans="1:3" x14ac:dyDescent="0.2">
      <c r="A240" s="86">
        <v>40359</v>
      </c>
      <c r="B240">
        <v>50.4</v>
      </c>
      <c r="C240">
        <v>0.16500000000000001</v>
      </c>
    </row>
    <row r="241" spans="1:3" x14ac:dyDescent="0.2">
      <c r="A241" s="86">
        <v>40390</v>
      </c>
      <c r="B241">
        <v>49.4</v>
      </c>
      <c r="C241">
        <v>0.13700000000000001</v>
      </c>
    </row>
    <row r="242" spans="1:3" x14ac:dyDescent="0.2">
      <c r="A242" s="86">
        <v>40421</v>
      </c>
      <c r="B242">
        <v>51.9</v>
      </c>
      <c r="C242">
        <v>0.13400000000000001</v>
      </c>
    </row>
    <row r="243" spans="1:3" x14ac:dyDescent="0.2">
      <c r="A243" s="86">
        <v>40451</v>
      </c>
      <c r="B243">
        <v>52.9</v>
      </c>
      <c r="C243">
        <v>0.13900000000000001</v>
      </c>
    </row>
    <row r="244" spans="1:3" x14ac:dyDescent="0.2">
      <c r="A244" s="86">
        <v>40482</v>
      </c>
      <c r="B244">
        <v>54.8</v>
      </c>
      <c r="C244">
        <v>0.13300000000000001</v>
      </c>
    </row>
    <row r="245" spans="1:3" x14ac:dyDescent="0.2">
      <c r="A245" s="86">
        <v>40512</v>
      </c>
      <c r="B245">
        <v>55.3</v>
      </c>
      <c r="C245">
        <v>0.13100000000000001</v>
      </c>
    </row>
    <row r="246" spans="1:3" x14ac:dyDescent="0.2">
      <c r="A246" s="86">
        <v>40543</v>
      </c>
      <c r="B246">
        <v>54.4</v>
      </c>
      <c r="C246">
        <v>0.13300000000000001</v>
      </c>
    </row>
    <row r="247" spans="1:3" x14ac:dyDescent="0.2">
      <c r="A247" s="86">
        <v>40602</v>
      </c>
      <c r="B247">
        <v>51.7</v>
      </c>
      <c r="C247">
        <v>0.13500000000000001</v>
      </c>
    </row>
    <row r="248" spans="1:3" x14ac:dyDescent="0.2">
      <c r="A248" s="86">
        <v>40633</v>
      </c>
      <c r="B248">
        <v>51.8</v>
      </c>
      <c r="C248">
        <v>0.14099999999999999</v>
      </c>
    </row>
    <row r="249" spans="1:3" x14ac:dyDescent="0.2">
      <c r="A249" s="86">
        <v>40663</v>
      </c>
      <c r="B249">
        <v>51.8</v>
      </c>
      <c r="C249">
        <v>0.14799999999999999</v>
      </c>
    </row>
    <row r="250" spans="1:3" x14ac:dyDescent="0.2">
      <c r="A250" s="86">
        <v>40694</v>
      </c>
      <c r="B250">
        <v>51.6</v>
      </c>
      <c r="C250">
        <v>0.13400000000000001</v>
      </c>
    </row>
    <row r="251" spans="1:3" x14ac:dyDescent="0.2">
      <c r="A251" s="86">
        <v>40724</v>
      </c>
      <c r="B251">
        <v>50.1</v>
      </c>
      <c r="C251">
        <v>0.13300000000000001</v>
      </c>
    </row>
    <row r="252" spans="1:3" x14ac:dyDescent="0.2">
      <c r="A252" s="86">
        <v>40755</v>
      </c>
      <c r="B252">
        <v>49.3</v>
      </c>
      <c r="C252">
        <v>0.151</v>
      </c>
    </row>
    <row r="253" spans="1:3" x14ac:dyDescent="0.2">
      <c r="A253" s="86">
        <v>40786</v>
      </c>
      <c r="B253">
        <v>49.9</v>
      </c>
      <c r="C253">
        <v>0.14000000000000001</v>
      </c>
    </row>
    <row r="254" spans="1:3" x14ac:dyDescent="0.2">
      <c r="A254" s="86">
        <v>40816</v>
      </c>
      <c r="B254">
        <v>49.9</v>
      </c>
      <c r="C254">
        <v>0.13500000000000001</v>
      </c>
    </row>
    <row r="255" spans="1:3" x14ac:dyDescent="0.2">
      <c r="A255" s="86">
        <v>40847</v>
      </c>
      <c r="B255">
        <v>51</v>
      </c>
      <c r="C255">
        <v>0.13800000000000001</v>
      </c>
    </row>
    <row r="256" spans="1:3" x14ac:dyDescent="0.2">
      <c r="A256" s="86">
        <v>40877</v>
      </c>
      <c r="B256">
        <v>47.7</v>
      </c>
      <c r="C256">
        <v>0.13200000000000001</v>
      </c>
    </row>
    <row r="257" spans="1:3" x14ac:dyDescent="0.2">
      <c r="A257" s="86">
        <v>40908</v>
      </c>
      <c r="B257">
        <v>48.7</v>
      </c>
      <c r="C257">
        <v>0.124</v>
      </c>
    </row>
    <row r="258" spans="1:3" x14ac:dyDescent="0.2">
      <c r="A258" s="86">
        <v>40968</v>
      </c>
      <c r="B258">
        <v>49.6</v>
      </c>
      <c r="C258">
        <v>0.128</v>
      </c>
    </row>
    <row r="259" spans="1:3" x14ac:dyDescent="0.2">
      <c r="A259" s="86">
        <v>40999</v>
      </c>
      <c r="B259">
        <v>48.3</v>
      </c>
      <c r="C259">
        <v>0.114</v>
      </c>
    </row>
    <row r="260" spans="1:3" x14ac:dyDescent="0.2">
      <c r="A260" s="86">
        <v>41029</v>
      </c>
      <c r="B260">
        <v>49.3</v>
      </c>
      <c r="C260">
        <v>0.11899999999999999</v>
      </c>
    </row>
    <row r="261" spans="1:3" x14ac:dyDescent="0.2">
      <c r="A261" s="86">
        <v>41060</v>
      </c>
      <c r="B261">
        <v>48.4</v>
      </c>
      <c r="C261">
        <v>9.2999999999999999E-2</v>
      </c>
    </row>
    <row r="262" spans="1:3" x14ac:dyDescent="0.2">
      <c r="A262" s="86">
        <v>41090</v>
      </c>
      <c r="B262">
        <v>48.2</v>
      </c>
      <c r="C262">
        <v>9.6000000000000002E-2</v>
      </c>
    </row>
    <row r="263" spans="1:3" x14ac:dyDescent="0.2">
      <c r="A263" s="86">
        <v>41121</v>
      </c>
      <c r="B263">
        <v>49.3</v>
      </c>
      <c r="C263">
        <v>9.5000000000000001E-2</v>
      </c>
    </row>
    <row r="264" spans="1:3" x14ac:dyDescent="0.2">
      <c r="A264" s="86">
        <v>41152</v>
      </c>
      <c r="B264">
        <v>47.7</v>
      </c>
      <c r="C264">
        <v>9.1999999999999998E-2</v>
      </c>
    </row>
    <row r="265" spans="1:3" x14ac:dyDescent="0.2">
      <c r="A265" s="86">
        <v>41182</v>
      </c>
      <c r="B265">
        <v>47.9</v>
      </c>
      <c r="C265">
        <v>8.8999999999999996E-2</v>
      </c>
    </row>
    <row r="266" spans="1:3" x14ac:dyDescent="0.2">
      <c r="A266" s="86">
        <v>41213</v>
      </c>
      <c r="B266">
        <v>49.5</v>
      </c>
      <c r="C266">
        <v>9.1999999999999998E-2</v>
      </c>
    </row>
    <row r="267" spans="1:3" x14ac:dyDescent="0.2">
      <c r="A267" s="86">
        <v>41243</v>
      </c>
      <c r="B267">
        <v>50.5</v>
      </c>
      <c r="C267">
        <v>9.6000000000000002E-2</v>
      </c>
    </row>
    <row r="268" spans="1:3" x14ac:dyDescent="0.2">
      <c r="A268" s="86">
        <v>41274</v>
      </c>
      <c r="B268">
        <v>51.5</v>
      </c>
      <c r="C268">
        <v>0.10100000000000001</v>
      </c>
    </row>
    <row r="269" spans="1:3" x14ac:dyDescent="0.2">
      <c r="A269" s="86">
        <v>41333</v>
      </c>
      <c r="B269">
        <v>50.4</v>
      </c>
      <c r="C269">
        <v>0.10299999999999999</v>
      </c>
    </row>
    <row r="270" spans="1:3" x14ac:dyDescent="0.2">
      <c r="A270" s="86">
        <v>41364</v>
      </c>
      <c r="B270">
        <v>51.6</v>
      </c>
      <c r="C270">
        <v>9.9000000000000005E-2</v>
      </c>
    </row>
    <row r="271" spans="1:3" x14ac:dyDescent="0.2">
      <c r="A271" s="86">
        <v>41394</v>
      </c>
      <c r="B271">
        <v>50.4</v>
      </c>
      <c r="C271">
        <v>8.8999999999999996E-2</v>
      </c>
    </row>
    <row r="272" spans="1:3" x14ac:dyDescent="0.2">
      <c r="A272" s="86">
        <v>41425</v>
      </c>
      <c r="B272">
        <v>49.2</v>
      </c>
      <c r="C272">
        <v>9.2999999999999999E-2</v>
      </c>
    </row>
    <row r="273" spans="1:3" x14ac:dyDescent="0.2">
      <c r="A273" s="86">
        <v>41455</v>
      </c>
      <c r="B273">
        <v>48.2</v>
      </c>
      <c r="C273">
        <v>9.1999999999999998E-2</v>
      </c>
    </row>
    <row r="274" spans="1:3" x14ac:dyDescent="0.2">
      <c r="A274" s="86">
        <v>41486</v>
      </c>
      <c r="B274">
        <v>47.7</v>
      </c>
      <c r="C274">
        <v>8.8999999999999996E-2</v>
      </c>
    </row>
    <row r="275" spans="1:3" x14ac:dyDescent="0.2">
      <c r="A275" s="86">
        <v>41517</v>
      </c>
      <c r="B275">
        <v>50.1</v>
      </c>
      <c r="C275">
        <v>9.7000000000000003E-2</v>
      </c>
    </row>
    <row r="276" spans="1:3" x14ac:dyDescent="0.2">
      <c r="A276" s="86">
        <v>41547</v>
      </c>
      <c r="B276">
        <v>50.2</v>
      </c>
      <c r="C276">
        <v>0.104</v>
      </c>
    </row>
    <row r="277" spans="1:3" x14ac:dyDescent="0.2">
      <c r="A277" s="86">
        <v>41578</v>
      </c>
      <c r="B277">
        <v>50.9</v>
      </c>
      <c r="C277">
        <v>0.10199999999999999</v>
      </c>
    </row>
    <row r="278" spans="1:3" x14ac:dyDescent="0.2">
      <c r="A278" s="86">
        <v>41608</v>
      </c>
      <c r="B278">
        <v>50.8</v>
      </c>
      <c r="C278">
        <v>0.10299999999999999</v>
      </c>
    </row>
    <row r="279" spans="1:3" x14ac:dyDescent="0.2">
      <c r="A279" s="86">
        <v>41639</v>
      </c>
      <c r="B279">
        <v>50.5</v>
      </c>
      <c r="C279">
        <v>0.1</v>
      </c>
    </row>
    <row r="280" spans="1:3" x14ac:dyDescent="0.2">
      <c r="A280" s="86">
        <v>41698</v>
      </c>
      <c r="B280">
        <v>48.5</v>
      </c>
      <c r="C280">
        <v>9.7000000000000003E-2</v>
      </c>
    </row>
    <row r="281" spans="1:3" x14ac:dyDescent="0.2">
      <c r="A281" s="86">
        <v>41729</v>
      </c>
      <c r="B281">
        <v>48</v>
      </c>
      <c r="C281">
        <v>8.5999999999999993E-2</v>
      </c>
    </row>
    <row r="282" spans="1:3" x14ac:dyDescent="0.2">
      <c r="A282" s="86">
        <v>41759</v>
      </c>
      <c r="B282">
        <v>48.1</v>
      </c>
      <c r="C282">
        <v>8.7999999999999995E-2</v>
      </c>
    </row>
    <row r="283" spans="1:3" x14ac:dyDescent="0.2">
      <c r="A283" s="86">
        <v>41790</v>
      </c>
      <c r="B283">
        <v>49.4</v>
      </c>
      <c r="C283">
        <v>8.6999999999999994E-2</v>
      </c>
    </row>
    <row r="284" spans="1:3" x14ac:dyDescent="0.2">
      <c r="A284" s="86">
        <v>41820</v>
      </c>
      <c r="B284">
        <v>50.7</v>
      </c>
      <c r="C284">
        <v>8.7999999999999995E-2</v>
      </c>
    </row>
    <row r="285" spans="1:3" x14ac:dyDescent="0.2">
      <c r="A285" s="86">
        <v>41851</v>
      </c>
      <c r="B285">
        <v>51.7</v>
      </c>
      <c r="C285">
        <v>9.1999999999999998E-2</v>
      </c>
    </row>
    <row r="286" spans="1:3" x14ac:dyDescent="0.2">
      <c r="A286" s="86">
        <v>41882</v>
      </c>
      <c r="B286">
        <v>50.2</v>
      </c>
      <c r="C286">
        <v>0.09</v>
      </c>
    </row>
    <row r="287" spans="1:3" x14ac:dyDescent="0.2">
      <c r="A287" s="86">
        <v>41912</v>
      </c>
      <c r="B287">
        <v>51.1</v>
      </c>
      <c r="C287">
        <v>6.9000000000000006E-2</v>
      </c>
    </row>
    <row r="288" spans="1:3" x14ac:dyDescent="0.2">
      <c r="A288" s="86">
        <v>41943</v>
      </c>
      <c r="B288">
        <v>50.8</v>
      </c>
      <c r="C288">
        <v>0.08</v>
      </c>
    </row>
    <row r="289" spans="1:3" x14ac:dyDescent="0.2">
      <c r="A289" s="86">
        <v>41973</v>
      </c>
      <c r="B289">
        <v>50.3</v>
      </c>
      <c r="C289">
        <v>7.6999999999999999E-2</v>
      </c>
    </row>
    <row r="290" spans="1:3" x14ac:dyDescent="0.2">
      <c r="A290" s="86">
        <v>42004</v>
      </c>
      <c r="B290">
        <v>50.1</v>
      </c>
      <c r="C290">
        <v>7.1999999999999995E-2</v>
      </c>
    </row>
    <row r="291" spans="1:3" x14ac:dyDescent="0.2">
      <c r="A291" s="86">
        <v>42063</v>
      </c>
      <c r="B291">
        <v>49.9</v>
      </c>
      <c r="C291">
        <v>7.9000000000000001E-2</v>
      </c>
    </row>
    <row r="292" spans="1:3" x14ac:dyDescent="0.2">
      <c r="A292" s="86">
        <v>42094</v>
      </c>
      <c r="B292">
        <v>50.1</v>
      </c>
      <c r="C292">
        <v>6.8000000000000005E-2</v>
      </c>
    </row>
    <row r="293" spans="1:3" x14ac:dyDescent="0.2">
      <c r="A293" s="86">
        <v>42124</v>
      </c>
      <c r="B293">
        <v>50.1</v>
      </c>
      <c r="C293">
        <v>5.6000000000000001E-2</v>
      </c>
    </row>
    <row r="294" spans="1:3" x14ac:dyDescent="0.2">
      <c r="A294" s="86">
        <v>42155</v>
      </c>
      <c r="B294">
        <v>50.2</v>
      </c>
      <c r="C294">
        <v>5.8999999999999997E-2</v>
      </c>
    </row>
    <row r="295" spans="1:3" x14ac:dyDescent="0.2">
      <c r="A295" s="86">
        <v>42185</v>
      </c>
      <c r="B295">
        <v>50.2</v>
      </c>
      <c r="C295">
        <v>6.0999999999999999E-2</v>
      </c>
    </row>
    <row r="296" spans="1:3" x14ac:dyDescent="0.2">
      <c r="A296" s="86">
        <v>42216</v>
      </c>
      <c r="B296">
        <v>50</v>
      </c>
      <c r="C296">
        <v>6.8000000000000005E-2</v>
      </c>
    </row>
    <row r="297" spans="1:3" x14ac:dyDescent="0.2">
      <c r="A297" s="86">
        <v>42247</v>
      </c>
      <c r="B297">
        <v>47.3</v>
      </c>
      <c r="C297">
        <v>0.06</v>
      </c>
    </row>
    <row r="298" spans="1:3" x14ac:dyDescent="0.2">
      <c r="A298" s="86">
        <v>42277</v>
      </c>
      <c r="B298">
        <v>47.2</v>
      </c>
      <c r="C298">
        <v>6.0999999999999999E-2</v>
      </c>
    </row>
    <row r="299" spans="1:3" x14ac:dyDescent="0.2">
      <c r="A299" s="86">
        <v>42308</v>
      </c>
      <c r="B299">
        <v>48.3</v>
      </c>
      <c r="C299">
        <v>5.7000000000000002E-2</v>
      </c>
    </row>
    <row r="300" spans="1:3" x14ac:dyDescent="0.2">
      <c r="A300" s="86">
        <v>42338</v>
      </c>
      <c r="B300">
        <v>48.6</v>
      </c>
      <c r="C300">
        <v>5.6000000000000001E-2</v>
      </c>
    </row>
    <row r="301" spans="1:3" x14ac:dyDescent="0.2">
      <c r="A301" s="86">
        <v>42369</v>
      </c>
      <c r="B301">
        <v>48.2</v>
      </c>
      <c r="C301">
        <v>6.2E-2</v>
      </c>
    </row>
    <row r="302" spans="1:3" x14ac:dyDescent="0.2">
      <c r="A302" s="86">
        <v>42400</v>
      </c>
      <c r="B302">
        <v>48.4</v>
      </c>
      <c r="C302">
        <v>5.8999999999999997E-2</v>
      </c>
    </row>
    <row r="303" spans="1:3" x14ac:dyDescent="0.2">
      <c r="A303" s="86">
        <v>42460</v>
      </c>
      <c r="B303">
        <v>49.7</v>
      </c>
      <c r="C303">
        <v>5.3999999999999999E-2</v>
      </c>
    </row>
    <row r="304" spans="1:3" x14ac:dyDescent="0.2">
      <c r="A304" s="86">
        <v>42490</v>
      </c>
      <c r="B304">
        <v>49.4</v>
      </c>
      <c r="C304">
        <v>6.8000000000000005E-2</v>
      </c>
    </row>
    <row r="305" spans="1:3" x14ac:dyDescent="0.2">
      <c r="A305" s="86">
        <v>42521</v>
      </c>
      <c r="B305">
        <v>49.2</v>
      </c>
      <c r="C305">
        <v>0.06</v>
      </c>
    </row>
    <row r="306" spans="1:3" x14ac:dyDescent="0.2">
      <c r="A306" s="86">
        <v>42551</v>
      </c>
      <c r="B306">
        <v>48.6</v>
      </c>
      <c r="C306">
        <v>0.06</v>
      </c>
    </row>
    <row r="307" spans="1:3" x14ac:dyDescent="0.2">
      <c r="A307" s="86">
        <v>42582</v>
      </c>
      <c r="B307">
        <v>50.6</v>
      </c>
      <c r="C307">
        <v>6.2E-2</v>
      </c>
    </row>
    <row r="308" spans="1:3" x14ac:dyDescent="0.2">
      <c r="A308" s="86">
        <v>42613</v>
      </c>
      <c r="B308">
        <v>50</v>
      </c>
      <c r="C308">
        <v>0.06</v>
      </c>
    </row>
    <row r="309" spans="1:3" x14ac:dyDescent="0.2">
      <c r="A309" s="86">
        <v>42643</v>
      </c>
      <c r="B309">
        <v>50.1</v>
      </c>
      <c r="C309">
        <v>6.3E-2</v>
      </c>
    </row>
    <row r="310" spans="1:3" x14ac:dyDescent="0.2">
      <c r="A310" s="86">
        <v>42674</v>
      </c>
      <c r="B310">
        <v>51.2</v>
      </c>
      <c r="C310">
        <v>6.0999999999999999E-2</v>
      </c>
    </row>
    <row r="311" spans="1:3" x14ac:dyDescent="0.2">
      <c r="A311" s="86">
        <v>42704</v>
      </c>
      <c r="B311">
        <v>50.9</v>
      </c>
      <c r="C311">
        <v>6.0999999999999999E-2</v>
      </c>
    </row>
    <row r="312" spans="1:3" x14ac:dyDescent="0.2">
      <c r="A312" s="86">
        <v>42735</v>
      </c>
      <c r="B312">
        <v>51.9</v>
      </c>
      <c r="C312">
        <v>6.2E-2</v>
      </c>
    </row>
    <row r="313" spans="1:3" x14ac:dyDescent="0.2">
      <c r="A313" s="86">
        <v>42766</v>
      </c>
      <c r="B313">
        <v>51</v>
      </c>
      <c r="C313">
        <v>0.06</v>
      </c>
    </row>
    <row r="314" spans="1:3" x14ac:dyDescent="0.2">
      <c r="A314" s="86">
        <v>42825</v>
      </c>
      <c r="B314">
        <v>51.2</v>
      </c>
      <c r="C314">
        <v>6.3E-2</v>
      </c>
    </row>
    <row r="315" spans="1:3" x14ac:dyDescent="0.2">
      <c r="A315" s="86">
        <v>42855</v>
      </c>
      <c r="B315">
        <v>50.3</v>
      </c>
      <c r="C315">
        <v>7.5999999999999998E-2</v>
      </c>
    </row>
    <row r="316" spans="1:3" x14ac:dyDescent="0.2">
      <c r="A316" s="86">
        <v>42886</v>
      </c>
      <c r="B316">
        <v>49.6</v>
      </c>
      <c r="C316">
        <v>6.5000000000000002E-2</v>
      </c>
    </row>
    <row r="317" spans="1:3" x14ac:dyDescent="0.2">
      <c r="A317" s="86">
        <v>42916</v>
      </c>
      <c r="B317">
        <v>50.4</v>
      </c>
      <c r="C317">
        <v>6.5000000000000002E-2</v>
      </c>
    </row>
    <row r="318" spans="1:3" x14ac:dyDescent="0.2">
      <c r="A318" s="86">
        <v>42947</v>
      </c>
      <c r="B318">
        <v>51.1</v>
      </c>
      <c r="C318">
        <v>7.5999999999999998E-2</v>
      </c>
    </row>
    <row r="319" spans="1:3" x14ac:dyDescent="0.2">
      <c r="A319" s="86">
        <v>42978</v>
      </c>
      <c r="B319">
        <v>51.6</v>
      </c>
      <c r="C319">
        <v>6.4000000000000001E-2</v>
      </c>
    </row>
    <row r="320" spans="1:3" x14ac:dyDescent="0.2">
      <c r="A320" s="86">
        <v>43008</v>
      </c>
      <c r="B320">
        <v>51</v>
      </c>
      <c r="C320">
        <v>0.06</v>
      </c>
    </row>
    <row r="321" spans="1:3" x14ac:dyDescent="0.2">
      <c r="A321" s="86">
        <v>43039</v>
      </c>
      <c r="B321">
        <v>51</v>
      </c>
      <c r="C321">
        <v>6.6000000000000003E-2</v>
      </c>
    </row>
    <row r="322" spans="1:3" x14ac:dyDescent="0.2">
      <c r="A322" s="86">
        <v>43069</v>
      </c>
      <c r="B322">
        <v>50.8</v>
      </c>
      <c r="C322">
        <v>6.2E-2</v>
      </c>
    </row>
    <row r="323" spans="1:3" x14ac:dyDescent="0.2">
      <c r="A323" s="86">
        <v>43100</v>
      </c>
      <c r="B323">
        <v>51.5</v>
      </c>
      <c r="C323">
        <v>6.0999999999999999E-2</v>
      </c>
    </row>
    <row r="324" spans="1:3" x14ac:dyDescent="0.2">
      <c r="A324" s="86">
        <v>43159</v>
      </c>
      <c r="B324">
        <v>51.5</v>
      </c>
      <c r="C324">
        <v>6.2E-2</v>
      </c>
    </row>
    <row r="325" spans="1:3" x14ac:dyDescent="0.2">
      <c r="A325" s="86">
        <v>43190</v>
      </c>
      <c r="B325">
        <v>51</v>
      </c>
      <c r="C325">
        <v>7.1999999999999995E-2</v>
      </c>
    </row>
    <row r="326" spans="1:3" x14ac:dyDescent="0.2">
      <c r="A326" s="86">
        <v>43220</v>
      </c>
      <c r="B326">
        <v>51.1</v>
      </c>
      <c r="C326">
        <v>0.06</v>
      </c>
    </row>
    <row r="327" spans="1:3" x14ac:dyDescent="0.2">
      <c r="A327" s="86">
        <v>43251</v>
      </c>
      <c r="B327">
        <v>51.1</v>
      </c>
      <c r="C327">
        <v>7.0000000000000007E-2</v>
      </c>
    </row>
    <row r="328" spans="1:3" x14ac:dyDescent="0.2">
      <c r="A328" s="86">
        <v>43281</v>
      </c>
      <c r="B328">
        <v>51</v>
      </c>
      <c r="C328">
        <v>6.8000000000000005E-2</v>
      </c>
    </row>
    <row r="329" spans="1:3" x14ac:dyDescent="0.2">
      <c r="A329" s="86">
        <v>43312</v>
      </c>
      <c r="B329">
        <v>50.8</v>
      </c>
      <c r="C329">
        <v>0.06</v>
      </c>
    </row>
    <row r="330" spans="1:3" x14ac:dyDescent="0.2">
      <c r="A330" s="86">
        <v>43343</v>
      </c>
      <c r="B330">
        <v>50.6</v>
      </c>
      <c r="C330">
        <v>0.06</v>
      </c>
    </row>
    <row r="331" spans="1:3" x14ac:dyDescent="0.2">
      <c r="A331" s="86">
        <v>43373</v>
      </c>
      <c r="B331">
        <v>50</v>
      </c>
      <c r="C331">
        <v>6.0999999999999999E-2</v>
      </c>
    </row>
    <row r="332" spans="1:3" x14ac:dyDescent="0.2">
      <c r="A332" s="86">
        <v>43404</v>
      </c>
      <c r="B332">
        <v>50.1</v>
      </c>
      <c r="C332">
        <v>5.8000000000000003E-2</v>
      </c>
    </row>
    <row r="333" spans="1:3" x14ac:dyDescent="0.2">
      <c r="A333" s="86">
        <v>43434</v>
      </c>
      <c r="B333">
        <v>50.2</v>
      </c>
      <c r="C333">
        <v>5.8999999999999997E-2</v>
      </c>
    </row>
    <row r="334" spans="1:3" x14ac:dyDescent="0.2">
      <c r="A334" s="86">
        <v>43465</v>
      </c>
      <c r="B334">
        <v>49.7</v>
      </c>
      <c r="C334">
        <v>5.3999999999999999E-2</v>
      </c>
    </row>
    <row r="335" spans="1:3" x14ac:dyDescent="0.2">
      <c r="A335" s="86">
        <v>43496</v>
      </c>
      <c r="B335">
        <v>48.3</v>
      </c>
      <c r="C335">
        <v>5.7000000000000002E-2</v>
      </c>
    </row>
    <row r="336" spans="1:3" x14ac:dyDescent="0.2">
      <c r="A336" s="86">
        <v>43524</v>
      </c>
      <c r="B336">
        <v>49.9</v>
      </c>
      <c r="C336">
        <v>5.2999999999999999E-2</v>
      </c>
    </row>
    <row r="337" spans="1:3" x14ac:dyDescent="0.2">
      <c r="A337" s="86">
        <v>43555</v>
      </c>
      <c r="B337">
        <v>50.8</v>
      </c>
      <c r="C337">
        <v>8.5000000000000006E-2</v>
      </c>
    </row>
    <row r="338" spans="1:3" x14ac:dyDescent="0.2">
      <c r="A338" s="86">
        <v>43585</v>
      </c>
      <c r="B338">
        <v>50.2</v>
      </c>
      <c r="C338">
        <v>5.3999999999999999E-2</v>
      </c>
    </row>
    <row r="339" spans="1:3" x14ac:dyDescent="0.2">
      <c r="A339" s="86">
        <v>43616</v>
      </c>
      <c r="B339">
        <v>50.2</v>
      </c>
      <c r="C339">
        <v>5.3999999999999999E-2</v>
      </c>
    </row>
    <row r="340" spans="1:3" x14ac:dyDescent="0.2">
      <c r="A340" s="86">
        <v>43646</v>
      </c>
      <c r="B340">
        <v>49.4</v>
      </c>
      <c r="C340">
        <v>0.05</v>
      </c>
    </row>
    <row r="341" spans="1:3" x14ac:dyDescent="0.2">
      <c r="A341" s="86">
        <v>43677</v>
      </c>
      <c r="B341">
        <v>49.9</v>
      </c>
      <c r="C341">
        <v>6.3E-2</v>
      </c>
    </row>
    <row r="342" spans="1:3" x14ac:dyDescent="0.2">
      <c r="A342" s="86">
        <v>43708</v>
      </c>
      <c r="B342">
        <v>50.4</v>
      </c>
      <c r="C342">
        <v>4.8000000000000001E-2</v>
      </c>
    </row>
    <row r="343" spans="1:3" x14ac:dyDescent="0.2">
      <c r="A343" s="86">
        <v>43738</v>
      </c>
      <c r="B343">
        <v>51.4</v>
      </c>
      <c r="C343">
        <v>4.3999999999999997E-2</v>
      </c>
    </row>
    <row r="344" spans="1:3" x14ac:dyDescent="0.2">
      <c r="A344" s="86">
        <v>43769</v>
      </c>
      <c r="B344">
        <v>51.7</v>
      </c>
      <c r="C344">
        <v>5.8000000000000003E-2</v>
      </c>
    </row>
    <row r="345" spans="1:3" x14ac:dyDescent="0.2">
      <c r="A345" s="86">
        <v>43799</v>
      </c>
      <c r="B345">
        <v>51.8</v>
      </c>
      <c r="C345">
        <v>4.7E-2</v>
      </c>
    </row>
    <row r="346" spans="1:3" x14ac:dyDescent="0.2">
      <c r="A346" s="86">
        <v>43830</v>
      </c>
      <c r="B346">
        <v>51.5</v>
      </c>
      <c r="C346">
        <v>6.2E-2</v>
      </c>
    </row>
    <row r="347" spans="1:3" x14ac:dyDescent="0.2">
      <c r="A347" s="86">
        <v>43890</v>
      </c>
      <c r="B347">
        <v>51.1</v>
      </c>
      <c r="C347">
        <v>6.9000000000000006E-2</v>
      </c>
    </row>
    <row r="348" spans="1:3" x14ac:dyDescent="0.2">
      <c r="A348" s="86">
        <v>43921</v>
      </c>
      <c r="B348">
        <v>40.299999999999997</v>
      </c>
      <c r="C348">
        <v>-0.13500000000000001</v>
      </c>
    </row>
    <row r="349" spans="1:3" x14ac:dyDescent="0.2">
      <c r="A349" s="86">
        <v>43951</v>
      </c>
      <c r="B349">
        <v>50.1</v>
      </c>
      <c r="C349">
        <v>-1.0999999999999999E-2</v>
      </c>
    </row>
    <row r="350" spans="1:3" x14ac:dyDescent="0.2">
      <c r="A350" s="86">
        <v>43982</v>
      </c>
      <c r="B350">
        <v>49.4</v>
      </c>
      <c r="C350">
        <v>3.9E-2</v>
      </c>
    </row>
    <row r="351" spans="1:3" x14ac:dyDescent="0.2">
      <c r="A351" s="86">
        <v>44012</v>
      </c>
      <c r="B351">
        <v>50.7</v>
      </c>
      <c r="C351">
        <v>4.3999999999999997E-2</v>
      </c>
    </row>
    <row r="352" spans="1:3" x14ac:dyDescent="0.2">
      <c r="A352" s="86">
        <v>44043</v>
      </c>
      <c r="B352">
        <v>51.2</v>
      </c>
      <c r="C352">
        <v>4.8000000000000001E-2</v>
      </c>
    </row>
    <row r="353" spans="1:3" x14ac:dyDescent="0.2">
      <c r="A353" s="86">
        <v>44074</v>
      </c>
      <c r="B353">
        <v>52.8</v>
      </c>
      <c r="C353">
        <v>4.8000000000000001E-2</v>
      </c>
    </row>
    <row r="354" spans="1:3" x14ac:dyDescent="0.2">
      <c r="A354" s="86">
        <v>44104</v>
      </c>
      <c r="B354">
        <v>53.1</v>
      </c>
      <c r="C354">
        <v>5.6000000000000001E-2</v>
      </c>
    </row>
    <row r="355" spans="1:3" x14ac:dyDescent="0.2">
      <c r="A355" s="86">
        <v>44135</v>
      </c>
      <c r="B355">
        <v>53</v>
      </c>
      <c r="C355">
        <v>6.9000000000000006E-2</v>
      </c>
    </row>
    <row r="356" spans="1:3" x14ac:dyDescent="0.2">
      <c r="A356" s="86">
        <v>44165</v>
      </c>
      <c r="B356">
        <v>53.6</v>
      </c>
      <c r="C356">
        <v>6.9000000000000006E-2</v>
      </c>
    </row>
    <row r="357" spans="1:3" ht="16" customHeight="1" x14ac:dyDescent="0.2">
      <c r="A357" s="86">
        <v>44196</v>
      </c>
      <c r="B357">
        <v>49.9</v>
      </c>
      <c r="C357">
        <v>7.0000000000000007E-2</v>
      </c>
    </row>
    <row r="358" spans="1:3" ht="16" customHeight="1" x14ac:dyDescent="0.2">
      <c r="A358" s="86">
        <v>44227</v>
      </c>
      <c r="B358">
        <v>51.5</v>
      </c>
      <c r="C358">
        <v>3.7999999999999999E-2</v>
      </c>
    </row>
    <row r="359" spans="1:3" ht="16" customHeight="1" x14ac:dyDescent="0.2">
      <c r="A359" s="86">
        <v>44255</v>
      </c>
      <c r="B359">
        <v>50.9</v>
      </c>
      <c r="C359">
        <v>0.35099999999999998</v>
      </c>
    </row>
    <row r="360" spans="1:3" ht="16" customHeight="1" x14ac:dyDescent="0.2">
      <c r="A360" s="86">
        <v>44286</v>
      </c>
      <c r="B360">
        <v>50.6</v>
      </c>
      <c r="C360">
        <v>0.14099999999999999</v>
      </c>
    </row>
    <row r="361" spans="1:3" ht="16" customHeight="1" x14ac:dyDescent="0.2">
      <c r="A361" s="86">
        <v>44316</v>
      </c>
      <c r="B361">
        <v>51.9</v>
      </c>
      <c r="C361">
        <v>9.8000000000000004E-2</v>
      </c>
    </row>
    <row r="362" spans="1:3" ht="16" customHeight="1" x14ac:dyDescent="0.2">
      <c r="A362" s="86">
        <v>44347</v>
      </c>
      <c r="B362">
        <v>52</v>
      </c>
      <c r="C362">
        <v>8.7999999999999995E-2</v>
      </c>
    </row>
    <row r="363" spans="1:3" ht="16" customHeight="1" x14ac:dyDescent="0.2">
      <c r="A363" s="86">
        <v>44377</v>
      </c>
      <c r="B363">
        <v>51.3</v>
      </c>
      <c r="C363">
        <v>8.3000000000000004E-2</v>
      </c>
    </row>
    <row r="364" spans="1:3" ht="16" customHeight="1" x14ac:dyDescent="0.2">
      <c r="A364" s="86">
        <v>44408</v>
      </c>
      <c r="B364">
        <v>50.3</v>
      </c>
      <c r="C364">
        <v>6.4000000000000001E-2</v>
      </c>
    </row>
    <row r="365" spans="1:3" ht="16" customHeight="1" x14ac:dyDescent="0.2">
      <c r="A365" s="86">
        <v>44439</v>
      </c>
      <c r="B365">
        <v>49.2</v>
      </c>
      <c r="C365">
        <v>5.2999999999999999E-2</v>
      </c>
    </row>
    <row r="366" spans="1:3" ht="16" customHeight="1" x14ac:dyDescent="0.2">
      <c r="A366" s="86">
        <v>44468</v>
      </c>
      <c r="B366">
        <v>50</v>
      </c>
    </row>
    <row r="367" spans="1:3" ht="16" customHeight="1" x14ac:dyDescent="0.2">
      <c r="A367" s="86">
        <v>44469</v>
      </c>
      <c r="B367">
        <v>50</v>
      </c>
      <c r="C367">
        <v>3.1E-2</v>
      </c>
    </row>
    <row r="368" spans="1:3" x14ac:dyDescent="0.2">
      <c r="A368" s="86">
        <v>44500</v>
      </c>
      <c r="B368">
        <v>50.6</v>
      </c>
      <c r="C368">
        <v>3.5000000000000003E-2</v>
      </c>
    </row>
    <row r="369" spans="1:3" x14ac:dyDescent="0.2">
      <c r="A369" s="86">
        <v>44530</v>
      </c>
      <c r="B369">
        <v>49.9</v>
      </c>
      <c r="C369">
        <v>3.7999999999999999E-2</v>
      </c>
    </row>
    <row r="370" spans="1:3" x14ac:dyDescent="0.2">
      <c r="A370" s="86">
        <v>44561</v>
      </c>
      <c r="B370">
        <v>50.9</v>
      </c>
      <c r="C370">
        <v>4.2999999999999997E-2</v>
      </c>
    </row>
    <row r="371" spans="1:3" x14ac:dyDescent="0.2">
      <c r="A371" s="86">
        <v>44590</v>
      </c>
      <c r="B371">
        <v>49.1</v>
      </c>
      <c r="C371">
        <v>7.4999999999999997E-2</v>
      </c>
    </row>
    <row r="372" spans="1:3" x14ac:dyDescent="0.2">
      <c r="A372" s="86">
        <v>44620</v>
      </c>
      <c r="B372">
        <v>50.4</v>
      </c>
      <c r="C372">
        <v>7.4999999999999997E-2</v>
      </c>
    </row>
    <row r="373" spans="1:3" x14ac:dyDescent="0.2">
      <c r="A373" s="86">
        <v>44651</v>
      </c>
      <c r="B373">
        <v>48.1</v>
      </c>
      <c r="C373">
        <v>0.05</v>
      </c>
    </row>
    <row r="374" spans="1:3" x14ac:dyDescent="0.2">
      <c r="A374" s="86">
        <v>44679</v>
      </c>
    </row>
    <row r="375" spans="1:3" x14ac:dyDescent="0.2">
      <c r="A375" s="86">
        <v>44680</v>
      </c>
      <c r="B375">
        <v>46</v>
      </c>
      <c r="C375">
        <v>-2.9000000000000001E-2</v>
      </c>
    </row>
    <row r="376" spans="1:3" x14ac:dyDescent="0.2">
      <c r="A376" s="86">
        <v>44712</v>
      </c>
      <c r="B376">
        <v>48.1</v>
      </c>
      <c r="C376">
        <v>6.9999999999999993E-3</v>
      </c>
    </row>
    <row r="377" spans="1:3" x14ac:dyDescent="0.2">
      <c r="A377" s="86">
        <v>44742</v>
      </c>
      <c r="B377">
        <v>51.7</v>
      </c>
      <c r="C377">
        <v>3.9E-2</v>
      </c>
    </row>
    <row r="378" spans="1:3" x14ac:dyDescent="0.2">
      <c r="A378" s="86">
        <v>44773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50" zoomScaleNormal="150" workbookViewId="0">
      <selection activeCell="F26" sqref="C7:F26"/>
    </sheetView>
  </sheetViews>
  <sheetFormatPr baseColWidth="10" defaultColWidth="9.1640625" defaultRowHeight="15" x14ac:dyDescent="0.2"/>
  <cols>
    <col min="1" max="1" width="9.1640625" style="82" customWidth="1"/>
    <col min="2" max="2" width="2.1640625" style="82" customWidth="1"/>
    <col min="3" max="3" width="27.33203125" style="82" customWidth="1"/>
    <col min="4" max="6" width="32.6640625" style="84" customWidth="1"/>
    <col min="7" max="39" width="9.1640625" style="82" customWidth="1"/>
    <col min="40" max="16384" width="9.1640625" style="82"/>
  </cols>
  <sheetData>
    <row r="1" spans="2:6" x14ac:dyDescent="0.2">
      <c r="B1" s="102" t="s">
        <v>45</v>
      </c>
      <c r="C1" s="87"/>
      <c r="D1" s="103"/>
      <c r="E1" s="103"/>
      <c r="F1" s="103"/>
    </row>
    <row r="2" spans="2:6" ht="16" customHeight="1" thickBot="1" x14ac:dyDescent="0.25">
      <c r="B2" s="94"/>
      <c r="C2" s="94"/>
      <c r="D2" s="94"/>
      <c r="E2" s="94"/>
      <c r="F2" s="94"/>
    </row>
    <row r="3" spans="2:6" ht="16" customHeight="1" thickBot="1" x14ac:dyDescent="0.25">
      <c r="B3" s="95" t="s">
        <v>0</v>
      </c>
      <c r="C3" s="96"/>
      <c r="D3" s="96"/>
      <c r="E3" s="96"/>
      <c r="F3" s="97"/>
    </row>
    <row r="7" spans="2:6" ht="20" customHeight="1" x14ac:dyDescent="0.2">
      <c r="D7" s="66" t="s">
        <v>551</v>
      </c>
      <c r="E7" s="66" t="s">
        <v>552</v>
      </c>
      <c r="F7" s="66" t="s">
        <v>553</v>
      </c>
    </row>
    <row r="8" spans="2:6" ht="19" customHeight="1" x14ac:dyDescent="0.25">
      <c r="C8" s="67" t="s">
        <v>432</v>
      </c>
      <c r="D8" s="11">
        <f>VLOOKUP(C8,'Data World GDP'!A:D,2,FALSE)/$D$28</f>
        <v>0.2090792548210243</v>
      </c>
      <c r="E8" s="12">
        <f>VLOOKUP(C8,'Data World GDP'!A:D,3,FALSE)</f>
        <v>21.091827769062501</v>
      </c>
      <c r="F8" s="12">
        <f>VLOOKUP(C8,'World Production data'!$A$2:$C$115,2,)</f>
        <v>5.3</v>
      </c>
    </row>
    <row r="9" spans="2:6" ht="19" customHeight="1" x14ac:dyDescent="0.25">
      <c r="C9" s="67" t="s">
        <v>505</v>
      </c>
      <c r="D9" s="11">
        <f>VLOOKUP(C9,'Data World GDP'!A:D,2,FALSE)/$D$28</f>
        <v>0.13177011828670662</v>
      </c>
      <c r="E9" s="12">
        <f>VLOOKUP(C9,'Data World GDP'!A:D,3,FALSE)</f>
        <v>0</v>
      </c>
      <c r="F9" s="12">
        <f>VLOOKUP(C9,'World Production data'!$A$2:$C$115,2,)</f>
        <v>3.3</v>
      </c>
    </row>
    <row r="10" spans="2:6" ht="19" customHeight="1" x14ac:dyDescent="0.25">
      <c r="C10" s="67" t="s">
        <v>95</v>
      </c>
      <c r="D10" s="11">
        <f>VLOOKUP(C10,'Data World GDP'!A:D,2,FALSE)/$D$28</f>
        <v>0.16123723712802421</v>
      </c>
      <c r="E10" s="12">
        <f>VLOOKUP(C10,'Data World GDP'!A:D,3,FALSE)</f>
        <v>43.543957585250702</v>
      </c>
      <c r="F10" s="12">
        <f>VLOOKUP(C10,'World Production data'!$A$2:$C$115,2,)</f>
        <v>3.8</v>
      </c>
    </row>
    <row r="11" spans="2:6" ht="19" customHeight="1" x14ac:dyDescent="0.25">
      <c r="C11" s="67" t="s">
        <v>231</v>
      </c>
      <c r="D11" s="11">
        <f>VLOOKUP(C11,'Data World GDP'!A:D,2,FALSE)/$D$28</f>
        <v>4.4887123023630064E-2</v>
      </c>
      <c r="E11" s="12">
        <f>VLOOKUP(C11,'Data World GDP'!A:D,3,FALSE)</f>
        <v>25.5064392440487</v>
      </c>
      <c r="F11" s="12">
        <f>VLOOKUP(C11,'World Production data'!$A$2:$C$115,2,)</f>
        <v>-4.0999999999999996</v>
      </c>
    </row>
    <row r="12" spans="2:6" ht="19" customHeight="1" x14ac:dyDescent="0.25">
      <c r="C12" s="67" t="s">
        <v>127</v>
      </c>
      <c r="D12" s="11">
        <f>VLOOKUP(C12,'Data World GDP'!A:D,2,FALSE)/$D$28</f>
        <v>3.8395446734614092E-2</v>
      </c>
      <c r="E12" s="12">
        <f>VLOOKUP(C12,'Data World GDP'!A:D,3,FALSE)</f>
        <v>21.149021843708798</v>
      </c>
      <c r="F12" s="12">
        <f>VLOOKUP(C12,'World Production data'!$A$2:$C$115,2,)</f>
        <v>-0.6</v>
      </c>
    </row>
    <row r="13" spans="2:6" ht="19" customHeight="1" x14ac:dyDescent="0.25">
      <c r="C13" s="67" t="s">
        <v>177</v>
      </c>
      <c r="D13" s="11">
        <f>VLOOKUP(C13,'Data World GDP'!A:D,2,FALSE)/$D$28</f>
        <v>2.8976151727022285E-2</v>
      </c>
      <c r="E13" s="12">
        <f>VLOOKUP(C13,'Data World GDP'!A:D,3,FALSE)</f>
        <v>16.699215755865101</v>
      </c>
      <c r="F13" s="12">
        <f>VLOOKUP(C13,'World Production data'!$A$2:$C$115,2,)</f>
        <v>1.4</v>
      </c>
    </row>
    <row r="14" spans="2:6" ht="19" customHeight="1" x14ac:dyDescent="0.25">
      <c r="C14" s="67" t="s">
        <v>211</v>
      </c>
      <c r="D14" s="11">
        <f>VLOOKUP(C14,'Data World GDP'!A:D,2,FALSE)/$D$28</f>
        <v>2.8848863956649422E-2</v>
      </c>
      <c r="E14" s="12">
        <f>VLOOKUP(C14,'Data World GDP'!A:D,3,FALSE)</f>
        <v>29.2776504852473</v>
      </c>
      <c r="F14" s="12">
        <f>VLOOKUP(C14,'World Production data'!$A$2:$C$115,2,)</f>
        <v>3.2</v>
      </c>
    </row>
    <row r="15" spans="2:6" ht="19" customHeight="1" x14ac:dyDescent="0.25">
      <c r="C15" s="67" t="s">
        <v>159</v>
      </c>
      <c r="D15" s="11">
        <f>VLOOKUP(C15,'Data World GDP'!A:D,2,FALSE)/$D$28</f>
        <v>2.6703155827506889E-2</v>
      </c>
      <c r="E15" s="12">
        <f>VLOOKUP(C15,'Data World GDP'!A:D,3,FALSE)</f>
        <v>23.811868719765901</v>
      </c>
      <c r="F15" s="12">
        <f>VLOOKUP(C15,'World Production data'!$A$2:$C$115,2,)</f>
        <v>0.8</v>
      </c>
    </row>
    <row r="16" spans="2:6" ht="19" customHeight="1" x14ac:dyDescent="0.25">
      <c r="C16" s="67" t="s">
        <v>75</v>
      </c>
      <c r="D16" s="11">
        <f>VLOOKUP(C16,'Data World GDP'!A:D,2,FALSE)/$D$28</f>
        <v>1.4629001609281097E-2</v>
      </c>
      <c r="E16" s="12">
        <f>VLOOKUP(C16,'Data World GDP'!A:D,3,FALSE)</f>
        <v>15.4048651869991</v>
      </c>
      <c r="F16" s="12">
        <f>VLOOKUP(C16,'World Production data'!$A$2:$C$115,2,)</f>
        <v>-7.8</v>
      </c>
    </row>
    <row r="17" spans="3:13" ht="19" customHeight="1" x14ac:dyDescent="0.25">
      <c r="C17" s="67" t="s">
        <v>225</v>
      </c>
      <c r="D17" s="11">
        <f>VLOOKUP(C17,'Data World GDP'!A:D,2,FALSE)/$D$28</f>
        <v>1.9093165555929336E-2</v>
      </c>
      <c r="E17" s="12">
        <f>VLOOKUP(C17,'Data World GDP'!A:D,3,FALSE)</f>
        <v>17.584162384435398</v>
      </c>
      <c r="F17" s="12">
        <f>VLOOKUP(C17,'World Production data'!$A$2:$C$115,2,)</f>
        <v>2</v>
      </c>
    </row>
    <row r="18" spans="3:13" ht="19" customHeight="1" x14ac:dyDescent="0.25">
      <c r="C18" s="67" t="s">
        <v>87</v>
      </c>
      <c r="D18" s="11">
        <f>VLOOKUP(C18,'Data World GDP'!A:D,2,FALSE)/$D$28</f>
        <v>1.8102139343740623E-2</v>
      </c>
      <c r="E18" s="12">
        <f>VLOOKUP(C18,'Data World GDP'!A:D,3,FALSE)</f>
        <v>22.257069627744499</v>
      </c>
      <c r="F18" s="12">
        <f>VLOOKUP(C18,'World Production data'!$A$2:$C$115,2,)</f>
        <v>3.89</v>
      </c>
    </row>
    <row r="19" spans="3:13" ht="19" customHeight="1" x14ac:dyDescent="0.25">
      <c r="C19" s="67" t="s">
        <v>456</v>
      </c>
      <c r="D19" s="11">
        <f>VLOOKUP(C19,'Data World GDP'!A:D,2,FALSE)/$D$28</f>
        <v>1.6147362870157382E-2</v>
      </c>
      <c r="E19" s="12">
        <f>VLOOKUP(C19,'Data World GDP'!A:D,3,FALSE)</f>
        <v>23.9879493606627</v>
      </c>
      <c r="F19" s="12">
        <f>VLOOKUP(C19,'World Production data'!$A$2:$C$115,2,)</f>
        <v>7</v>
      </c>
    </row>
    <row r="20" spans="3:13" ht="19" customHeight="1" x14ac:dyDescent="0.25">
      <c r="C20" s="67" t="s">
        <v>243</v>
      </c>
      <c r="D20" s="11">
        <f>VLOOKUP(C20,'Data World GDP'!A:D,2,FALSE)/$D$28</f>
        <v>1.6356478492912798E-2</v>
      </c>
      <c r="E20" s="12">
        <f>VLOOKUP(C20,'Data World GDP'!A:D,3,FALSE)</f>
        <v>31.861011061517999</v>
      </c>
      <c r="F20" s="12">
        <f>VLOOKUP(C20,'World Production data'!$A$2:$C$115,2,)</f>
        <v>4.5</v>
      </c>
    </row>
    <row r="21" spans="3:13" ht="19" customHeight="1" x14ac:dyDescent="0.25">
      <c r="C21" s="67" t="s">
        <v>49</v>
      </c>
      <c r="D21" s="11">
        <f>VLOOKUP(C21,'Data World GDP'!A:D,2,FALSE)/$D$28</f>
        <v>1.4028930691809032E-2</v>
      </c>
      <c r="E21" s="12">
        <f>VLOOKUP(C21,'Data World GDP'!A:D,3,FALSE)</f>
        <v>22.268947016103098</v>
      </c>
      <c r="F21" s="12">
        <f>VLOOKUP(C21,'World Production data'!$A$2:$C$115,2,)</f>
        <v>0.8</v>
      </c>
    </row>
    <row r="22" spans="3:13" ht="19" customHeight="1" x14ac:dyDescent="0.25">
      <c r="C22" s="67" t="s">
        <v>147</v>
      </c>
      <c r="D22" s="11">
        <f>VLOOKUP(C22,'Data World GDP'!A:D,2,FALSE)/$D$28</f>
        <v>1.2956076627237764E-2</v>
      </c>
      <c r="E22" s="12">
        <f>VLOOKUP(C22,'Data World GDP'!A:D,3,FALSE)</f>
        <v>20.6911550267927</v>
      </c>
      <c r="F22" s="12">
        <f>VLOOKUP(C22,'World Production data'!$A$2:$C$115,2,)</f>
        <v>-0.9</v>
      </c>
    </row>
    <row r="23" spans="3:13" ht="19" customHeight="1" x14ac:dyDescent="0.25">
      <c r="C23" s="67" t="s">
        <v>277</v>
      </c>
      <c r="D23" s="11">
        <f>VLOOKUP(C23,'Data World GDP'!A:D,2,FALSE)/$D$28</f>
        <v>1.1755934792293634E-2</v>
      </c>
      <c r="E23" s="12">
        <f>VLOOKUP(C23,'Data World GDP'!A:D,3,FALSE)</f>
        <v>19.3065996427008</v>
      </c>
      <c r="F23" s="12">
        <f>VLOOKUP(C23,'World Production data'!$A$2:$C$115,2,)</f>
        <v>0.7</v>
      </c>
    </row>
    <row r="24" spans="3:13" ht="19" customHeight="1" x14ac:dyDescent="0.25">
      <c r="C24" s="67" t="s">
        <v>209</v>
      </c>
      <c r="D24" s="11">
        <f>VLOOKUP(C24,'Data World GDP'!A:D,2,FALSE)/$D$28</f>
        <v>1.0783092547301044E-2</v>
      </c>
      <c r="E24" s="12">
        <f>VLOOKUP(C24,'Data World GDP'!A:D,3,FALSE)</f>
        <v>32.3674628282469</v>
      </c>
      <c r="F24" s="12">
        <f>VLOOKUP(C24,'World Production data'!$A$2:$C$115,2,)</f>
        <v>2.35</v>
      </c>
    </row>
    <row r="25" spans="3:13" ht="19" customHeight="1" x14ac:dyDescent="0.25">
      <c r="C25" s="67" t="s">
        <v>419</v>
      </c>
      <c r="D25" s="11">
        <f>VLOOKUP(C25,'Data World GDP'!A:D,2,FALSE)/$D$28</f>
        <v>7.4099666324201948E-3</v>
      </c>
      <c r="E25" s="12">
        <f>VLOOKUP(C25,'Data World GDP'!A:D,3,FALSE)</f>
        <v>0</v>
      </c>
      <c r="F25" s="12">
        <f>VLOOKUP(C25,'World Production data'!$A$2:$C$115,2,)</f>
        <v>8.5</v>
      </c>
    </row>
    <row r="26" spans="3:13" ht="19" customHeight="1" x14ac:dyDescent="0.25">
      <c r="C26" s="67" t="s">
        <v>315</v>
      </c>
      <c r="D26" s="11">
        <f>VLOOKUP(C26,'Data World GDP'!A:D,2,FALSE)/$D$28</f>
        <v>9.2556393028266973E-3</v>
      </c>
      <c r="E26" s="12">
        <f>VLOOKUP(C26,'Data World GDP'!A:D,3,FALSE)</f>
        <v>21.742168117536</v>
      </c>
      <c r="F26" s="12">
        <f>VLOOKUP(C26,'World Production data'!$A$2:$C$115,2,)</f>
        <v>10.5</v>
      </c>
    </row>
    <row r="28" spans="3:13" x14ac:dyDescent="0.2">
      <c r="C28" s="64" t="s">
        <v>554</v>
      </c>
      <c r="D28" s="85">
        <f>SUM('Data World GDP'!B2:B178)</f>
        <v>109987</v>
      </c>
      <c r="E28" s="70"/>
      <c r="F28" s="70"/>
    </row>
    <row r="29" spans="3:13" x14ac:dyDescent="0.2">
      <c r="C29" s="64" t="s">
        <v>555</v>
      </c>
      <c r="D29" s="82">
        <f>D28-VLOOKUP("Euro Area",'Data World GDP'!$A:$D,2,)</f>
        <v>95494</v>
      </c>
    </row>
    <row r="30" spans="3:13" x14ac:dyDescent="0.2">
      <c r="C30" s="104"/>
      <c r="D30" s="105"/>
      <c r="E30" s="103"/>
      <c r="F30" s="103"/>
      <c r="G30" s="87"/>
      <c r="H30" s="87"/>
      <c r="I30" s="87"/>
      <c r="J30" s="87"/>
      <c r="K30" s="87"/>
      <c r="L30" s="87"/>
      <c r="M30" s="87"/>
    </row>
    <row r="31" spans="3:13" x14ac:dyDescent="0.2">
      <c r="C31" s="87"/>
      <c r="D31" s="103"/>
      <c r="E31" s="103"/>
      <c r="F31" s="103"/>
      <c r="G31" s="87"/>
      <c r="H31" s="87"/>
      <c r="I31" s="87"/>
      <c r="J31" s="87"/>
      <c r="K31" s="87"/>
      <c r="L31" s="87"/>
      <c r="M31" s="87"/>
    </row>
    <row r="92" spans="6:6" x14ac:dyDescent="0.2">
      <c r="F92" s="71"/>
    </row>
    <row r="94" spans="6:6" x14ac:dyDescent="0.2">
      <c r="F94" s="72"/>
    </row>
    <row r="96" spans="6:6" x14ac:dyDescent="0.2">
      <c r="F96" s="72"/>
    </row>
    <row r="97" spans="6:12" x14ac:dyDescent="0.2">
      <c r="F97" s="72"/>
      <c r="G97" s="72"/>
      <c r="J97" s="72"/>
      <c r="K97" s="72"/>
      <c r="L97" s="72"/>
    </row>
    <row r="101" spans="6:12" x14ac:dyDescent="0.2">
      <c r="F101" s="71"/>
    </row>
    <row r="103" spans="6:12" x14ac:dyDescent="0.2">
      <c r="F103" s="72"/>
    </row>
    <row r="104" spans="6:12" x14ac:dyDescent="0.2">
      <c r="F104" s="72"/>
    </row>
    <row r="108" spans="6:12" x14ac:dyDescent="0.2">
      <c r="F108" s="72"/>
      <c r="G108" s="72"/>
    </row>
    <row r="111" spans="6:12" x14ac:dyDescent="0.2">
      <c r="F111" s="71"/>
    </row>
    <row r="112" spans="6:12" x14ac:dyDescent="0.2">
      <c r="F112" s="72"/>
    </row>
    <row r="113" spans="6:7" x14ac:dyDescent="0.2">
      <c r="F113" s="72"/>
    </row>
    <row r="120" spans="6:7" x14ac:dyDescent="0.2">
      <c r="F120" s="72"/>
    </row>
    <row r="123" spans="6:7" x14ac:dyDescent="0.2">
      <c r="F123" s="72"/>
      <c r="G123" s="72"/>
    </row>
    <row r="124" spans="6:7" x14ac:dyDescent="0.2">
      <c r="F124" s="72"/>
    </row>
    <row r="126" spans="6:7" x14ac:dyDescent="0.2">
      <c r="F126" s="71"/>
    </row>
    <row r="132" spans="6:6" x14ac:dyDescent="0.2">
      <c r="F132" s="72"/>
    </row>
    <row r="134" spans="6:6" x14ac:dyDescent="0.2">
      <c r="F134" s="72"/>
    </row>
    <row r="139" spans="6:6" x14ac:dyDescent="0.2">
      <c r="F139" s="72"/>
    </row>
    <row r="141" spans="6:6" x14ac:dyDescent="0.2">
      <c r="F141" s="72"/>
    </row>
    <row r="144" spans="6:6" x14ac:dyDescent="0.2">
      <c r="F144" s="72"/>
    </row>
    <row r="145" spans="6:11" x14ac:dyDescent="0.2">
      <c r="F145" s="71"/>
    </row>
    <row r="147" spans="6:11" x14ac:dyDescent="0.2">
      <c r="F147" s="71"/>
    </row>
    <row r="148" spans="6:11" x14ac:dyDescent="0.2">
      <c r="F148" s="72"/>
    </row>
    <row r="149" spans="6:11" x14ac:dyDescent="0.2">
      <c r="F149" s="72"/>
    </row>
    <row r="150" spans="6:11" x14ac:dyDescent="0.2">
      <c r="F150" s="72"/>
    </row>
    <row r="151" spans="6:11" x14ac:dyDescent="0.2">
      <c r="F151" s="72"/>
    </row>
    <row r="152" spans="6:11" x14ac:dyDescent="0.2">
      <c r="F152" s="72"/>
      <c r="K152" s="72"/>
    </row>
    <row r="153" spans="6:11" x14ac:dyDescent="0.2">
      <c r="F153" s="72"/>
    </row>
    <row r="155" spans="6:11" x14ac:dyDescent="0.2">
      <c r="F155" s="72"/>
    </row>
    <row r="156" spans="6:11" x14ac:dyDescent="0.2">
      <c r="F156" s="72"/>
    </row>
    <row r="157" spans="6:11" x14ac:dyDescent="0.2">
      <c r="F157" s="72"/>
    </row>
    <row r="159" spans="6:11" x14ac:dyDescent="0.2">
      <c r="F159" s="72"/>
      <c r="G159" s="72"/>
    </row>
    <row r="162" spans="6:7" x14ac:dyDescent="0.2">
      <c r="F162" s="72"/>
    </row>
    <row r="167" spans="6:7" x14ac:dyDescent="0.2">
      <c r="F167" s="72"/>
      <c r="G167" s="71"/>
    </row>
    <row r="169" spans="6:7" x14ac:dyDescent="0.2">
      <c r="F169" s="72"/>
    </row>
    <row r="170" spans="6:7" x14ac:dyDescent="0.2">
      <c r="F170" s="72"/>
    </row>
    <row r="176" spans="6:7" x14ac:dyDescent="0.2">
      <c r="F176" s="72"/>
    </row>
    <row r="177" spans="5:12" x14ac:dyDescent="0.2">
      <c r="F177" s="72"/>
    </row>
    <row r="178" spans="5:12" x14ac:dyDescent="0.2">
      <c r="F178" s="72"/>
    </row>
    <row r="179" spans="5:12" x14ac:dyDescent="0.2">
      <c r="F179" s="72"/>
    </row>
    <row r="181" spans="5:12" x14ac:dyDescent="0.2">
      <c r="E181" s="71"/>
      <c r="F181" s="72"/>
      <c r="J181" s="72"/>
      <c r="K181" s="72"/>
      <c r="L181" s="72"/>
    </row>
    <row r="182" spans="5:12" x14ac:dyDescent="0.2">
      <c r="F182" s="72"/>
    </row>
    <row r="183" spans="5:12" x14ac:dyDescent="0.2">
      <c r="F183" s="72"/>
    </row>
    <row r="184" spans="5:12" x14ac:dyDescent="0.2">
      <c r="F184" s="72"/>
      <c r="G184" s="72"/>
      <c r="K184" s="71"/>
    </row>
    <row r="185" spans="5:12" x14ac:dyDescent="0.2">
      <c r="F185" s="72"/>
    </row>
    <row r="186" spans="5:12" x14ac:dyDescent="0.2">
      <c r="F186" s="72"/>
    </row>
    <row r="187" spans="5:12" x14ac:dyDescent="0.2">
      <c r="F187" s="72"/>
      <c r="G187" s="72"/>
      <c r="H187" s="72"/>
      <c r="I187" s="72"/>
      <c r="J187" s="72"/>
      <c r="K187" s="72"/>
      <c r="L187" s="72"/>
    </row>
    <row r="188" spans="5:12" x14ac:dyDescent="0.2">
      <c r="F188" s="72"/>
      <c r="G188" s="72"/>
      <c r="I188" s="71"/>
      <c r="J188" s="72"/>
      <c r="K188" s="72"/>
      <c r="L188" s="72"/>
    </row>
    <row r="189" spans="5:12" x14ac:dyDescent="0.2">
      <c r="F189" s="72"/>
      <c r="G189" s="72"/>
    </row>
    <row r="190" spans="5:12" x14ac:dyDescent="0.2">
      <c r="F190" s="72"/>
      <c r="G190" s="72"/>
    </row>
    <row r="191" spans="5:12" x14ac:dyDescent="0.2">
      <c r="F191" s="72"/>
      <c r="J191" s="71"/>
      <c r="K191" s="71"/>
    </row>
    <row r="192" spans="5:12" x14ac:dyDescent="0.2">
      <c r="F192" s="72"/>
      <c r="G192" s="72"/>
    </row>
    <row r="193" spans="6:12" x14ac:dyDescent="0.2">
      <c r="F193" s="72"/>
      <c r="G193" s="72"/>
      <c r="I193" s="72"/>
      <c r="J193" s="72"/>
      <c r="K193" s="72"/>
      <c r="L193" s="72"/>
    </row>
    <row r="194" spans="6:12" x14ac:dyDescent="0.2">
      <c r="F194" s="72"/>
    </row>
    <row r="195" spans="6:12" x14ac:dyDescent="0.2">
      <c r="F195" s="72"/>
    </row>
    <row r="196" spans="6:12" x14ac:dyDescent="0.2">
      <c r="F196" s="72"/>
    </row>
    <row r="197" spans="6:12" x14ac:dyDescent="0.2">
      <c r="F197" s="72"/>
    </row>
    <row r="198" spans="6:12" x14ac:dyDescent="0.2">
      <c r="F198" s="72"/>
    </row>
    <row r="199" spans="6:12" x14ac:dyDescent="0.2">
      <c r="F199" s="72"/>
    </row>
    <row r="200" spans="6:12" x14ac:dyDescent="0.2">
      <c r="F200" s="72"/>
    </row>
    <row r="201" spans="6:12" x14ac:dyDescent="0.2">
      <c r="F201" s="72"/>
    </row>
    <row r="202" spans="6:12" x14ac:dyDescent="0.2">
      <c r="F202" s="72"/>
    </row>
    <row r="203" spans="6:12" x14ac:dyDescent="0.2">
      <c r="F203" s="71"/>
    </row>
    <row r="204" spans="6:12" x14ac:dyDescent="0.2">
      <c r="F204" s="72"/>
    </row>
    <row r="205" spans="6:12" x14ac:dyDescent="0.2">
      <c r="F205" s="72"/>
    </row>
    <row r="206" spans="6:12" x14ac:dyDescent="0.2">
      <c r="F206" s="72"/>
      <c r="G206" s="72"/>
      <c r="K206" s="72"/>
    </row>
    <row r="207" spans="6:12" x14ac:dyDescent="0.2">
      <c r="F207" s="72"/>
    </row>
    <row r="208" spans="6:12" x14ac:dyDescent="0.2">
      <c r="F208" s="72"/>
    </row>
    <row r="209" spans="5:12" x14ac:dyDescent="0.2">
      <c r="F209" s="72"/>
    </row>
    <row r="211" spans="5:12" x14ac:dyDescent="0.2">
      <c r="F211" s="72"/>
      <c r="G211" s="71"/>
      <c r="J211" s="72"/>
      <c r="K211" s="72"/>
      <c r="L211" s="72"/>
    </row>
    <row r="212" spans="5:12" x14ac:dyDescent="0.2">
      <c r="F212" s="72"/>
    </row>
    <row r="213" spans="5:12" x14ac:dyDescent="0.2">
      <c r="E213" s="70"/>
      <c r="F213" s="70"/>
    </row>
    <row r="214" spans="5:12" x14ac:dyDescent="0.2">
      <c r="E214" s="70"/>
      <c r="F214" s="70"/>
    </row>
    <row r="215" spans="5:12" x14ac:dyDescent="0.2">
      <c r="E215" s="70"/>
      <c r="F215" s="70"/>
    </row>
    <row r="216" spans="5:12" x14ac:dyDescent="0.2">
      <c r="E216" s="70"/>
      <c r="F216" s="70"/>
    </row>
    <row r="217" spans="5:12" x14ac:dyDescent="0.2">
      <c r="E217" s="70"/>
      <c r="F217" s="70"/>
    </row>
    <row r="218" spans="5:12" x14ac:dyDescent="0.2">
      <c r="E218" s="70"/>
      <c r="F218" s="70"/>
    </row>
    <row r="219" spans="5:12" x14ac:dyDescent="0.2">
      <c r="E219" s="70"/>
      <c r="F219" s="70"/>
    </row>
    <row r="220" spans="5:12" x14ac:dyDescent="0.2">
      <c r="E220" s="70"/>
      <c r="F220" s="70"/>
    </row>
    <row r="221" spans="5:12" x14ac:dyDescent="0.2">
      <c r="E221" s="70"/>
      <c r="F221" s="70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385" activePane="bottomRight" state="frozen"/>
      <selection pane="topRight" activeCell="C1" sqref="C1"/>
      <selection pane="bottomLeft" activeCell="A10" sqref="A10"/>
      <selection pane="bottomRight" activeCell="AC390" sqref="AC390"/>
    </sheetView>
  </sheetViews>
  <sheetFormatPr baseColWidth="10" defaultColWidth="8.83203125" defaultRowHeight="15" x14ac:dyDescent="0.2"/>
  <cols>
    <col min="1" max="1" width="10.6640625" style="82" bestFit="1" customWidth="1"/>
    <col min="2" max="2" width="13.6640625" style="81" customWidth="1"/>
    <col min="3" max="3" width="7.1640625" style="81" customWidth="1"/>
    <col min="4" max="4" width="7" style="81" customWidth="1"/>
    <col min="5" max="11" width="6.1640625" style="81" customWidth="1"/>
    <col min="12" max="13" width="6.33203125" style="81" hidden="1" customWidth="1"/>
    <col min="14" max="14" width="6.1640625" style="81" hidden="1" customWidth="1"/>
    <col min="15" max="20" width="6.1640625" style="81" customWidth="1"/>
    <col min="21" max="21" width="6.6640625" style="81" customWidth="1"/>
    <col min="22" max="22" width="6.1640625" style="81" customWidth="1"/>
    <col min="23" max="23" width="6.1640625" style="82" customWidth="1"/>
    <col min="24" max="25" width="15.33203125" style="82" customWidth="1"/>
    <col min="26" max="26" width="10.6640625" style="82" bestFit="1" customWidth="1"/>
    <col min="27" max="67" width="9.1640625" style="82" customWidth="1"/>
  </cols>
  <sheetData>
    <row r="1" spans="2:26" x14ac:dyDescent="0.2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2" customFormat="1" ht="16" customHeight="1" thickBot="1" x14ac:dyDescent="0.25">
      <c r="Y2" s="82" t="s">
        <v>557</v>
      </c>
      <c r="Z2" s="14">
        <v>44652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44621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44287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above</v>
      </c>
      <c r="P7" s="4" t="str">
        <f t="shared" si="3"/>
        <v>above</v>
      </c>
      <c r="Q7" s="4" t="str">
        <f t="shared" si="3"/>
        <v>above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-0.11457343426948985</v>
      </c>
      <c r="D8" s="17">
        <f t="shared" si="4"/>
        <v>-0.38645371850997445</v>
      </c>
      <c r="E8" s="17">
        <f t="shared" si="4"/>
        <v>-0.18989759082259974</v>
      </c>
      <c r="F8" s="17">
        <f t="shared" si="4"/>
        <v>-0.38526974612815773</v>
      </c>
      <c r="G8" s="17">
        <f t="shared" si="4"/>
        <v>-0.43486687100470961</v>
      </c>
      <c r="H8" s="17">
        <f t="shared" si="4"/>
        <v>-0.29200860778164495</v>
      </c>
      <c r="I8" s="17">
        <f t="shared" si="4"/>
        <v>-0.74786975192311733</v>
      </c>
      <c r="J8" s="17">
        <f t="shared" si="4"/>
        <v>-0.45807366668055255</v>
      </c>
      <c r="K8" s="17">
        <f t="shared" si="4"/>
        <v>-0.23230161668245905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 t="e">
        <f t="shared" si="4"/>
        <v>#VALUE!</v>
      </c>
      <c r="P8" s="17">
        <f t="shared" si="4"/>
        <v>-4.6821447154051607E-2</v>
      </c>
      <c r="Q8" s="17">
        <f t="shared" si="4"/>
        <v>-0.32162719029872083</v>
      </c>
      <c r="R8" s="17">
        <f t="shared" si="4"/>
        <v>-0.25966956352282267</v>
      </c>
      <c r="S8" s="17">
        <f t="shared" si="4"/>
        <v>-0.30279037333818132</v>
      </c>
      <c r="T8" s="17">
        <f t="shared" si="4"/>
        <v>-0.54791538498021608</v>
      </c>
      <c r="U8" s="17">
        <f t="shared" si="4"/>
        <v>-0.54595093040411247</v>
      </c>
      <c r="V8" s="58">
        <f t="shared" si="4"/>
        <v>-0.2926989992859092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9.3492594044782551E-3</v>
      </c>
      <c r="D9" s="60">
        <f t="shared" si="5"/>
        <v>-1.3032275696563296E-4</v>
      </c>
      <c r="E9" s="60">
        <f t="shared" si="5"/>
        <v>-3.8938845764983444E-2</v>
      </c>
      <c r="F9" s="60">
        <f t="shared" si="5"/>
        <v>1.1325285566220838E-2</v>
      </c>
      <c r="G9" s="60">
        <f t="shared" si="5"/>
        <v>1.6435603351868863E-3</v>
      </c>
      <c r="H9" s="60">
        <f t="shared" si="5"/>
        <v>-2.0445672576018294E-3</v>
      </c>
      <c r="I9" s="60">
        <f t="shared" si="5"/>
        <v>4.2782938971780114E-3</v>
      </c>
      <c r="J9" s="60">
        <f t="shared" si="5"/>
        <v>7.8357795951712883E-3</v>
      </c>
      <c r="K9" s="60">
        <f t="shared" si="5"/>
        <v>-1.5617212075682584E-2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 t="e">
        <f t="shared" si="5"/>
        <v>#VALUE!</v>
      </c>
      <c r="P9" s="60">
        <f t="shared" si="5"/>
        <v>-1.5785968294981162E-2</v>
      </c>
      <c r="Q9" s="60">
        <f t="shared" si="5"/>
        <v>1.7234076569887447E-2</v>
      </c>
      <c r="R9" s="60">
        <f t="shared" si="5"/>
        <v>-0.12012301209319215</v>
      </c>
      <c r="S9" s="60">
        <f t="shared" si="5"/>
        <v>-0.14944751042497736</v>
      </c>
      <c r="T9" s="60">
        <f t="shared" si="5"/>
        <v>1.0739750447905649E-2</v>
      </c>
      <c r="U9" s="60">
        <f t="shared" si="5"/>
        <v>-3.6701010974806242E-2</v>
      </c>
      <c r="V9" s="61">
        <f t="shared" si="5"/>
        <v>-4.8168215628572597E-3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2" customFormat="1" x14ac:dyDescent="0.2">
      <c r="A24" s="43"/>
      <c r="B24" s="76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-8.2414105231873452E-3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3.719939880756238E-2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5.5045871562496955E-2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1.9790112365776932E-2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2.0483908017424671E-2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4.1408998565055387E-2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2.9625929103048395E-2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-0.29985886979986803</v>
      </c>
      <c r="X24" s="43"/>
    </row>
    <row r="25" spans="1:24" s="82" customFormat="1" x14ac:dyDescent="0.2">
      <c r="A25" s="43"/>
      <c r="B25" s="76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5.1768280184125602E-3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5.1983927671685692E-2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5.4327808474875512E-2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3.8375944727086192E-2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-5.0230550854290772E-3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7.0525779199766492E-2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7.3767933184938766E-2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-0.3031136980540689</v>
      </c>
      <c r="X25" s="43"/>
    </row>
    <row r="26" spans="1:24" s="82" customFormat="1" x14ac:dyDescent="0.2">
      <c r="A26" s="43"/>
      <c r="B26" s="76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7.3766268834700478E-3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4.9365657579700593E-2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5.6672760497857542E-2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3.260288214710079E-2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-2.1937017680216199E-2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8.9120387296810558E-2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8.8048222823155844E-2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-0.28965126207611919</v>
      </c>
    </row>
    <row r="27" spans="1:24" s="82" customFormat="1" x14ac:dyDescent="0.2">
      <c r="A27" s="43"/>
      <c r="B27" s="76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5.6712565449958535E-3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3.1480570578173758E-2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7.985803025150966E-3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1.8907664785814227E-2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1.4678472903969847E-2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0.14553379827984234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3.2188604278758678E-2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-0.32810406430955863</v>
      </c>
    </row>
    <row r="28" spans="1:24" s="82" customFormat="1" x14ac:dyDescent="0.2">
      <c r="A28" s="43"/>
      <c r="B28" s="76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1.3951956708757681E-2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6.2864385289232591E-2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8.5740913321490975E-2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3.301424583214934E-2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9.1176689964826436E-4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5.540047730089321E-2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2.1729093025283308E-2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-0.2776016782905612</v>
      </c>
    </row>
    <row r="29" spans="1:24" s="82" customFormat="1" x14ac:dyDescent="0.2">
      <c r="A29" s="43"/>
      <c r="B29" s="76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1.7488856561326951E-2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2.3335789737401694E-2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4.390681003109393E-2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4.6690278291226395E-3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1.8326184928647918E-2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6.0831546090722229E-2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6.3189016175050072E-2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-0.30593014210591435</v>
      </c>
    </row>
    <row r="30" spans="1:24" s="82" customFormat="1" x14ac:dyDescent="0.2">
      <c r="A30" s="43"/>
      <c r="B30" s="76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2.6117906378478602E-2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3.6302812550138466E-2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4.8128342238035297E-2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1.5922957884572785E-2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-2.1563094679437678E-2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8.7788967040886484E-2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-3.7668166203225252E-2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-0.21841690100460712</v>
      </c>
    </row>
    <row r="31" spans="1:24" s="82" customFormat="1" x14ac:dyDescent="0.2">
      <c r="A31" s="43"/>
      <c r="B31" s="76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1.9900095897172773E-2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1.2993262750331334E-2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5.7193923145212919E-2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9.7059667752365034E-3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-1.4897810234302268E-2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7.5667108826553225E-2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0.11775977983283267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-0.18977272813663185</v>
      </c>
    </row>
    <row r="32" spans="1:24" s="82" customFormat="1" x14ac:dyDescent="0.2">
      <c r="A32" s="43"/>
      <c r="B32" s="76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2.3385390858472712E-2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3.9047151285116537E-2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6.1333333329723169E-2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1.9959090612861618E-2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4.7829541043199915E-4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9.8698272366107773E-2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9.8731072330207476E-2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-0.22884220179882001</v>
      </c>
    </row>
    <row r="33" spans="1:22" s="82" customFormat="1" x14ac:dyDescent="0.2">
      <c r="A33" s="43"/>
      <c r="B33" s="76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1.8295343047936653E-2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3.3520234037145075E-2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6.0283687940460941E-2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7.7134794318903365E-3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-2.8374174057617711E-2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0.10811905064818979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5.0754144258985175E-2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-0.19323411502336033</v>
      </c>
    </row>
    <row r="34" spans="1:22" s="82" customFormat="1" x14ac:dyDescent="0.2">
      <c r="A34" s="43"/>
      <c r="B34" s="76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2.4683694804421962E-3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2.464316213311089E-2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5.5604589585929474E-2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-1.4904804814805347E-2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1.4487710948164211E-4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9.4976866834115908E-2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1.4991037244647005E-2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-0.15617033688694312</v>
      </c>
    </row>
    <row r="35" spans="1:22" s="82" customFormat="1" x14ac:dyDescent="0.2">
      <c r="A35" s="43"/>
      <c r="B35" s="76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-1.0088525735098768E-2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2.5991295940110921E-2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4.2534722232111633E-2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-5.469621837172714E-3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-5.7119702311974494E-3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0.12068111105052212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2.7601099347825928E-2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-0.23296006247575329</v>
      </c>
    </row>
    <row r="36" spans="1:22" s="82" customFormat="1" x14ac:dyDescent="0.2">
      <c r="A36" s="43"/>
      <c r="B36" s="76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-8.7186056615636831E-3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4.5723770938223517E-2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7.6343022724017801E-2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1.8109976950938488E-2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-8.1787485818366722E-3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0.12807931606898135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7.0796460153242896E-2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-7.9822366723298455E-2</v>
      </c>
    </row>
    <row r="37" spans="1:22" s="82" customFormat="1" x14ac:dyDescent="0.2">
      <c r="A37" s="43"/>
      <c r="B37" s="76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-2.4630186991598049E-2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2.1087757395026906E-2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6.8308408377117269E-2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-2.1602937999568249E-3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1.1082869433787109E-3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0.10553111560584956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6.0869565233951477E-2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-5.6862256219499648E-2</v>
      </c>
    </row>
    <row r="38" spans="1:22" s="82" customFormat="1" x14ac:dyDescent="0.2">
      <c r="A38" s="43"/>
      <c r="B38" s="76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-3.4720263855179873E-2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1.3969473175479547E-2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5.1135275439596097E-2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-1.0199652777777754E-2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-4.3705963139641368E-2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8.012712477014787E-2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-2.1008403336956402E-2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-7.0263439182242066E-2</v>
      </c>
    </row>
    <row r="39" spans="1:22" s="82" customFormat="1" x14ac:dyDescent="0.2">
      <c r="A39" s="43"/>
      <c r="B39" s="76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-3.0159665052408927E-2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3.6025656945873263E-3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6.1084048739055888E-2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-1.5439429928741165E-2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1.3846421139834798E-2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9.6464109738574805E-2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6.6666666661674992E-2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-0.1127462376048104</v>
      </c>
    </row>
    <row r="40" spans="1:22" s="82" customFormat="1" x14ac:dyDescent="0.2">
      <c r="A40" s="43"/>
      <c r="B40" s="76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-2.3170510380350669E-2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3.8419176055322865E-3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1.7982559063330874E-2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-1.6476416110273541E-2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-2.5791167802112019E-2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0.10795287190862593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1.2931034497156504E-2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-0.17443771547336606</v>
      </c>
    </row>
    <row r="41" spans="1:22" s="82" customFormat="1" x14ac:dyDescent="0.2">
      <c r="A41" s="43"/>
      <c r="B41" s="76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-1.8817750240574877E-2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2.924463448892628E-2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6.2484528864833119E-2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1.9669981422794514E-3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-2.0840889797079397E-2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8.3208937255750764E-2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2.0920502138649547E-2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-0.13706874894256038</v>
      </c>
    </row>
    <row r="42" spans="1:22" s="82" customFormat="1" x14ac:dyDescent="0.2">
      <c r="A42" s="43"/>
      <c r="B42" s="76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-1.4758013374011465E-2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6.4823434925318909E-3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2.2237397706030702E-2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-1.4861763741667569E-2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-1.5469785533918824E-2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8.062333784541946E-2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-1.2500000013161544E-2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-0.17941818549835742</v>
      </c>
    </row>
    <row r="43" spans="1:22" s="82" customFormat="1" x14ac:dyDescent="0.2">
      <c r="A43" s="43"/>
      <c r="B43" s="76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-1.8329323112803941E-2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-1.4582197781741948E-3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-2.4566217892851334E-4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1.2094557449147821E-3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-4.8059853670157811E-3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9.3814010635278264E-2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2.9288702937718309E-2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-0.20420533336013375</v>
      </c>
    </row>
    <row r="44" spans="1:22" s="82" customFormat="1" x14ac:dyDescent="0.2">
      <c r="A44" s="43"/>
      <c r="B44" s="76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-1.0089707396026396E-2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-3.9334846924196747E-3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-1.2169948098454014E-2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-4.3582479843103693E-3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-1.4185039047291098E-2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8.7746530282135138E-2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2.8925619843052957E-2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-0.21999497042386221</v>
      </c>
    </row>
    <row r="45" spans="1:22" s="82" customFormat="1" x14ac:dyDescent="0.2">
      <c r="A45" s="43"/>
      <c r="B45" s="76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-5.278028184693394E-3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-2.2167180976779876E-3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1.0792058436258334E-3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-5.9009944268386648E-3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3.3042489142536574E-2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9.7059897730149794E-2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4.6413502111804172E-2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-0.21854459929428974</v>
      </c>
    </row>
    <row r="46" spans="1:22" s="82" customFormat="1" x14ac:dyDescent="0.2">
      <c r="A46" s="43"/>
      <c r="B46" s="76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5.7340595983348917E-3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1.8534734071707488E-2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1.1916328506476196E-2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2.1669430624654436E-2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-2.3145767276849926E-3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0.10009558922506026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8.8607594889019897E-2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-0.23883881151030376</v>
      </c>
    </row>
    <row r="47" spans="1:22" s="82" customFormat="1" x14ac:dyDescent="0.2">
      <c r="A47" s="43"/>
      <c r="B47" s="76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8.2543857593991819E-3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5.5308613072017128E-4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9.0525218261813586E-3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-1.0918222513380408E-4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1.2647135508425967E-2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8.0568720385928244E-2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1.6326530606912255E-2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-0.21115006143580226</v>
      </c>
    </row>
    <row r="48" spans="1:22" s="82" customFormat="1" x14ac:dyDescent="0.2">
      <c r="A48" s="43"/>
      <c r="B48" s="76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6.7142093497894201E-3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-9.1623036710895001E-3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-1.0025873221216114E-2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-4.19755047911853E-3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8.0399982073964829E-2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7.4380165300762732E-2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-0.15391943658264962</v>
      </c>
    </row>
    <row r="49" spans="1:22" s="82" customFormat="1" x14ac:dyDescent="0.2">
      <c r="A49" s="43"/>
      <c r="B49" s="76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2.1193096485648617E-2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1.9867549663259869E-2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-1.3639315869235667E-2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1.3500268295019352E-2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0.1041312706857859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5.7377049125997899E-2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-9.2530639176914842E-2</v>
      </c>
    </row>
    <row r="50" spans="1:22" s="82" customFormat="1" x14ac:dyDescent="0.2">
      <c r="A50" s="43"/>
      <c r="B50" s="76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3.5272582628833801E-2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-2.6666666703647379E-3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8.6603814952861905E-3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3.6868741797074368E-2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0.10093174624052895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0.14163090129313941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-4.5781288421965195E-2</v>
      </c>
    </row>
    <row r="51" spans="1:22" s="82" customFormat="1" x14ac:dyDescent="0.2">
      <c r="A51" s="43"/>
      <c r="B51" s="76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4.0119880696788623E-2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4.0322580633778493E-3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1.6449172058340354E-3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-3.3898269788952391E-2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7.6126701617812861E-2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9.1666666669591487E-2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1.8196105425131091E-2</v>
      </c>
    </row>
    <row r="52" spans="1:22" s="82" customFormat="1" x14ac:dyDescent="0.2">
      <c r="A52" s="43"/>
      <c r="B52" s="76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3.3306604609845719E-2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1.3661202191167765E-2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3.2847914157452246E-4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7.7673172452005666E-3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7.3729451907091639E-2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0.12340425533531696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3.5683474997792598E-2</v>
      </c>
    </row>
    <row r="53" spans="1:22" s="82" customFormat="1" x14ac:dyDescent="0.2">
      <c r="A53" s="43"/>
      <c r="B53" s="76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2.5811939280702648E-2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-4.4502617797346142E-2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-1.5486966953866307E-2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-3.66396294510885E-2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9.2064903309202625E-2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6.1475409832103985E-2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5.8538772671955187E-3</v>
      </c>
    </row>
    <row r="54" spans="1:22" s="82" customFormat="1" x14ac:dyDescent="0.2">
      <c r="A54" s="43"/>
      <c r="B54" s="76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3.2359510685590315E-2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-3.3692722371568049E-2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-2.1075984470328556E-3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-2.2136113907153074E-2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7.7803203669627188E-2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0.13924050633541252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7.184030063801955E-2</v>
      </c>
    </row>
    <row r="55" spans="1:22" s="82" customFormat="1" x14ac:dyDescent="0.2">
      <c r="A55" s="43"/>
      <c r="B55" s="76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2.662459020052594E-2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-1.5068493150985235E-2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-9.1148693169338709E-3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-2.484727537939092E-2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3.0378693310866057E-2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8.1300813051558354E-2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8.4640501881365932E-2</v>
      </c>
    </row>
    <row r="56" spans="1:22" s="82" customFormat="1" x14ac:dyDescent="0.2">
      <c r="A56" s="43"/>
      <c r="B56" s="76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2.0954278237268659E-2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-2.0604395612377646E-2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-2.648281899759249E-2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-5.3837408722995063E-2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2.5224544622315929E-2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0.10843373492182561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0.10555119484081138</v>
      </c>
    </row>
    <row r="57" spans="1:22" s="82" customFormat="1" x14ac:dyDescent="0.2">
      <c r="A57" s="43"/>
      <c r="B57" s="76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2.9647502609808318E-2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-3.6535859272597192E-2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-1.1762119380015314E-2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-6.2983706414489346E-2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1.6521015379704067E-2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0.12096774192836206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0.12535992243189692</v>
      </c>
    </row>
    <row r="58" spans="1:22" s="82" customFormat="1" x14ac:dyDescent="0.2">
      <c r="A58" s="43"/>
      <c r="B58" s="76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3.5144538333337617E-2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-6.1579651946097991E-2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-3.9930743426036121E-2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-8.0443246345278427E-2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1.377855013593092E-2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7.3643410912696022E-2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0.15535107388603911</v>
      </c>
    </row>
    <row r="59" spans="1:22" s="82" customFormat="1" x14ac:dyDescent="0.2">
      <c r="A59" s="43"/>
      <c r="B59" s="76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4.1027441258838171E-2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-7.8877005343625364E-2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-4.4114435466258921E-2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-0.10595441155977071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1.9116186684395246E-2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3.2128514045899642E-2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0.14769749304479263</v>
      </c>
    </row>
    <row r="60" spans="1:22" s="82" customFormat="1" x14ac:dyDescent="0.2">
      <c r="A60" s="43"/>
      <c r="B60" s="76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5.091915097090742E-2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-0.10039630118351094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-4.7914624850266707E-2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-7.2098017183872196E-2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2.2246202371716258E-2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7.6923076898155529E-2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5.6063874381634425E-2</v>
      </c>
    </row>
    <row r="61" spans="1:22" s="82" customFormat="1" x14ac:dyDescent="0.2">
      <c r="A61" s="43"/>
      <c r="B61" s="76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4.8200884967441501E-2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-0.1285714285747683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-3.895961369622488E-2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-8.8953674759891549E-2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-1.3484511062369456E-2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8.5271317837050026E-2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5.1893544371966999E-2</v>
      </c>
    </row>
    <row r="62" spans="1:22" s="82" customFormat="1" x14ac:dyDescent="0.2">
      <c r="A62" s="43"/>
      <c r="B62" s="76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3.8872936742365145E-2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-0.10160427806907502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-5.2711661775894016E-2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-7.9035743639298356E-2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2.1704798539812598E-2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5.6390977439799442E-2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2.2922553747464283E-2</v>
      </c>
    </row>
    <row r="63" spans="1:22" s="82" customFormat="1" x14ac:dyDescent="0.2">
      <c r="A63" s="43"/>
      <c r="B63" s="76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3.4054821273975897E-2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-7.2570725707256964E-2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-0.10709504685521211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-5.2112984453689566E-2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-8.2037147743340116E-2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2.7223973474300674E-2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6.8702290019888548E-2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3.8480805656561271E-2</v>
      </c>
    </row>
    <row r="64" spans="1:22" s="82" customFormat="1" x14ac:dyDescent="0.2">
      <c r="A64" s="43"/>
      <c r="B64" s="76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2.6789882781088663E-2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-0.10107816711470416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-5.3415061295971927E-2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-6.8914431674403059E-2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3.2806503506234916E-2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6.0606060586723097E-2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0.12199666531077602</v>
      </c>
    </row>
    <row r="65" spans="1:22" s="82" customFormat="1" x14ac:dyDescent="0.2">
      <c r="A65" s="43"/>
      <c r="B65" s="76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2.8485492418700367E-2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-9.3150684937099354E-2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-4.9518112329677622E-2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-6.1174154109567815E-2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2.9715867469748792E-2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5.4054054003072456E-2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0.10661034544960937</v>
      </c>
    </row>
    <row r="66" spans="1:22" s="82" customFormat="1" x14ac:dyDescent="0.2">
      <c r="A66" s="43"/>
      <c r="B66" s="76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2.1648727611594643E-2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-9.7629009758912935E-2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-3.3125833703868277E-2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-4.1758241758241652E-2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2.6639426353324988E-2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2.5925925932627724E-2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7.7566123624587587E-3</v>
      </c>
    </row>
    <row r="67" spans="1:22" s="82" customFormat="1" x14ac:dyDescent="0.2">
      <c r="A67" s="43"/>
      <c r="B67" s="76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2.6094318403228768E-2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-6.1196105703602448E-2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-5.7108895058416716E-2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1.9022617113156129E-2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5.2631578897367852E-2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3.6612591733888228E-2</v>
      </c>
    </row>
    <row r="68" spans="1:22" s="82" customFormat="1" x14ac:dyDescent="0.2">
      <c r="A68" s="43"/>
      <c r="B68" s="76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2.8186725508597948E-2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-5.750350630044241E-2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-2.2819244604316401E-2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-2.0276059024695758E-2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7.6431817267405264E-2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2.5362318848099079E-2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5.732816321464116E-2</v>
      </c>
    </row>
    <row r="69" spans="1:22" s="82" customFormat="1" x14ac:dyDescent="0.2">
      <c r="A69" s="43"/>
      <c r="B69" s="76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2.8834267104816139E-2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-5.6179775274744007E-2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-2.892102335928819E-2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-8.6630641342928423E-3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6.8121341144285461E-2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1.4388489203837371E-2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1.731233993243458E-2</v>
      </c>
    </row>
    <row r="70" spans="1:22" s="82" customFormat="1" x14ac:dyDescent="0.2">
      <c r="A70" s="43"/>
      <c r="B70" s="76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2.9739943931111349E-2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-4.9928673329073935E-2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-2.2655545536519446E-2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1.5981685612085222E-2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8.6771968487630038E-2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1.8050541494728206E-2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4.6889507384770927E-2</v>
      </c>
    </row>
    <row r="71" spans="1:22" s="82" customFormat="1" x14ac:dyDescent="0.2">
      <c r="A71" s="43"/>
      <c r="B71" s="76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3.3909945749575267E-2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-2.1770682156446279E-2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-1.8620059401416603E-2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3.7045221020949391E-2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0.1054405196766669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0.12840466926988278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4.5823031369836509E-2</v>
      </c>
    </row>
    <row r="72" spans="1:22" s="82" customFormat="1" x14ac:dyDescent="0.2">
      <c r="A72" s="43"/>
      <c r="B72" s="76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3.2959077268683364E-2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-1.4684287817734043E-2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9.1501772846846953E-4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1.0716873399968171E-2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9.4559480315212094E-2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3.2142857178312841E-2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0.11006641404421741</v>
      </c>
    </row>
    <row r="73" spans="1:22" s="82" customFormat="1" x14ac:dyDescent="0.2">
      <c r="A73" s="43"/>
      <c r="B73" s="76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2.8986929516927894E-2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1.5768725361366663E-2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1.4903129663091893E-2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-3.5400251227587997E-3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6.1053256653762052E-2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0.10926853299825337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9.6428571474771324E-2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0.11537945907329766</v>
      </c>
    </row>
    <row r="74" spans="1:22" s="82" customFormat="1" x14ac:dyDescent="0.2">
      <c r="A74" s="43"/>
      <c r="B74" s="76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4.0188457732459423E-2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8.9285714260468781E-3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9.1785222579162805E-4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5.9885648816387825E-2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8.9730886605122531E-2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7.4733096044658151E-2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0.1229227410494141</v>
      </c>
    </row>
    <row r="75" spans="1:22" s="82" customFormat="1" x14ac:dyDescent="0.2">
      <c r="A75" s="43"/>
      <c r="B75" s="76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4.3462692595086568E-2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4.3766578249336829E-2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2.8485757123462341E-2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3.5343035343035373E-2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7.9654711832597466E-2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9.0267814454544362E-2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0.11071428575618793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0.10396385439744768</v>
      </c>
    </row>
    <row r="76" spans="1:22" s="82" customFormat="1" x14ac:dyDescent="0.2">
      <c r="A76" s="43"/>
      <c r="B76" s="76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5.2447568562903127E-2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2.398800600028346E-2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3.5846438482886149E-2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6.2558981676130943E-2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0.12777688987571512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0.10000000003008379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7.796015297080533E-2</v>
      </c>
    </row>
    <row r="77" spans="1:22" s="82" customFormat="1" x14ac:dyDescent="0.2">
      <c r="A77" s="43"/>
      <c r="B77" s="76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5.6987131141463553E-2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3.9274924465457099E-2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4.9533799533799536E-2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8.709378311582737E-2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0.13152277039263047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0.17216117218784521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0.10018849928136685</v>
      </c>
    </row>
    <row r="78" spans="1:22" s="82" customFormat="1" x14ac:dyDescent="0.2">
      <c r="A78" s="43"/>
      <c r="B78" s="76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5.5884817446609739E-2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5.8732612044150014E-2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4.449298689353863E-2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9.3567059849643183E-2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7.5386296262151542E-2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0.11913357395035355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0.16683358200887949</v>
      </c>
    </row>
    <row r="79" spans="1:22" s="82" customFormat="1" x14ac:dyDescent="0.2">
      <c r="A79" s="43"/>
      <c r="B79" s="76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6.4000061236715367E-2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5.430463576158933E-2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1.4814814805705706E-2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5.7897174617878647E-2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0.11407374351701507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0.12123974473501838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0.15357142860043793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0.18706658663536063</v>
      </c>
    </row>
    <row r="80" spans="1:22" s="82" customFormat="1" x14ac:dyDescent="0.2">
      <c r="A80" s="43"/>
      <c r="B80" s="76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6.2053545584427133E-2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3.4226190471473399E-2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4.7624525480271324E-2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8.0094571841128032E-2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0.11143226592803436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8.480565374327248E-2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0.15335958007159201</v>
      </c>
    </row>
    <row r="81" spans="1:22" s="82" customFormat="1" x14ac:dyDescent="0.2">
      <c r="A81" s="43"/>
      <c r="B81" s="76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6.2122146452884823E-2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5.3571428571162885E-2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5.3264604810996631E-2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8.1026376945216763E-2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0.13529569584064086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0.15602836880280013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0.13959610140810205</v>
      </c>
    </row>
    <row r="82" spans="1:22" s="82" customFormat="1" x14ac:dyDescent="0.2">
      <c r="A82" s="43"/>
      <c r="B82" s="76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6.4136600117150208E-2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6.9069069075427453E-2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6.9888132856648633E-2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9.3869138518551012E-2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0.13501333234689997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0.15248226946837989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0.13503960841518042</v>
      </c>
    </row>
    <row r="83" spans="1:22" s="82" customFormat="1" x14ac:dyDescent="0.2">
      <c r="A83" s="43"/>
      <c r="B83" s="76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6.920118073033131E-2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5.6379821962904024E-2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7.8454196251891622E-2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0.12520242051975908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0.1025085393173463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0.18275862067483142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0.1859071418648065</v>
      </c>
    </row>
    <row r="84" spans="1:22" s="82" customFormat="1" x14ac:dyDescent="0.2">
      <c r="A84" s="43"/>
      <c r="B84" s="76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6.7517551540113283E-2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4.0238450078424783E-2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6.6392412295737488E-2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0.12136483277160778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0.13817278088142301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0.16262975774552918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0.12620714209992076</v>
      </c>
    </row>
    <row r="85" spans="1:22" s="82" customFormat="1" x14ac:dyDescent="0.2">
      <c r="A85" s="43"/>
      <c r="B85" s="76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6.5220695607335316E-2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5.9508408796895326E-2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3.9647577096133882E-2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6.2342424936969947E-2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7.4650996481077314E-2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0.12858940198188479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0.1302931595644336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0.13691184588522298</v>
      </c>
    </row>
    <row r="86" spans="1:22" s="82" customFormat="1" x14ac:dyDescent="0.2">
      <c r="A86" s="43"/>
      <c r="B86" s="76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5.631521173365793E-2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3.244837758186072E-2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7.1526822558459532E-2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7.6261056656300855E-2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0.14286233860871536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0.17880794704868316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9.3091136495966217E-2</v>
      </c>
    </row>
    <row r="87" spans="1:22" s="82" customFormat="1" x14ac:dyDescent="0.2">
      <c r="A87" s="43"/>
      <c r="B87" s="76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4.844216064705173E-2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2.62390670479982E-2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4.2726461401160175E-2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6.427965278377433E-2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0.1520269035511298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0.16398713822168842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9.2684873370968285E-2</v>
      </c>
    </row>
    <row r="88" spans="1:22" s="82" customFormat="1" x14ac:dyDescent="0.2">
      <c r="A88" s="43"/>
      <c r="B88" s="76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4.8324712170867201E-2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3.6603221082855089E-2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3.8401428890377294E-2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8.4322169550982359E-2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0.10019131297607067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0.21103896101072434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0.11610133569063358</v>
      </c>
    </row>
    <row r="89" spans="1:22" s="82" customFormat="1" x14ac:dyDescent="0.2">
      <c r="A89" s="43"/>
      <c r="B89" s="76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4.4908121715654586E-2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1.7441860474919746E-2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4.0088839533592442E-2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5.7949676084827546E-2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0.12367676342061534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0.13750000000921314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0.10459539152128196</v>
      </c>
    </row>
    <row r="90" spans="1:22" s="82" customFormat="1" x14ac:dyDescent="0.2">
      <c r="A90" s="43"/>
      <c r="B90" s="76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3.8933524106937192E-2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3.5308953341740196E-2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1.8978102194341925E-2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3.5443037974683532E-2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3.3817052346909064E-2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0.16701741652110319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0.22903225811833469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0.10670845691623232</v>
      </c>
    </row>
    <row r="91" spans="1:22" s="82" customFormat="1" x14ac:dyDescent="0.2">
      <c r="A91" s="43"/>
      <c r="B91" s="76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4.5734698758429455E-2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3.0150753768844296E-2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7.2992700758699571E-3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2.3423817863397554E-2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3.3837372322805911E-2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0.14344291270950532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0.20743034055485332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5.8279212977915072E-2</v>
      </c>
    </row>
    <row r="92" spans="1:22" s="82" customFormat="1" x14ac:dyDescent="0.2">
      <c r="A92" s="43"/>
      <c r="B92" s="76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4.6731411261076425E-2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3.0000000000000072E-2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1.294964028416724E-2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2.8220050510596329E-2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4.0151128964186072E-2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9.738571037041098E-2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0.26384364815913469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9.0240257466720944E-2</v>
      </c>
    </row>
    <row r="93" spans="1:22" s="82" customFormat="1" x14ac:dyDescent="0.2">
      <c r="A93" s="43"/>
      <c r="B93" s="76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3.7011159276012374E-2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7.4165636588380008E-3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-3.1073446328322128E-2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-1.1963023382272912E-3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1.5672211056430636E-2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8.8923398930198017E-2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0.22392638033163878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0.10441340557015605</v>
      </c>
    </row>
    <row r="94" spans="1:22" s="82" customFormat="1" x14ac:dyDescent="0.2">
      <c r="A94" s="43"/>
      <c r="B94" s="76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3.2455040564363796E-2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-3.0898876405323013E-2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-1.0348172900722149E-2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1.0592496410609198E-2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7.3390245513909547E-2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0.22153846157610271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0.12061957952953302</v>
      </c>
    </row>
    <row r="95" spans="1:22" s="82" customFormat="1" x14ac:dyDescent="0.2">
      <c r="A95" s="43"/>
      <c r="B95" s="76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2.5879692663236298E-2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-3.0898876405323013E-2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1.2088505126821266E-2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-4.9897742750623763E-3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0.10530348460135951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0.19533527696936215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5.5966133691515839E-2</v>
      </c>
    </row>
    <row r="96" spans="1:22" s="82" customFormat="1" x14ac:dyDescent="0.2">
      <c r="A96" s="43"/>
      <c r="B96" s="76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1.836079864524396E-2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-7.1633237850265621E-3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-4.1209865949265109E-2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7.8314430984195355E-2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0.19642857144468751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9.0183832852674367E-2</v>
      </c>
    </row>
    <row r="97" spans="1:22" s="82" customFormat="1" x14ac:dyDescent="0.2">
      <c r="A97" s="43"/>
      <c r="B97" s="76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3.45859907439122E-2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-2.9661016954898402E-2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5.6094929881337213E-3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-2.9558693050894345E-2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0.10908554381936035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0.11239193086231837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5.263727165041477E-2</v>
      </c>
    </row>
    <row r="98" spans="1:22" s="82" customFormat="1" x14ac:dyDescent="0.2">
      <c r="A98" s="43"/>
      <c r="B98" s="76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3.1543573555211403E-2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-2.4449877750611594E-3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-1.7142857152327374E-2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4.1720154043645759E-3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-1.4515287886589951E-2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7.64726474335201E-2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9.8314606720836223E-2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0.11955912589858406</v>
      </c>
    </row>
    <row r="99" spans="1:22" s="82" customFormat="1" x14ac:dyDescent="0.2">
      <c r="A99" s="43"/>
      <c r="B99" s="76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4.3658270154881364E-2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-2.2727272730501274E-2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-5.8842409329196233E-3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-3.6985801291781188E-2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0.10556542707976795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8.5635359148290138E-2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0.11203004391938372</v>
      </c>
    </row>
    <row r="100" spans="1:22" s="82" customFormat="1" x14ac:dyDescent="0.2">
      <c r="A100" s="43"/>
      <c r="B100" s="76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4.6300357112999846E-2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-1.9774011298557163E-2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1.8920662223177866E-2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-2.8963008112915533E-2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0.12497584854625059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0.10723860591059525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8.3529568724207706E-2</v>
      </c>
    </row>
    <row r="101" spans="1:22" s="82" customFormat="1" x14ac:dyDescent="0.2">
      <c r="A101" s="43"/>
      <c r="B101" s="76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5.0810669779856911E-2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-2.8571428611025573E-3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4.0572282724750126E-3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-4.4054554655552306E-3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5.4596897060542743E-2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0.13461538460648406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7.3692401402904853E-2</v>
      </c>
    </row>
    <row r="102" spans="1:22" s="82" customFormat="1" x14ac:dyDescent="0.2">
      <c r="A102" s="43"/>
      <c r="B102" s="76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5.5431887269848309E-2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-1.0962241169305621E-2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-1.1461318053176921E-2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-1.8071648772190804E-2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-1.6944731582801329E-2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7.7573609438416319E-2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8.1364829379497364E-2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8.2148742961418192E-2</v>
      </c>
    </row>
    <row r="103" spans="1:22" s="82" customFormat="1" x14ac:dyDescent="0.2">
      <c r="A103" s="43"/>
      <c r="B103" s="76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4.6792861926223277E-2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1.3043478257277637E-2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9.4117647058823035E-3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-4.4363079875930954E-3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6.5691851105926971E-2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1.5384615401229561E-2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9.9833171204034218E-2</v>
      </c>
    </row>
    <row r="104" spans="1:22" s="82" customFormat="1" x14ac:dyDescent="0.2">
      <c r="A104" s="43"/>
      <c r="B104" s="76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4.9417035445056962E-2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-2.427184466019452E-3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1.4204545545349299E-3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9.3976932934642828E-3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-7.995079947596467E-3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8.9335827878956026E-2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8.1742858620206776E-2</v>
      </c>
    </row>
    <row r="105" spans="1:22" s="82" customFormat="1" x14ac:dyDescent="0.2">
      <c r="A105" s="43"/>
      <c r="B105" s="76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5.0661207040910906E-2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3.6809815950919898E-3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1.31195335239991E-2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1.8619337979094007E-2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7.2567666422469236E-3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6.8764532629142713E-2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2.2556391002205748E-2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0.11636808345246752</v>
      </c>
    </row>
    <row r="106" spans="1:22" s="82" customFormat="1" x14ac:dyDescent="0.2">
      <c r="A106" s="43"/>
      <c r="B106" s="76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5.7583731267717153E-2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2.1739130443289938E-2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3.1369131902842774E-2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1.2500483023598576E-2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7.6911220725525115E-2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9.8236775796941123E-2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6.7123293137636583E-2</v>
      </c>
    </row>
    <row r="107" spans="1:22" s="82" customFormat="1" x14ac:dyDescent="0.2">
      <c r="A107" s="43"/>
      <c r="B107" s="76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6.0279779798807553E-2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2.1739130443289938E-2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1.1517542924176158E-2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-1.8041850241252752E-2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8.0804123090745514E-2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3.1707317094216717E-2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8.7099148406580271E-2</v>
      </c>
    </row>
    <row r="108" spans="1:22" s="82" customFormat="1" x14ac:dyDescent="0.2">
      <c r="A108" s="43"/>
      <c r="B108" s="76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6.816576293163662E-2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4.329004327817295E-3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1.1836866458624709E-2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5.5440558888984283E-2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2.5145827652847164E-2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0.13930348258518835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9.7201150296522695E-2</v>
      </c>
    </row>
    <row r="109" spans="1:22" s="82" customFormat="1" x14ac:dyDescent="0.2">
      <c r="A109" s="43"/>
      <c r="B109" s="76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6.5503346624827014E-2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2.7656477440192135E-2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1.6841879425016172E-2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4.2016556189289775E-2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4.6443564114495399E-2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0.12435233160915742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0.13597075030813771</v>
      </c>
    </row>
    <row r="110" spans="1:22" s="82" customFormat="1" x14ac:dyDescent="0.2">
      <c r="A110" s="43"/>
      <c r="B110" s="76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7.3387439640652349E-2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3.0637254901960786E-2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3.7790697683545961E-2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1.310322786832843E-2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7.4184412450185769E-2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6.2851061310107759E-2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0.17391304351010745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5.8926881339472117E-2</v>
      </c>
    </row>
    <row r="111" spans="1:22" s="82" customFormat="1" x14ac:dyDescent="0.2">
      <c r="A111" s="43"/>
      <c r="B111" s="76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6.3407991931672195E-2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3.3430232568449902E-2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5.9944037882049002E-2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8.713738477918169E-2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5.0397497319985871E-2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0.17302798980726669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0.15050263796165841</v>
      </c>
    </row>
    <row r="112" spans="1:22" s="82" customFormat="1" x14ac:dyDescent="0.2">
      <c r="A112" s="43"/>
      <c r="B112" s="76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6.1516966074901376E-2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1.1527377508740003E-2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1.9835408313990246E-2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5.5465646603621799E-2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3.9702304270377811E-2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0.1016949152424839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9.2537614512121377E-2</v>
      </c>
    </row>
    <row r="113" spans="1:22" s="82" customFormat="1" x14ac:dyDescent="0.2">
      <c r="A113" s="43"/>
      <c r="B113" s="76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5.8340707084485757E-2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4.5845272212708295E-2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3.5410463632496787E-2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5.1971464373688131E-2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9.5344792021057362E-2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0.15254237288412145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0.17617966927629783</v>
      </c>
    </row>
    <row r="114" spans="1:22" s="82" customFormat="1" x14ac:dyDescent="0.2">
      <c r="A114" s="43"/>
      <c r="B114" s="76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6.6838002140758912E-2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6.9565217386641134E-2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5.6187073725235438E-2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8.4542890553635869E-2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4.8012003003975651E-2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0.17475728153712133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9.7452487693644521E-2</v>
      </c>
    </row>
    <row r="115" spans="1:22" s="82" customFormat="1" x14ac:dyDescent="0.2">
      <c r="A115" s="43"/>
      <c r="B115" s="76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7.2605881377015055E-2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2.145922747628504E-2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7.3744437380801109E-2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9.1437133325401571E-2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8.5806283192421326E-2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0.2373737373567634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9.4479046953142257E-2</v>
      </c>
    </row>
    <row r="116" spans="1:22" s="82" customFormat="1" x14ac:dyDescent="0.2">
      <c r="A116" s="43"/>
      <c r="B116" s="76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7.5804318508448362E-2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2.1276595738644388E-2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4.6762589928057575E-2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8.0168939856891511E-2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7.6742521826770771E-2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0.26804123711877353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0.13337731388869314</v>
      </c>
    </row>
    <row r="117" spans="1:22" s="82" customFormat="1" x14ac:dyDescent="0.2">
      <c r="A117" s="43"/>
      <c r="B117" s="76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8.541889240977428E-2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5.0359712235392068E-2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8.4126135756280113E-2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9.2883634000718709E-2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6.703797175503394E-2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0.20343137253343405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0.10003616473159276</v>
      </c>
    </row>
    <row r="118" spans="1:22" s="82" customFormat="1" x14ac:dyDescent="0.2">
      <c r="A118" s="43"/>
      <c r="B118" s="76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8.4196232202895183E-2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4.1134751766107702E-2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4.6467420002112216E-2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6.6587157715336964E-2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3.9702304270377811E-2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0.16972477064769642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0.13544824064756503</v>
      </c>
    </row>
    <row r="119" spans="1:22" s="82" customFormat="1" x14ac:dyDescent="0.2">
      <c r="A119" s="43"/>
      <c r="B119" s="76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8.2317692855134211E-2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5.1063829786932281E-2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6.5577227200843427E-2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7.9230180348278237E-2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-2.5934188609426099E-3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0.18676122930283981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0.12018284377816818</v>
      </c>
    </row>
    <row r="120" spans="1:22" s="82" customFormat="1" x14ac:dyDescent="0.2">
      <c r="A120" s="43"/>
      <c r="B120" s="76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8.527168615569633E-2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7.6149425285725353E-2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7.4869722429011937E-2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7.0433823321310873E-2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-5.4541702108866956E-3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0.1637554585100634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0.11831581070715096</v>
      </c>
    </row>
    <row r="121" spans="1:22" s="82" customFormat="1" x14ac:dyDescent="0.2">
      <c r="A121" s="43"/>
      <c r="B121" s="76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7.4132638234466169E-2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5.8073654393643537E-2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7.3636459542145677E-2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0.11030470650598494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-3.9155860676545633E-2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0.27880184329391272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0.10932527855009784</v>
      </c>
    </row>
    <row r="122" spans="1:22" s="82" customFormat="1" x14ac:dyDescent="0.2">
      <c r="A122" s="43"/>
      <c r="B122" s="76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6.8039447693076877E-2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5.4696789536266457E-2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6.0224089628321209E-2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5.7518401682439532E-2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4.2859879758852915E-2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-9.2540053400783695E-2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0.22004357297427427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0.11609953910254525</v>
      </c>
    </row>
    <row r="123" spans="1:22" s="82" customFormat="1" x14ac:dyDescent="0.2">
      <c r="A123" s="43"/>
      <c r="B123" s="76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7.1034098594134051E-2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5.4852320673740455E-2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3.4318204893897961E-2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5.6662292736740352E-2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-0.11869176753167703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0.18438177874685963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4.5762860143427335E-2</v>
      </c>
    </row>
    <row r="124" spans="1:22" s="82" customFormat="1" x14ac:dyDescent="0.2">
      <c r="A124" s="43"/>
      <c r="B124" s="76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7.1952916393258293E-2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6.0570071258907295E-2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7.407407407776756E-2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6.7142561555969468E-2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7.8282687482576011E-2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-0.10178404271928303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0.21318681322351371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0.10232627280150675</v>
      </c>
    </row>
    <row r="125" spans="1:22" s="82" customFormat="1" x14ac:dyDescent="0.2">
      <c r="A125" s="43"/>
      <c r="B125" s="76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6.0665239936328288E-2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2.4657534239593996E-2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5.2480230050323498E-2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5.8815443413059637E-2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-0.13430947704456636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0.16176470589276254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2.6204590023344316E-2</v>
      </c>
    </row>
    <row r="126" spans="1:22" s="82" customFormat="1" x14ac:dyDescent="0.2">
      <c r="A126" s="43"/>
      <c r="B126" s="76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4.8113513525548837E-2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3.5230352312042912E-2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5.6785567855678475E-2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4.6175313969923713E-2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-0.13231650238456322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0.18388429752396929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5.6706977088961913E-2</v>
      </c>
    </row>
    <row r="127" spans="1:22" s="82" customFormat="1" x14ac:dyDescent="0.2">
      <c r="A127" s="43"/>
      <c r="B127" s="76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5.8893372165942807E-2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2.546296296296283E-2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4.6218487396017222E-2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-8.4862837971186045E-3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2.8641724382332444E-2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-0.1234538217048799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0.224489795896616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6.8801087111335563E-2</v>
      </c>
    </row>
    <row r="128" spans="1:22" s="82" customFormat="1" x14ac:dyDescent="0.2">
      <c r="A128" s="43"/>
      <c r="B128" s="76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4.7650426811028261E-2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3.0555555556327298E-2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3.426318981200728E-2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3.73695160931274E-2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-7.8636750330269553E-2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0.20528455287642924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8.0369470373622064E-4</v>
      </c>
    </row>
    <row r="129" spans="1:22" s="82" customFormat="1" x14ac:dyDescent="0.2">
      <c r="A129" s="43"/>
      <c r="B129" s="76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4.6570420561975696E-2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2.3287671230849835E-2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9.564188522973761E-3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3.9889775921945508E-2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-3.5178338417550026E-2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0.22199592666983237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1.2145221974523805E-2</v>
      </c>
    </row>
    <row r="130" spans="1:22" s="82" customFormat="1" x14ac:dyDescent="0.2">
      <c r="A130" s="43"/>
      <c r="B130" s="76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3.757578797194891E-2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4.0871934593580831E-3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3.9358159249167336E-2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3.8841030867502645E-2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1.5252464066349345E-2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0.1529411764721427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-3.5873952121632413E-2</v>
      </c>
    </row>
    <row r="131" spans="1:22" s="82" customFormat="1" x14ac:dyDescent="0.2">
      <c r="A131" s="43"/>
      <c r="B131" s="76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3.7063890441631039E-2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-1.3495276739322675E-3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1.127931136835857E-2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5.1441604035302478E-2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4.6523331565783629E-2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0.17928286851907774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-2.1123760211974471E-2</v>
      </c>
    </row>
    <row r="132" spans="1:22" s="82" customFormat="1" x14ac:dyDescent="0.2">
      <c r="A132" s="43"/>
      <c r="B132" s="76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3.6970203991097787E-2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1.2457531143827957E-2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4.0053404662034019E-3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1.4049668546551913E-2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4.7944541828451953E-2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0.1013517519381865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0.242026266428845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-4.1234984878836853E-2</v>
      </c>
    </row>
    <row r="133" spans="1:22" s="82" customFormat="1" x14ac:dyDescent="0.2">
      <c r="A133" s="43"/>
      <c r="B133" s="76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4.1220024835323964E-2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-1.2048192781084918E-2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4.0286921489634548E-3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-3.1781208000703106E-4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0.13586780748194857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0.12072072072110354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-5.1702614338112594E-2</v>
      </c>
    </row>
    <row r="134" spans="1:22" s="82" customFormat="1" x14ac:dyDescent="0.2">
      <c r="A134" s="43"/>
      <c r="B134" s="76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4.2876681257999462E-2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-1.1273957158963756E-3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-1.8494055481520711E-2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1.5511583971363253E-2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3.866644510740955E-3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0.20395402297938428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6.4285714264440838E-2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1.8322507347696852E-2</v>
      </c>
    </row>
    <row r="135" spans="1:22" s="82" customFormat="1" x14ac:dyDescent="0.2">
      <c r="A135" s="43"/>
      <c r="B135" s="76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4.1326058123998873E-2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-2.6666666703647379E-3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1.0307254343771445E-2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2.1354012885581232E-2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0.20629359791843357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0.11904761903219155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-3.6993237432518202E-4</v>
      </c>
    </row>
    <row r="136" spans="1:22" s="82" customFormat="1" x14ac:dyDescent="0.2">
      <c r="A136" s="43"/>
      <c r="B136" s="76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4.1301370905068073E-2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-1.1198208286673497E-3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-1.3262599421647858E-3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1.9389238972369232E-3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6.9893307148478755E-3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0.25777777777219191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0.11956521736642417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3.2203365912158603E-2</v>
      </c>
    </row>
    <row r="137" spans="1:22" s="82" customFormat="1" x14ac:dyDescent="0.2">
      <c r="A137" s="43"/>
      <c r="B137" s="76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4.6850514127329143E-2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1.2373453318335143E-2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6.6844919812194259E-3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2.2345823575331693E-2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2.1196306001921995E-2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0.28445729565751676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0.14285714284843878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1.2158920721986217E-3</v>
      </c>
    </row>
    <row r="138" spans="1:22" s="82" customFormat="1" x14ac:dyDescent="0.2">
      <c r="A138" s="43"/>
      <c r="B138" s="76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5.7273015037873368E-2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-6.5445026203367644E-3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1.8622696411251229E-2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4.0854683089666152E-2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0.35188475693256027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0.17277486912149251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4.0403819833808363E-2</v>
      </c>
    </row>
    <row r="139" spans="1:22" s="82" customFormat="1" x14ac:dyDescent="0.2">
      <c r="A139" s="43"/>
      <c r="B139" s="76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4.0270405694249341E-2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2.2573363431151242E-2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2.543507362961895E-2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2.5477707006369449E-2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2.4897739876536887E-2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0.29856750991647352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8.1666666690579731E-2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3.737038318027E-2</v>
      </c>
    </row>
    <row r="140" spans="1:22" s="82" customFormat="1" x14ac:dyDescent="0.2">
      <c r="A140" s="43"/>
      <c r="B140" s="76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3.6688841596350948E-2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2.8121484814398197E-2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2.8301886784569207E-2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3.4593960715332807E-2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3.6066565812209433E-2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0.29066882105273545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0.16863406408147144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9.154839955680541E-2</v>
      </c>
    </row>
    <row r="141" spans="1:22" s="82" customFormat="1" x14ac:dyDescent="0.2">
      <c r="A141" s="43"/>
      <c r="B141" s="76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4.249183976854698E-2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3.2128514047192039E-2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4.7074909659146333E-2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2.7521450536536804E-2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0.26300366302154077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0.1900000000115119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9.6003811823268767E-2</v>
      </c>
    </row>
    <row r="142" spans="1:22" s="82" customFormat="1" x14ac:dyDescent="0.2">
      <c r="A142" s="43"/>
      <c r="B142" s="76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4.8829408345754555E-2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4.4776119404200378E-2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4.1460335954947185E-2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4.2434836523634972E-2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0.27069096431382073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0.17687074830087895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0.13555885620167404</v>
      </c>
    </row>
    <row r="143" spans="1:22" s="82" customFormat="1" x14ac:dyDescent="0.2">
      <c r="A143" s="43"/>
      <c r="B143" s="76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5.2640989134359703E-2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4.1891891889389785E-2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4.0602680755307756E-2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4.2519940561061377E-2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0.24690764338304164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0.17567567567759843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0.18922113893797379</v>
      </c>
    </row>
    <row r="144" spans="1:22" s="82" customFormat="1" x14ac:dyDescent="0.2">
      <c r="A144" s="43"/>
      <c r="B144" s="76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4.745212281314036E-2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3.0201342281879064E-2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1.7287234033215769E-2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4.5175139037955017E-2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2.92258552533434E-2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0.28565660915328583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7.0803800590935939E-2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-1.3595166152455143E-2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8.3311093190863342E-2</v>
      </c>
    </row>
    <row r="145" spans="1:22" s="82" customFormat="1" x14ac:dyDescent="0.2">
      <c r="A145" s="43"/>
      <c r="B145" s="76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4.5358096804922539E-2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6.2330623311925251E-2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5.1575650812291991E-2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5.1630808354093248E-2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0.24143197349906223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8.6806415096238709E-2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4.9839228314152342E-2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0.11224925506018674</v>
      </c>
    </row>
    <row r="146" spans="1:22" s="82" customFormat="1" x14ac:dyDescent="0.2">
      <c r="A146" s="43"/>
      <c r="B146" s="76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4.7278159251218491E-2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5.6433408577878111E-2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5.6527590845902968E-2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5.8846568099481106E-2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8.11482052753255E-2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0.23254156165337289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0.11850010799804377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0.12919463088177885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5.9064487116410387E-2</v>
      </c>
    </row>
    <row r="147" spans="1:22" s="82" customFormat="1" x14ac:dyDescent="0.2">
      <c r="A147" s="43"/>
      <c r="B147" s="76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5.1609870417640952E-2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6.2834224599395305E-2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5.6743101438010139E-2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5.0938246618073779E-2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0.23285101130779279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0.12188621229269068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0.18821603928352443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8.8439656927339308E-2</v>
      </c>
    </row>
    <row r="148" spans="1:22" s="82" customFormat="1" x14ac:dyDescent="0.2">
      <c r="A148" s="43"/>
      <c r="B148" s="76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4.826789242220117E-2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8.1009296148279675E-2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6.5408805031446596E-2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6.8423980482593225E-2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0.21084440111707203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0.1844660194277975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7.1821021687975495E-2</v>
      </c>
    </row>
    <row r="149" spans="1:22" s="82" customFormat="1" x14ac:dyDescent="0.2">
      <c r="A149" s="43"/>
      <c r="B149" s="76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4.9568330935578053E-2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5.2222222222222253E-2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5.7104913671546E-2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3.7415290636632639E-2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4.6953927521010429E-2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0.19565743610197722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0.16930379747417487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0.11343841545741874</v>
      </c>
    </row>
    <row r="150" spans="1:22" s="82" customFormat="1" x14ac:dyDescent="0.2">
      <c r="A150" s="43"/>
      <c r="B150" s="76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4.1205154410662186E-2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6.5876152832014936E-2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4.7038659302989887E-2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3.6405242356235448E-2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0.19767168942924704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0.15327380953026351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7.7266043947143023E-2</v>
      </c>
    </row>
    <row r="151" spans="1:22" s="82" customFormat="1" x14ac:dyDescent="0.2">
      <c r="A151" s="43"/>
      <c r="B151" s="76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3.4097381047003161E-2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5.849889624724075E-2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6.6579634458973969E-2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4.7292098255397146E-2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0.21346758671267466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8.9225708099341342E-2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0.15870570105850382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8.0226250001117327E-2</v>
      </c>
    </row>
    <row r="152" spans="1:22" s="82" customFormat="1" x14ac:dyDescent="0.2">
      <c r="A152" s="43"/>
      <c r="B152" s="76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4.3100250294472696E-2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5.0328227571115908E-2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7.2083879425648242E-2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3.2020402380277702E-2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3.3267415951032227E-2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0.13536170974427675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4.0096763228502467E-2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0.10966810965576165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5.9862613924484984E-2</v>
      </c>
    </row>
    <row r="153" spans="1:22" s="82" customFormat="1" x14ac:dyDescent="0.2">
      <c r="A153" s="43"/>
      <c r="B153" s="76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2.5690258896653547E-2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5.7068741895394258E-2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3.0314336349221156E-2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8.6820959798781724E-3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0.12209976798856949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0.14005602241154128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4.4043708609796214E-2</v>
      </c>
    </row>
    <row r="154" spans="1:22" s="82" customFormat="1" x14ac:dyDescent="0.2">
      <c r="A154" s="43"/>
      <c r="B154" s="76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2.0515931963653686E-2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4.8543689320388349E-2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6.7532467535402527E-2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2.7876188700354229E-2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3.7584979219343756E-2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5.8175765071922153E-2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0.22543352601324934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2.7443463827624817E-2</v>
      </c>
    </row>
    <row r="155" spans="1:22" s="82" customFormat="1" x14ac:dyDescent="0.2">
      <c r="A155" s="43"/>
      <c r="B155" s="76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9.7382094078143147E-3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7.263294423875627E-2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4.5693869875893189E-2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4.0613711021130629E-2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5.0007498999728096E-2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0.20833333333434176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5.1743268702310601E-2</v>
      </c>
    </row>
    <row r="156" spans="1:22" s="82" customFormat="1" x14ac:dyDescent="0.2">
      <c r="A156" s="43"/>
      <c r="B156" s="76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4.4795858564268083E-3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5.3203040173724278E-2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7.8431372553633513E-2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3.426064227035102E-2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1.9600316871815878E-3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1.3608005697542643E-2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2.8150134048311393E-2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0.28483920367194676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8.0536912751677722E-2</v>
      </c>
    </row>
    <row r="157" spans="1:22" s="82" customFormat="1" x14ac:dyDescent="0.2">
      <c r="A157" s="43"/>
      <c r="B157" s="76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-5.9255029936316275E-3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6.3775510203463393E-2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3.787808282922283E-2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9.6574150482592741E-3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1.4595800568569399E-2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6.6800267210494653E-3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0.39050535985868223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3.6956521739130499E-2</v>
      </c>
    </row>
    <row r="158" spans="1:22" s="82" customFormat="1" x14ac:dyDescent="0.2">
      <c r="A158" s="43"/>
      <c r="B158" s="76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-1.2074836739753469E-2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3.311965811965821E-2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4.4585987266015335E-2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3.5601997410763773E-2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-8.9872244454828731E-3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1.3612046332263388E-2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-6.2541145489512659E-2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0.26745913820198808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2" customFormat="1" x14ac:dyDescent="0.2">
      <c r="A159" s="43"/>
      <c r="B159" s="76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-2.1382542159687542E-2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1.3836477987785355E-2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1.2872379551305548E-2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-2.2216109508382188E-2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2.8205716204568479E-2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-7.7529566361859134E-2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0.17768595042137358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1.4893617021276655E-2</v>
      </c>
    </row>
    <row r="160" spans="1:22" s="82" customFormat="1" x14ac:dyDescent="0.2">
      <c r="A160" s="43"/>
      <c r="B160" s="76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-3.0095551128348458E-2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1.2285012240637366E-3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7.9920079920079504E-3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-9.5722524765288284E-3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-1.3886932300296005E-3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3.6885245895508394E-2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-2.0790020790021086E-3</v>
      </c>
    </row>
    <row r="161" spans="1:22" s="82" customFormat="1" x14ac:dyDescent="0.2">
      <c r="A161" s="43"/>
      <c r="B161" s="76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-3.5962857150199479E-2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2.8894472370695194E-2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2.1437114729965942E-2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7.0429376740494681E-4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9.7378277152193847E-3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0.12990527740528776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2" customFormat="1" x14ac:dyDescent="0.2">
      <c r="A162" s="43"/>
      <c r="B162" s="76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-3.9978970859778674E-2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-1.459854014598546E-2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-1.8541409141976151E-2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-4.3652237177154397E-3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-2.972300281003688E-2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-4.1055890879239804E-2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2.0645161283478621E-2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2" customFormat="1" x14ac:dyDescent="0.2">
      <c r="A163" s="43"/>
      <c r="B163" s="76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-3.8508579162349212E-2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-1.2239902036583895E-3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2.9549417270808471E-2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1.5541991634237074E-2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-3.3577687078072814E-2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-6.7013662977101693E-2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0.11037234044132105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1.0351966873706004E-2</v>
      </c>
    </row>
    <row r="164" spans="1:22" s="82" customFormat="1" x14ac:dyDescent="0.2">
      <c r="A164" s="43"/>
      <c r="B164" s="76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-4.7423069138540198E-2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-6.2499999999999405E-3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-1.5892420529482768E-2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1.1257550796265694E-2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-6.5006379521510126E-3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-1.1597456046615412E-2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-3.7440435672398423E-2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6.8920676197020886E-2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2" customFormat="1" x14ac:dyDescent="0.2">
      <c r="A165" s="43"/>
      <c r="B165" s="76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-4.6938825982837516E-2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-2.9447852752665975E-2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-6.6087271410464402E-3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5.754685931147666E-4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6.3622084705243064E-3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-2.9484029474571283E-2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2" customFormat="1" x14ac:dyDescent="0.2">
      <c r="A166" s="43"/>
      <c r="B166" s="76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-5.2765345319482342E-2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-3.8065843621399205E-2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-4.9878345501048006E-2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-1.5963718820861724E-2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-4.5538138185487603E-2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2.5532429820443313E-2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-2.7516778525356996E-2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-5.0707547158659813E-2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2" customFormat="1" x14ac:dyDescent="0.2">
      <c r="A167" s="43"/>
      <c r="B167" s="76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-5.0131120953753786E-2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-4.9576783557153038E-2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-1.8252112929329267E-2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-5.7236194755813118E-2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1.4732589214759926E-2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5.1129607618896518E-2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-5.0290135396518401E-2</v>
      </c>
    </row>
    <row r="168" spans="1:22" s="82" customFormat="1" x14ac:dyDescent="0.2">
      <c r="A168" s="43"/>
      <c r="B168" s="76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-3.833614950733992E-2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-2.8865979381443269E-2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-4.2424242428577119E-2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-1.4802780034299129E-2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-4.6021840871231422E-2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-1.0807991066712892E-2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5.3701255774686235E-2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-7.8878748366691467E-2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6.7938021447004004E-2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2" customFormat="1" x14ac:dyDescent="0.2">
      <c r="A169" s="43"/>
      <c r="B169" s="76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-3.1764126525850554E-2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-5.0359712228317872E-2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-1.7844332855093212E-2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-1.3546429293969237E-2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6.9524651147588892E-2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-5.8370044048367993E-2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4.1928721174003293E-3</v>
      </c>
    </row>
    <row r="170" spans="1:22" s="82" customFormat="1" x14ac:dyDescent="0.2">
      <c r="A170" s="43"/>
      <c r="B170" s="76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-2.1829816532982035E-2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-1.4477766287487133E-2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-3.1707317068470749E-2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-1.7144387891776067E-2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-2.2745098035585977E-2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-1.4566897108620273E-2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8.5955330957503184E-2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2.808988763037814E-3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9.8475967161850378E-2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2" customFormat="1" x14ac:dyDescent="0.2">
      <c r="A171" s="43"/>
      <c r="B171" s="76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-1.40405393531519E-2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-1.3647642680254849E-2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5.4466230936819947E-3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1.5588541925234532E-2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8.8500060818173451E-2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3.2763532762547579E-2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3.3918128658888512E-2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-1.8867924528302004E-2</v>
      </c>
    </row>
    <row r="172" spans="1:22" s="82" customFormat="1" x14ac:dyDescent="0.2">
      <c r="A172" s="43"/>
      <c r="B172" s="76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-4.0935123482852423E-3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-3.4355828219624247E-2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-1.0631588431390148E-2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-1.7898014483597329E-2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6.8059978238368485E-2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-3.598615917050433E-2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0.22529644268862431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2" customFormat="1" x14ac:dyDescent="0.2">
      <c r="A173" s="43"/>
      <c r="B173" s="76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9.7254093542932241E-3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-3.1185031185030888E-3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-1.2210012214723558E-2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-1.2700414339758572E-2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-1.9026817133765986E-2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5.4775844087255207E-2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0.141317365253393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2" customFormat="1" x14ac:dyDescent="0.2">
      <c r="A174" s="43"/>
      <c r="B174" s="76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1.5627339972230033E-2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7.4074074074074372E-3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-9.0427475337962106E-3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-3.2284100044944141E-3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1.0765589830446108E-2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0.1043876320719123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0.13653603033958997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2" customFormat="1" x14ac:dyDescent="0.2">
      <c r="A175" s="43"/>
      <c r="B175" s="76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1.5676218733776434E-2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-3.6764705871989048E-3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-1.4885462162403081E-2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-2.2697820848899413E-2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8.9222455719800184E-2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-2.7196652718613559E-2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6.7065868261660902E-2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1.2295081967213144E-2</v>
      </c>
    </row>
    <row r="176" spans="1:22" s="82" customFormat="1" x14ac:dyDescent="0.2">
      <c r="A176" s="43"/>
      <c r="B176" s="76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2.21183408349875E-2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5.2410901467505235E-3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-3.7267080734846884E-3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-1.2127794370531172E-2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-6.5025318691884775E-4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7.299095581265809E-2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4.1809778219893429E-2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0.122871046225544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2" customFormat="1" x14ac:dyDescent="0.2">
      <c r="A177" s="43"/>
      <c r="B177" s="76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2.2478324401556903E-2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6.3211125055891333E-3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-1.3123120386402967E-2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1.9135650317695076E-2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8.0229962275110159E-2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0.12531645568143698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2" customFormat="1" x14ac:dyDescent="0.2">
      <c r="A178" s="43"/>
      <c r="B178" s="76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3.4399551449686608E-2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3.7131882196271004E-2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7.8348234860356591E-3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3.0152891420271354E-2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9.1091445424674705E-2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6.3284893370509895E-2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-9.6618357487922874E-3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0.12422360248538203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2" customFormat="1" x14ac:dyDescent="0.2">
      <c r="A179" s="43"/>
      <c r="B179" s="76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2.8921655996433697E-2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1.2722646302630009E-2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-2.2346368715083779E-2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2.1659263220505015E-2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0.13052745881861988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4.9589751240705325E-2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-6.7873303164488863E-2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2.8513238289205673E-2</v>
      </c>
    </row>
    <row r="180" spans="1:22" s="82" customFormat="1" x14ac:dyDescent="0.2">
      <c r="A180" s="43"/>
      <c r="B180" s="76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3.0614431397375571E-2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1.5189873426214504E-2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-1.8323408153916889E-3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2.2076860173687339E-2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1.9783950364367243E-2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7.3525952647809659E-2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2.7027027023236033E-2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7.0771408361006366E-3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-2.2321428470283167E-3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2" customFormat="1" x14ac:dyDescent="0.2">
      <c r="A181" s="43"/>
      <c r="B181" s="76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3.1821662461593132E-2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1.798941798941802E-2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1.262626263117313E-2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3.8345658723637514E-3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1.9696310942239555E-2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5.5032473766987722E-2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8.7719298242157184E-2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2" customFormat="1" x14ac:dyDescent="0.2">
      <c r="A182" s="43"/>
      <c r="B182" s="76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2.0798456626582983E-2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7.5566750608465133E-3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-8.9942763695829465E-3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-1.6051364364180365E-2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1.9750905833079209E-2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5.2580221421050038E-2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-1.6806722690077356E-2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-1.8143009594837677E-2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5.2083333333333336E-2</v>
      </c>
    </row>
    <row r="183" spans="1:22" s="82" customFormat="1" x14ac:dyDescent="0.2">
      <c r="A183" s="43"/>
      <c r="B183" s="76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9.4828901505113229E-3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3.7735849046159836E-3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-1.4897074756229737E-2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1.1316419811474465E-2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2.5164378712824415E-2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-1.6551724132045493E-2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3.5067873296570545E-2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2" customFormat="1" x14ac:dyDescent="0.2">
      <c r="A184" s="43"/>
      <c r="B184" s="76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5.0286758793664102E-3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5.0825921290544853E-3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-2.9960841453419599E-2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1.1479675870752099E-2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3.1644494770352929E-2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2.5843503228384416E-2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-5.3763440797883286E-3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2" customFormat="1" x14ac:dyDescent="0.2">
      <c r="A185" s="43"/>
      <c r="B185" s="76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-1.8766266558694741E-3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-1.7726798748696586E-2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-2.7194066749806459E-2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-3.0562904844448447E-2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1.5891079712350206E-2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7.2555504863339421E-2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-2.6232948570770055E-2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7.6763485477178331E-2</v>
      </c>
    </row>
    <row r="186" spans="1:22" s="82" customFormat="1" x14ac:dyDescent="0.2">
      <c r="A186" s="43"/>
      <c r="B186" s="76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3.5950046267118436E-3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1.5113350121693205E-2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-3.4104525762742219E-3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-8.097165962658617E-4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1.5456532592686699E-2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-2.2760496686770183E-3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6.0066740813089665E-2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2" customFormat="1" x14ac:dyDescent="0.2">
      <c r="A187" s="43"/>
      <c r="B187" s="76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2.4993115676993768E-3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-3.3210332106226106E-2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-2.5606225117625756E-2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7.809449433814941E-3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3.8255884452147747E-2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-1.57706093240743E-2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0.11896745229034503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9.3117408906882623E-2</v>
      </c>
    </row>
    <row r="188" spans="1:22" s="82" customFormat="1" x14ac:dyDescent="0.2">
      <c r="A188" s="43"/>
      <c r="B188" s="76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8.1678367229673001E-3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-2.2443890280440269E-2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-1.7132386623912088E-2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-1.3338864108912497E-3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7.2741450369364039E-2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4.5128939828034072E-2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-1.9501625120161743E-2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2" customFormat="1" x14ac:dyDescent="0.2">
      <c r="A189" s="43"/>
      <c r="B189" s="76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1.2228990969840725E-2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1.5075376892882245E-2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1.4682796195401138E-2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1.1802739460960126E-2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8.3068144398735416E-2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0.16310461192385067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2" customFormat="1" x14ac:dyDescent="0.2">
      <c r="A190" s="43"/>
      <c r="B190" s="76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1.3319566452767433E-2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7.4074074177420176E-3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-1.4541796231937108E-2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-7.9999999951356048E-3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7.7811244993415442E-3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6.8634872569642472E-2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2.8642590289524674E-2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-1.045296167048046E-2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0.14254143644956643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2" customFormat="1" x14ac:dyDescent="0.2">
      <c r="A191" s="43"/>
      <c r="B191" s="76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1.9467681110546087E-2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3.0150753773200586E-2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1.5456674473067969E-2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8.8837673071369798E-3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7.7036641775567918E-2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2.1383647792950766E-2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0.18932038834891904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0.12277227722772283</v>
      </c>
    </row>
    <row r="192" spans="1:22" s="82" customFormat="1" x14ac:dyDescent="0.2">
      <c r="A192" s="43"/>
      <c r="B192" s="76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1.2902526876422994E-2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1.3715710723471925E-2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1.376778338687393E-3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-3.4744105756755606E-4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9.8982964181357963E-2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-9.1356289548990798E-3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4.9217002220905991E-2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2" customFormat="1" x14ac:dyDescent="0.2">
      <c r="A193" s="43"/>
      <c r="B193" s="76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1.7653616628991124E-2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9.3555093555092658E-3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1.8703241889975328E-2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2.182810368349203E-3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9.7959183728184799E-3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-1.2952325773786795E-3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0.14586748260829721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2.0430107524933936E-2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2" customFormat="1" x14ac:dyDescent="0.2">
      <c r="A194" s="43"/>
      <c r="B194" s="76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1.6655156162359425E-2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1.4999999995812153E-2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6.8756875687568759E-3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2.1739834237136327E-2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0.10575483135134175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4.7720797719827797E-2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5.9782608680525089E-2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0.18019801980198022</v>
      </c>
    </row>
    <row r="195" spans="1:22" s="82" customFormat="1" x14ac:dyDescent="0.2">
      <c r="A195" s="43"/>
      <c r="B195" s="76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2.7367262108030171E-2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3.2581453641811975E-2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6.8737970855100358E-3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1.0561423008714323E-2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0.13556088521050477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7.304785894313158E-2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3.4361851332260517E-2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8.0874316941822441E-2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2" customFormat="1" x14ac:dyDescent="0.2">
      <c r="A196" s="43"/>
      <c r="B196" s="76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3.5100748976695413E-2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3.9278131634819559E-2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5.3097345130393873E-2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2.5722868944799186E-2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2.6867275658248174E-2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0.15849063504365707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2.9391182645265319E-2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1.5135135139348582E-2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2" customFormat="1" x14ac:dyDescent="0.2">
      <c r="A197" s="43"/>
      <c r="B197" s="76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2.5684063430194727E-2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5.0825921227007465E-2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3.8208168642951137E-2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2.917444597783685E-2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9.3256535232709797E-2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2.0818875790591198E-3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3.7715517233593482E-2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0.13294797687861271</v>
      </c>
    </row>
    <row r="198" spans="1:22" s="82" customFormat="1" x14ac:dyDescent="0.2">
      <c r="A198" s="43"/>
      <c r="B198" s="76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2.8089049895016309E-2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3.8461538459152241E-2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2.4602293747687722E-2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2.1969251111928875E-2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0.13049445453172168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0.12381951731908833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2" customFormat="1" x14ac:dyDescent="0.2">
      <c r="A199" s="43"/>
      <c r="B199" s="76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3.1201414315489999E-2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5.4707379128028685E-2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-7.614448881047388E-3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-2.4834437079239084E-3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7.1919798568060812E-3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9.0629147871399279E-2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-1.1653313907000893E-2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-0.13941825475814074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9.444444444444447E-2</v>
      </c>
    </row>
    <row r="200" spans="1:22" s="82" customFormat="1" x14ac:dyDescent="0.2">
      <c r="A200" s="43"/>
      <c r="B200" s="76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2.5140911540953981E-2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5.4846938781611662E-2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3.1040268456375822E-2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3.4800667835329042E-2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8.7867774318074771E-2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-6.854009596587142E-3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6.1878453036843271E-2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2" customFormat="1" x14ac:dyDescent="0.2">
      <c r="A201" s="43"/>
      <c r="B201" s="76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3.3399754956587438E-2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3.5891089102967295E-2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1.4197306152166021E-2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3.7369624643716734E-3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6.1550151987554057E-2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-4.3478260869565098E-2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-6.2862669237895574E-2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2" customFormat="1" x14ac:dyDescent="0.2">
      <c r="A202" s="43"/>
      <c r="B202" s="76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2.9100004870429859E-2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9.3264248704663794E-3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8.5784313660456288E-3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1.7076566125290054E-2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-2.2580645160353706E-2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2.0069899171092174E-2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7.7938944177339695E-2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5.8111380146609694E-2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1.197183098689854E-2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-7.3500967110929252E-2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2" customFormat="1" x14ac:dyDescent="0.2">
      <c r="A203" s="43"/>
      <c r="B203" s="76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3.6161594080299085E-2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-1.2195121907195869E-3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1.3099630996309846E-2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5.7110454007780727E-3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4.193159484887253E-2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8.8669950741065137E-2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1.2244897955184252E-2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2.2927689594356211E-2</v>
      </c>
    </row>
    <row r="204" spans="1:22" s="82" customFormat="1" x14ac:dyDescent="0.2">
      <c r="A204" s="43"/>
      <c r="B204" s="76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3.8374405688773108E-2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3.8130381301225647E-2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2.3098075160403395E-2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8.7052110064053147E-3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7.6626570085880932E-2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1.6312056740615189E-2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3.1982942447591638E-2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4.4905008635578607E-2</v>
      </c>
    </row>
    <row r="205" spans="1:22" s="82" customFormat="1" x14ac:dyDescent="0.2">
      <c r="A205" s="43"/>
      <c r="B205" s="76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3.985427863807111E-2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1.0298661174047374E-2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1.7135862912422459E-2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1.4520373899627606E-3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-2.2635408244801623E-2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1.2091089971601987E-2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8.964475881515022E-3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5.1633298223437242E-2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2" customFormat="1" x14ac:dyDescent="0.2">
      <c r="A206" s="43"/>
      <c r="B206" s="76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4.2400121628861802E-2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3.6945812810035575E-2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-1.7026313393426244E-2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-4.7529270108966981E-4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5.5494647240321167E-2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-5.778382052841935E-2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-1.641025640508172E-2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2" customFormat="1" x14ac:dyDescent="0.2">
      <c r="A207" s="43"/>
      <c r="B207" s="76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4.0142603261977848E-2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2.9126213583984612E-2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7.9191698525396381E-3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-2.4232633272761781E-3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1.7745252786148236E-2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3.3232531719074011E-2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3.6384976532565498E-2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1.3144590504027387E-2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-1.1363636363636409E-2</v>
      </c>
    </row>
    <row r="208" spans="1:22" s="82" customFormat="1" x14ac:dyDescent="0.2">
      <c r="A208" s="43"/>
      <c r="B208" s="76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3.3745215740864913E-2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2.0429009193052975E-3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4.8019207629601294E-3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2.5626944902068564E-3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1.8235732547875832E-3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1.7541089736283589E-2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-3.6029911623842968E-2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6.3897763575294211E-2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2" customFormat="1" x14ac:dyDescent="0.2">
      <c r="A209" s="43"/>
      <c r="B209" s="76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4.6044975861064964E-2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3.3857315597057444E-2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-7.8861493836112247E-3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1.1200151491279787E-3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5.8958937865016443E-2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-4.362880886413617E-2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4.7767393572776672E-2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2" customFormat="1" x14ac:dyDescent="0.2">
      <c r="A210" s="43"/>
      <c r="B210" s="76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3.4958822412468948E-2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3.7037037034824298E-2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-1.5165192272973521E-2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3.1318533958652238E-3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7.7025297772391088E-2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-9.1503267968304505E-2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2" customFormat="1" x14ac:dyDescent="0.2">
      <c r="A211" s="43"/>
      <c r="B211" s="76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3.765519181332766E-2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1.6887816645965475E-2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1.5345747169458225E-2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8.298755189959043E-3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2.80816483541779E-2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6.4469542072182834E-2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3.6109064111935527E-2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0.1736596736574082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5.4145516074450013E-2</v>
      </c>
    </row>
    <row r="212" spans="1:22" s="82" customFormat="1" x14ac:dyDescent="0.2">
      <c r="A212" s="43"/>
      <c r="B212" s="76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1.6709726387685822E-2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4.8367593706626959E-2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5.7860952897568086E-3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4.4703993425457243E-3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5.0416023678113348E-2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0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-1.1732229124520478E-2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3.4339229970643266E-2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2" customFormat="1" x14ac:dyDescent="0.2">
      <c r="A213" s="43"/>
      <c r="B213" s="76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1.9443846693800077E-2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5.6152927121168601E-2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-3.1048097631012149E-2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5.0169878967680145E-3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7.7181261426948117E-2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2.0923520921457057E-2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4.3343653245337593E-2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2" customFormat="1" x14ac:dyDescent="0.2">
      <c r="A214" s="43"/>
      <c r="B214" s="76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2.7733146461799599E-2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4.3121149897330478E-2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6.1968408269689391E-2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2.4911032028469657E-2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1.272024132353748E-2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0.1045672888903892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1.3729977111806069E-2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-1.3221990261422515E-2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0.19937369519062029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2" customFormat="1" x14ac:dyDescent="0.2">
      <c r="A215" s="43"/>
      <c r="B215" s="76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2.5772038354444016E-2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6.4713064711171192E-2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1.0471680932434946E-2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4.6919049543688772E-2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8.9396100805904197E-2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2.3755656105273321E-2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-4.8387096775563181E-2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0.15344827586206905</v>
      </c>
    </row>
    <row r="216" spans="1:22" s="82" customFormat="1" x14ac:dyDescent="0.2">
      <c r="A216" s="43"/>
      <c r="B216" s="76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2.3085550432255988E-2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3.0518819938962362E-2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3.9099526067235289E-2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-1.236337573911494E-2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4.545017467962259E-2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9.8472222217399222E-2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-3.9078855547645862E-2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9.5041322300025932E-2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7.9338842975206561E-2</v>
      </c>
    </row>
    <row r="217" spans="1:22" s="82" customFormat="1" x14ac:dyDescent="0.2">
      <c r="A217" s="43"/>
      <c r="B217" s="76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1.5711629823669183E-2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6.1371841150281763E-2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-7.6121431807883028E-3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3.9262348578927395E-2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0.10806723483427659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-9.0180360733959575E-2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2" customFormat="1" x14ac:dyDescent="0.2">
      <c r="A218" s="43"/>
      <c r="B218" s="76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1.9850526256854354E-2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3.9795918367347E-2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3.8004750599128306E-2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3.3067802889959315E-2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4.0244733633016422E-2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8.7144471939876123E-2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4.9062049066176741E-2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5.0052137644898992E-2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2" customFormat="1" x14ac:dyDescent="0.2">
      <c r="A219" s="43"/>
      <c r="B219" s="76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2.1064628893262993E-2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5.4245283023596366E-2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2.1674342996477456E-3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4.8582995937909105E-3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1.7741329076197528E-2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9.7590436073984418E-2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2.9560201876672815E-2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4.2914171646820189E-2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0.11330049261083741</v>
      </c>
    </row>
    <row r="220" spans="1:22" s="82" customFormat="1" x14ac:dyDescent="0.2">
      <c r="A220" s="43"/>
      <c r="B220" s="76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1.998407626271035E-2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8.3632019112820838E-2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2.9213072850100316E-2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4.3488239575634302E-2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0.11573671796676126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0.11111111111298473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0.16333333333333327</v>
      </c>
    </row>
    <row r="221" spans="1:22" s="82" customFormat="1" x14ac:dyDescent="0.2">
      <c r="A221" s="43"/>
      <c r="B221" s="76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1.9064641055001063E-2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5.4970760234082379E-2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2.8323435358611187E-2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4.4112317414493292E-2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9.1053824021165353E-2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3.6929761038465236E-2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4.2616451922727595E-2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2" customFormat="1" x14ac:dyDescent="0.2">
      <c r="A222" s="43"/>
      <c r="B222" s="76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2.1689465958568889E-2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5.7603686635599623E-2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1.7415215398716828E-2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3.5215753508028962E-2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2.8759006233442255E-2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6.9886947579415243E-2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2" customFormat="1" x14ac:dyDescent="0.2">
      <c r="A223" s="43"/>
      <c r="B223" s="76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2.2548508199549389E-2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9.6085409262041566E-2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1.6127545848308909E-2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2.4718785805505263E-2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0.10143447308363678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1.4224751068861959E-2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3.0784508435181931E-2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0.13483146067415741</v>
      </c>
    </row>
    <row r="224" spans="1:22" s="82" customFormat="1" x14ac:dyDescent="0.2">
      <c r="A224" s="43"/>
      <c r="B224" s="76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4.0878870048717271E-2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6.4590542096691336E-2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6.2921348314606993E-3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4.0697036651361464E-2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0.10815436342844507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2.3809523806091352E-2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-2.5139664802496822E-2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5.0301810857040857E-2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0.13990461049284586</v>
      </c>
    </row>
    <row r="225" spans="1:22" s="82" customFormat="1" x14ac:dyDescent="0.2">
      <c r="A225" s="43"/>
      <c r="B225" s="76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2.7405594731142652E-2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4.1855203627242647E-2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2.8245971476199269E-2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4.0346276581678199E-2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0.1325516487684999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-2.9673590536590981E-3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2" customFormat="1" x14ac:dyDescent="0.2">
      <c r="A226" s="43"/>
      <c r="B226" s="76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1.6012515155555102E-2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7.2082379853797521E-2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-1.7094017094016985E-2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3.8964675138927304E-2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7.1479162534370935E-2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-0.1235857267161297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2" customFormat="1" x14ac:dyDescent="0.2">
      <c r="A227" s="43"/>
      <c r="B227" s="76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2.0789974222076048E-2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5.5721393034825817E-2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8.4862385324178655E-2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1.1714877894926531E-2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5.1332948643772545E-2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5.6685581269135733E-2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0.13559322034896482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2" customFormat="1" x14ac:dyDescent="0.2">
      <c r="A228" s="43"/>
      <c r="B228" s="76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1.5505113630368593E-2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4.3435340572556817E-2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8.4378563275392657E-2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6.8940493468795825E-3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3.1310359634881949E-2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2.8940307109624509E-2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8.7872185906881894E-2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8.4905660469569225E-3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0.1393568147013784</v>
      </c>
    </row>
    <row r="229" spans="1:22" s="82" customFormat="1" x14ac:dyDescent="0.2">
      <c r="A229" s="43"/>
      <c r="B229" s="76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2.510036485019973E-2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8.2766439917010645E-2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2.2920281252853537E-2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2.9913842619069621E-2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5.7962154703580203E-2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0.20264317181646602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2" customFormat="1" x14ac:dyDescent="0.2">
      <c r="A230" s="43"/>
      <c r="B230" s="76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2.4689755204971745E-2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4.8086359175662327E-2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9.8398169335310787E-2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1.2014704563794526E-2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3.9807704027498371E-2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3.6096162755584797E-2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-2.4071526822463787E-2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8.1429990068383556E-2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0.13303437967115084</v>
      </c>
    </row>
    <row r="231" spans="1:22" s="82" customFormat="1" x14ac:dyDescent="0.2">
      <c r="A231" s="43"/>
      <c r="B231" s="76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2.8770264554083536E-2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3.1280547409579695E-2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6.3758389255100661E-2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4.5057222672791888E-4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1.9840994971691121E-2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6.3164874859000533E-2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3.2535885165165507E-2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2" customFormat="1" x14ac:dyDescent="0.2">
      <c r="A232" s="43"/>
      <c r="B232" s="76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2.9473235056924004E-2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6.7254685777372925E-2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8.3377683164805039E-3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3.5198822909906856E-2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5.6656514674905838E-2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-7.3873873872533885E-2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8.309455587392546E-2</v>
      </c>
    </row>
    <row r="233" spans="1:22" s="82" customFormat="1" x14ac:dyDescent="0.2">
      <c r="A233" s="43"/>
      <c r="B233" s="76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2.6543962744943375E-2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7.2062084251748551E-2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6.1306086183918057E-3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3.193359742929535E-2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6.4443259612176326E-2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1.396648044893895E-2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-2.4714828897429791E-2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2" customFormat="1" x14ac:dyDescent="0.2">
      <c r="A234" s="43"/>
      <c r="B234" s="76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2.5957338214564082E-2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6.1002178658042985E-2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2.1441441441441399E-2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1.0885997096772973E-2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0.13177961709608196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4.7482014389567027E-2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9.221902017580233E-2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2" customFormat="1" x14ac:dyDescent="0.2">
      <c r="A235" s="43"/>
      <c r="B235" s="76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2.3924122456416591E-2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5.7359307357597165E-2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3.4373299473970539E-2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1.5138375398745404E-2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9.0639835031891811E-2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7.2210065649732591E-2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3.506311357425834E-3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2.6011560705696869E-2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2" customFormat="1" x14ac:dyDescent="0.2">
      <c r="A236" s="43"/>
      <c r="B236" s="76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2.805459631788591E-2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3.7536092396535048E-2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6.9339111591658412E-2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-4.555605180884369E-3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2.2852639878120841E-2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1.2038849574642605E-2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6.4236609400883785E-2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7.4197120710753545E-2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2.7936962749663098E-2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9.5785440662797157E-3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7.9497907949790836E-2</v>
      </c>
    </row>
    <row r="237" spans="1:22" s="82" customFormat="1" x14ac:dyDescent="0.2">
      <c r="A237" s="43"/>
      <c r="B237" s="76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2.6126689571397289E-2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7.2747014112651734E-2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2.6569395658830972E-2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1.8517674930909923E-2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6.1596234335296908E-2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0.13492063492793041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2" customFormat="1" x14ac:dyDescent="0.2">
      <c r="A238" s="43"/>
      <c r="B238" s="76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3.2589462058416771E-2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3.2504780114722812E-2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5.2294557100581195E-2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1.4311594202898535E-2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-6.5574752223416244E-3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7.7908514005887733E-2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4.4267053697810435E-2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0.12413108242906942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2" customFormat="1" x14ac:dyDescent="0.2">
      <c r="A239" s="43"/>
      <c r="B239" s="76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2.2039328651101822E-2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2.3562676720075403E-2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5.2854122620759905E-2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-9.7978088536563148E-4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-2.0951795503422656E-2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0.11176438189164828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5.9701492533325989E-2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2" customFormat="1" x14ac:dyDescent="0.2">
      <c r="A240" s="43"/>
      <c r="B240" s="76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2.4582415385326042E-2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3.5950804162724663E-2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6.3091482653624034E-2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1.9639639639639703E-2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1.6796355314695885E-3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0.12225392880326769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-1.3351134848371374E-2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-1.8709073973520918E-3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2" customFormat="1" x14ac:dyDescent="0.2">
      <c r="A241" s="43"/>
      <c r="B241" s="76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1.1197346290323991E-2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5.5497382197417698E-2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1.9282271023031698E-2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-7.3095827725082269E-3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0.11003010106054026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-6.2626262622530751E-2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-1.9230769236109439E-2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2" customFormat="1" x14ac:dyDescent="0.2">
      <c r="A242" s="43"/>
      <c r="B242" s="76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5.589666782368571E-3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1.8726591760299626E-2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4.2708333324793082E-2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-8.8597501550501603E-5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-4.1676130743524324E-2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0.12674260917332728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-2.2956841142892478E-2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5.1451187335092428E-2</v>
      </c>
    </row>
    <row r="243" spans="1:22" s="82" customFormat="1" x14ac:dyDescent="0.2">
      <c r="A243" s="43"/>
      <c r="B243" s="76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-8.2545697942678232E-3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4.36018957345971E-2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5.4679284965773012E-2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3.8461538461538554E-2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4.3543554887212361E-3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0.11107424855512067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1.1204481795721604E-2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-5.0973123250067046E-2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2" customFormat="1" x14ac:dyDescent="0.2">
      <c r="A244" s="43"/>
      <c r="B244" s="76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-1.4806295350851739E-2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1.5495867774710658E-2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-3.3515130190007056E-2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-5.7116900619467739E-2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9.1601847825564381E-2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5.5447470811238193E-2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2" customFormat="1" x14ac:dyDescent="0.2">
      <c r="A245" s="43"/>
      <c r="B245" s="76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-1.7253128366331624E-2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-2.7932960893855808E-3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2.7921406414223898E-2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-3.2585658777817009E-2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-9.5022558259169027E-2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8.7892967777047304E-2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-8.2644628069541946E-3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1.851851851669413E-2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2" customFormat="1" x14ac:dyDescent="0.2">
      <c r="A246" s="43"/>
      <c r="B246" s="76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-2.0728286906306764E-2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-1.4869888475836378E-2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3.0800821346591433E-3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-2.672428999823603E-2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-4.3864131658666268E-2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7.0332430624611655E-2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-3.5714285715268017E-2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-9.146877748476509E-2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2" customFormat="1" x14ac:dyDescent="0.2">
      <c r="A247" s="43"/>
      <c r="B247" s="76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-3.8286099299498978E-2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2.047082906626187E-2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-4.5681718544497971E-2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-8.1419921464138401E-2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3.9021852232709972E-2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3.9795918366987613E-2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-4.5422781274790949E-2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3.3802816890313121E-2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2" customFormat="1" x14ac:dyDescent="0.2">
      <c r="A248" s="43"/>
      <c r="B248" s="76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-8.1771153872675001E-2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-2.7829313543599257E-2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-1.3171225930202472E-2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-2.7458722182340294E-2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-7.2419106317684445E-2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-9.456252464669615E-2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3.4777248383317166E-2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6.4948453608343934E-2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1.423149905056614E-2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2" customFormat="1" x14ac:dyDescent="0.2">
      <c r="A249" s="43"/>
      <c r="B249" s="76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-7.0506333957558412E-2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-6.0717571297148193E-2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-3.5425101218150415E-2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-6.7029303386559047E-2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-0.14372609969682038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-1.5156539786160935E-2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-5.1893408140452076E-2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-9.8776223784719772E-2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2" customFormat="1" x14ac:dyDescent="0.2">
      <c r="A250" s="43"/>
      <c r="B250" s="76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-8.7809609873850267E-2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-8.8888888888888837E-2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-7.6064908721307209E-2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-9.796392212895158E-2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-0.16295436734724561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-0.11992690075790957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-9.3815149405429649E-2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4.4169611255753145E-3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2" customFormat="1" x14ac:dyDescent="0.2">
      <c r="A251" s="43"/>
      <c r="B251" s="76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-0.11357467785532671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-0.12523020257826883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-0.11947791164646537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-0.11180456490727525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-0.19947078873856497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-0.20952899941700515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-0.10563380282692729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-9.3984962406015046E-2</v>
      </c>
    </row>
    <row r="252" spans="1:22" s="82" customFormat="1" x14ac:dyDescent="0.2">
      <c r="A252" s="43"/>
      <c r="B252" s="76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-0.13421127735690186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-0.16803652968036534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-0.20178041543373071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-0.15241208694115568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-0.2086526832812621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-0.20695906076157464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-0.14811133201103047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-0.16305818673334582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-9.3720712326392872E-3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2" customFormat="1" x14ac:dyDescent="0.2">
      <c r="A253" s="43"/>
      <c r="B253" s="76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-0.13666586880257481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-0.18481244281793233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-0.22420634921020757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-0.17157120336311091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-0.20574840072436973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-0.1446419059572224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-7.1120689652971178E-2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-2.6143790841345667E-2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2" customFormat="1" x14ac:dyDescent="0.2">
      <c r="A254" s="43"/>
      <c r="B254" s="76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-0.14751295397540418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-0.19209558823529405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-0.2157842157852338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-0.17729930887825629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-0.21471332563314385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-0.11486893098735866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-8.5463842217554209E-2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4.6992481306877077E-3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-6.5244667503136802E-2</v>
      </c>
    </row>
    <row r="255" spans="1:22" s="82" customFormat="1" x14ac:dyDescent="0.2">
      <c r="A255" s="43"/>
      <c r="B255" s="76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-0.14834238101899663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-0.2402791625126515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-0.19498655564229336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-0.21884767973266087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-8.8969841747135042E-2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-0.1125498008031649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-0.14473684210681395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3.4179687492866533E-2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2" customFormat="1" x14ac:dyDescent="0.2">
      <c r="A256" s="43"/>
      <c r="B256" s="76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-0.15197099313352086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-0.18921668361981753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-0.1450805497406025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-0.19950892024823474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-6.7650498551580979E-2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-6.0829493091249763E-2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2" customFormat="1" x14ac:dyDescent="0.2">
      <c r="A257" s="43"/>
      <c r="B257" s="76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-0.15288159200129423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-0.16619981325863678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-0.19215291750520233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-0.13162939297124601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-0.16200449249096385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-2.4256963874256809E-2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-0.11078717201619089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-0.14236111111352523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-9.5693779793231213E-3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-4.8223350253807071E-2</v>
      </c>
    </row>
    <row r="258" spans="1:22" s="82" customFormat="1" x14ac:dyDescent="0.2">
      <c r="A258" s="43"/>
      <c r="B258" s="76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-0.13919251017197212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-0.1566037735849056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-0.18628454452652576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-0.14091526959673764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-0.17656582804837093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5.9770452080355179E-3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-0.11182336182449434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-7.7444336857920787E-3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2" customFormat="1" x14ac:dyDescent="0.2">
      <c r="A259" s="43"/>
      <c r="B259" s="76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-0.11575248240717152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-0.1534090909090908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-0.19257773319630889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-0.11475560455714819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-0.14449457084838407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1.4350794490646589E-2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-0.12737920936545616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-0.16893732970018907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-2.2020725388601073E-2</v>
      </c>
    </row>
    <row r="260" spans="1:22" s="82" customFormat="1" x14ac:dyDescent="0.2">
      <c r="A260" s="43"/>
      <c r="B260" s="76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-6.8601344131521025E-2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-0.13655030800753887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-0.1064772098173094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-0.15697674419198651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-0.12896440661290126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6.1123177170071055E-2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-7.5508228460061902E-2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-9.656181419345003E-2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-6.2675397567024296E-2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2" customFormat="1" x14ac:dyDescent="0.2">
      <c r="A261" s="43"/>
      <c r="B261" s="76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-7.4380488180870924E-2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-0.10675808031341814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-0.13641133263456989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-9.5448561218732422E-2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-0.12468193384126802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-8.2885000433823713E-2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5.5161318479314006E-2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-0.10724852070711245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-2.6188166824169617E-2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2" customFormat="1" x14ac:dyDescent="0.2">
      <c r="A262" s="43"/>
      <c r="B262" s="76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-5.849345859002876E-2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-7.0121951219512244E-2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-8.5620197583215457E-2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-3.8313038313038353E-2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-5.6820841510010732E-2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0.18716465752067879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4.8728813564581176E-2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-5.7515337427510783E-2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-0.1591908531265129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2" customFormat="1" x14ac:dyDescent="0.2">
      <c r="A263" s="43"/>
      <c r="B263" s="76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-2.799999999928917E-2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-3.6842105263157891E-2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-5.0171037629370412E-2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-2.7906042963260401E-2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-1.3324245082427029E-2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0.34638464551327736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-4.1338582672432463E-2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5.5325034578146616E-2</v>
      </c>
    </row>
    <row r="264" spans="1:22" s="82" customFormat="1" x14ac:dyDescent="0.2">
      <c r="A264" s="43"/>
      <c r="B264" s="76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7.805109331823528E-3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2.1953896816684963E-2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4.2131350690704256E-2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2.0223079328677136E-2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-2.1751971269237291E-2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0.32893041237104997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0.17502917153065337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-6.2247372675540723E-2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7.5881450337578552E-3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2" customFormat="1" x14ac:dyDescent="0.2">
      <c r="A265" s="43"/>
      <c r="B265" s="76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1.7702021099000875E-2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3.9281705948372617E-2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6.5217391312132361E-2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2.7909927053599751E-2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-1.7362846713095487E-2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0.26302083332658788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-0.10286156225785893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2.6198041305396859E-2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2" customFormat="1" x14ac:dyDescent="0.2">
      <c r="A266" s="43"/>
      <c r="B266" s="76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4.1858102059371453E-2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7.2810011376564177E-2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9.6815286631864075E-2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6.7959073774905787E-2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8.2304526750114404E-2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4.0268717742380632E-2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0.22689075630332101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-5.8306709266184781E-2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3.2000618719203726E-2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0.10067114093959731</v>
      </c>
    </row>
    <row r="267" spans="1:22" s="82" customFormat="1" x14ac:dyDescent="0.2">
      <c r="A267" s="43"/>
      <c r="B267" s="76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5.3854639138996727E-2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9.4688221709006967E-2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0.15091863517713155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6.4109470962180823E-2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2.7683191932308528E-2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0.20134773717490853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0.15824915824957003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-7.3684210526230462E-2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-2.9373508292561707E-2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2" customFormat="1" x14ac:dyDescent="0.2">
      <c r="A268" s="43"/>
      <c r="B268" s="76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7.9484150070224066E-2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0.13425345043080236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5.9831789630575852E-2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2.8276062905261096E-2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0.20081469029565277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2.5383607134146519E-2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2" customFormat="1" x14ac:dyDescent="0.2">
      <c r="A269" s="43"/>
      <c r="B269" s="76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8.5191680981656456E-2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8.1746920492721128E-2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0.12204234121553793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4.2257962787764225E-2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2.6650725081550652E-2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0.15858489276483906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0.11803278689328457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-5.7489878540127388E-2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4.2329253673901245E-2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0.14133333333333326</v>
      </c>
    </row>
    <row r="270" spans="1:22" s="82" customFormat="1" x14ac:dyDescent="0.2">
      <c r="A270" s="43"/>
      <c r="B270" s="76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7.7548978331018703E-2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0.12578616352074659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5.3586497890295341E-2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4.0852168537336827E-3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0.13812544045665651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-0.12269446671467506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4.1114365272615493E-2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2" customFormat="1" x14ac:dyDescent="0.2">
      <c r="A271" s="43"/>
      <c r="B271" s="76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6.9224328617137565E-2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8.5011185682326559E-2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0.13043478260923583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2.4597820446289619E-2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0.13995943205045083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-6.350901618250443E-3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0.12257380917507359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-1.7617449664366146E-2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8.2804634059948853E-2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0.11125827814569544</v>
      </c>
    </row>
    <row r="272" spans="1:22" s="82" customFormat="1" x14ac:dyDescent="0.2">
      <c r="A272" s="43"/>
      <c r="B272" s="76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6.3129810816286172E-2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9.8692033293669656E-2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3.2837670384138706E-2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6.4039408872528347E-2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-1.4177640262467744E-2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9.4771929821116346E-2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6.3874345544191385E-2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-0.12307692307330627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8.3009424065720386E-2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0.11633986928104582</v>
      </c>
    </row>
    <row r="273" spans="1:22" s="82" customFormat="1" x14ac:dyDescent="0.2">
      <c r="A273" s="43"/>
      <c r="B273" s="76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5.763208779863882E-2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7.4561403508771898E-2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0.14702308627380523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3.804969331531341E-2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5.0387596891524937E-2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-1.319424011300079E-3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0.10197858308085206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4.0041067761356915E-2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-4.1425020710091361E-2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1.6106832471043104E-3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2" customFormat="1" x14ac:dyDescent="0.2">
      <c r="A274" s="43"/>
      <c r="B274" s="76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5.3943987971737661E-2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0.12725090035651204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4.1383570105003049E-2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3.2985282608175737E-2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0.10592240417867711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3.2323232317783418E-2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-7.1602929209660104E-2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0.15731275533621272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2" customFormat="1" x14ac:dyDescent="0.2">
      <c r="A275" s="43"/>
      <c r="B275" s="76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6.079728687080746E-2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8.9617486338797847E-2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0.14525810323262001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5.8137133415943773E-2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-4.9966405163273967E-3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0.11005085358018925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3.6326942478577082E-2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-4.8293089087717046E-2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0.1261231992392754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9.1743119266055051E-2</v>
      </c>
    </row>
    <row r="276" spans="1:22" s="82" customFormat="1" x14ac:dyDescent="0.2">
      <c r="A276" s="43"/>
      <c r="B276" s="76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4.707284507625354E-2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0.13198573127082427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5.9160110350464819E-2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1.3370137146873257E-2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0.12757287157134542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-3.7931034486270498E-2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-1.095617530242851E-2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8.060453400503767E-2</v>
      </c>
    </row>
    <row r="277" spans="1:22" s="82" customFormat="1" x14ac:dyDescent="0.2">
      <c r="A277" s="43"/>
      <c r="B277" s="76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3.9043240200978241E-2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0.15606242497029052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6.9834413246940161E-2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2.6317304923697212E-2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7.6109367994593891E-2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-4.2241379310136447E-2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-8.9197225047760904E-3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2" customFormat="1" x14ac:dyDescent="0.2">
      <c r="A278" s="43"/>
      <c r="B278" s="76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4.2057151982301338E-2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0.12543554006956498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3.5800726099233536E-2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5.3231939161329282E-2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-1.3439904154931587E-2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8.6425499835355676E-2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-4.711538461303514E-2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6.3414634146341492E-2</v>
      </c>
    </row>
    <row r="279" spans="1:22" s="82" customFormat="1" x14ac:dyDescent="0.2">
      <c r="A279" s="43"/>
      <c r="B279" s="76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3.4583615346870003E-2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5.2742616033755275E-2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0.11174458380361374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2.2377480761441814E-2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-1.7980157236733973E-2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5.589628303627496E-2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3.8183694534418583E-2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9.1811414392059629E-2</v>
      </c>
    </row>
    <row r="280" spans="1:22" s="82" customFormat="1" x14ac:dyDescent="0.2">
      <c r="A280" s="43"/>
      <c r="B280" s="76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2.2045266689459195E-2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9.1814159292794101E-2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4.7413360120542432E-2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-1.7539388110011895E-2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5.5158896819433957E-2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2.0388349511720756E-2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-6.6208082545304706E-2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2.1319796955607928E-2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2" customFormat="1" x14ac:dyDescent="0.2">
      <c r="A281" s="43"/>
      <c r="B281" s="76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2.2578716836618822E-2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7.769145394839444E-2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2.3398890569843601E-2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-1.9262556818751064E-2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5.8487492230816188E-2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4.887585532469093E-3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-0.10567010309116528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-3.0481809241596821E-2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2.4532710280373932E-2</v>
      </c>
    </row>
    <row r="282" spans="1:22" s="82" customFormat="1" x14ac:dyDescent="0.2">
      <c r="A282" s="43"/>
      <c r="B282" s="76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2.3717297263361328E-2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0.11843575418709755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2.6832198638366108E-2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-5.2283356750105446E-3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5.1916301913495388E-2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1.4625228513908848E-2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-7.8528827028153725E-2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2" customFormat="1" x14ac:dyDescent="0.2">
      <c r="A283" s="43"/>
      <c r="B283" s="76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2.641195619914926E-2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9.1208791208706799E-2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3.0287682333873529E-2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-4.0925266907334244E-2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4.3665607799740231E-3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5.383344774489271E-2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-9.4790777115673575E-2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8.6723768738892301E-2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2" customFormat="1" x14ac:dyDescent="0.2">
      <c r="A284" s="43"/>
      <c r="B284" s="76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2.3247730426774117E-2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5.8441558435936021E-2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9.5980803839232961E-3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-1.2458257183571981E-2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5.4987553816915606E-2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3.1394275154819185E-2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1.8572825013557122E-2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6.7915690866510503E-2</v>
      </c>
    </row>
    <row r="285" spans="1:22" s="82" customFormat="1" x14ac:dyDescent="0.2">
      <c r="A285" s="43"/>
      <c r="B285" s="76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3.2128700329059574E-2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4.7669491522719022E-2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1.3319979969955058E-2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-3.7325349296644744E-2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6.2605916298353159E-2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-0.11668107174052723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8.1223628702815881E-2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6.1988304093567217E-2</v>
      </c>
    </row>
    <row r="286" spans="1:22" s="82" customFormat="1" x14ac:dyDescent="0.2">
      <c r="A286" s="43"/>
      <c r="B286" s="76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3.2097980132278318E-2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4.5793397236166947E-2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2.0462633451957368E-2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-6.8456065784075829E-2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3.7671959911444418E-2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-7.6248904471016787E-2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-5.6567593475527589E-2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2" customFormat="1" x14ac:dyDescent="0.2">
      <c r="A287" s="43"/>
      <c r="B287" s="76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2.7288006728093006E-2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-1.2036108324974953E-2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1.4675052410395985E-2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-1.2589050453791276E-2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-2.3482305046497735E-2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4.0255791941747601E-3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-1.9474196653047051E-3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-0.12685914261170311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-4.7388781429195573E-2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0.12965186074429769</v>
      </c>
    </row>
    <row r="288" spans="1:22" s="82" customFormat="1" x14ac:dyDescent="0.2">
      <c r="A288" s="43"/>
      <c r="B288" s="76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3.5307156420728417E-2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-1.311806256306758E-2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2.2058823523232352E-2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-2.8072544858190204E-2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-4.7866303479552119E-2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4.6275441206239118E-3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-6.9892473115626755E-2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-3.0211480387181172E-3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6.0606060606060642E-2</v>
      </c>
    </row>
    <row r="289" spans="1:22" s="82" customFormat="1" x14ac:dyDescent="0.2">
      <c r="A289" s="43"/>
      <c r="B289" s="76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4.286725902971994E-2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9.345794389902868E-3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-2.3264756777542799E-2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-7.3803912770109378E-2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5.6814395199416702E-2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-7.9207920799395509E-2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-1.0999999987850558E-2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5.6753688989784343E-3</v>
      </c>
    </row>
    <row r="290" spans="1:22" s="82" customFormat="1" x14ac:dyDescent="0.2">
      <c r="A290" s="43"/>
      <c r="B290" s="76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2.7088713138818256E-2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1.5479876156677039E-2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-1.9861746665368437E-2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-7.0429750500994648E-2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8.3549262472802036E-3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-8.1981981982087629E-2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1.0090817353715396E-2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2" customFormat="1" x14ac:dyDescent="0.2">
      <c r="A291" s="43"/>
      <c r="B291" s="76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3.8556644482160569E-2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-2.3046092184368708E-2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-9.2307692282126968E-3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9.9039318609538639E-5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-7.5515397596834191E-2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3.3858365375244802E-2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-3.6779324059353823E-2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2.7272727272727337E-2</v>
      </c>
    </row>
    <row r="292" spans="1:22" s="82" customFormat="1" x14ac:dyDescent="0.2">
      <c r="A292" s="43"/>
      <c r="B292" s="76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3.8550224293240495E-2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-2.0263424445649161E-3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-4.5554809628848184E-2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-5.8592361271612874E-2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3.4374011290769668E-2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-5.8991436720513213E-2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-2.8545119697514075E-2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4.9701789252329801E-3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2" customFormat="1" x14ac:dyDescent="0.2">
      <c r="A293" s="43"/>
      <c r="B293" s="76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3.585397792243511E-2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2.0597322273632232E-3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-2.6805952498275342E-2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-6.5750538667200112E-2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6.6120556114683824E-3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-3.6964980546191004E-2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-1.9212295910468029E-3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8.1135902649005793E-3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2" customFormat="1" x14ac:dyDescent="0.2">
      <c r="A294" s="43"/>
      <c r="B294" s="76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3.2673243259036665E-2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-1.6983016981709446E-2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-3.042121684867399E-2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-4.8847926265913368E-2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-7.5435277026037015E-2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-8.8295292334340456E-4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-4.0540540541881262E-2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5.7173678521831459E-2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2" customFormat="1" x14ac:dyDescent="0.2">
      <c r="A295" s="43"/>
      <c r="B295" s="76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2.2317032797854332E-2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-9.0634441162768687E-3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-4.9159374692751118E-4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-5.1884268460645311E-2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-1.2590202641628006E-2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4.8971596471518242E-3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5.6603773611814531E-3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1.5763546800341994E-2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2" customFormat="1" x14ac:dyDescent="0.2">
      <c r="A296" s="43"/>
      <c r="B296" s="76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2.2548127737682937E-2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-7.1574642072942335E-3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-1.5547633194692091E-2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-7.4103500728190122E-2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-8.6683544343266646E-3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-6.803939122018457E-2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-0.13915547024649236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-2.192982456140382E-3</v>
      </c>
    </row>
    <row r="297" spans="1:22" s="82" customFormat="1" x14ac:dyDescent="0.2">
      <c r="A297" s="43"/>
      <c r="B297" s="76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1.9272610980028825E-2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-3.1344792717996846E-2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-3.1923305000988375E-2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-4.9603585994772409E-2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5.9048561126810641E-3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3.2289628185636896E-2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-4.7804878046225907E-2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-1.1013215859030211E-3</v>
      </c>
    </row>
    <row r="298" spans="1:22" s="82" customFormat="1" x14ac:dyDescent="0.2">
      <c r="A298" s="43"/>
      <c r="B298" s="76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2.3534769931318811E-2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-3.1568228113985165E-2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-5.1632277438729036E-2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-6.9320875619153399E-2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2.9747230378846447E-2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-3.1309297908685127E-2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-3.0487804886512301E-2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-2.9315960912051995E-2</v>
      </c>
    </row>
    <row r="299" spans="1:22" s="82" customFormat="1" x14ac:dyDescent="0.2">
      <c r="A299" s="43"/>
      <c r="B299" s="76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2.0866963886362888E-2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-9.2975206586275675E-3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-2.3324767740660342E-2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-8.0867600364321793E-2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4.8510034042889429E-2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9.0180360764565357E-3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-1.0152284261503977E-2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-5.4197662061636502E-2</v>
      </c>
    </row>
    <row r="300" spans="1:22" s="82" customFormat="1" x14ac:dyDescent="0.2">
      <c r="A300" s="43"/>
      <c r="B300" s="76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1.4354620718597569E-2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-2.6584867075664563E-2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-2.6721479954992067E-2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-2.0942928039702227E-2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-5.3034140922478372E-2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2.5955894345298099E-2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-3.0828516376144019E-2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-4.4444444443374982E-2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-5.097613882646846E-2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2" customFormat="1" x14ac:dyDescent="0.2">
      <c r="A301" s="43"/>
      <c r="B301" s="76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1.64325972963584E-2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-3.048780487804878E-2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-1.7489711932727317E-2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-1.8602362204724415E-2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-4.4123586423142555E-2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-1.0070156073367221E-2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-3.1280547408268924E-2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-4.8533872605696207E-2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-4.8231511254364014E-2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1.8058690744921092E-2</v>
      </c>
    </row>
    <row r="302" spans="1:22" s="82" customFormat="1" x14ac:dyDescent="0.2">
      <c r="A302" s="43"/>
      <c r="B302" s="76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2.5766427744955293E-2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-1.6260162603939626E-2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-8.2447601072811981E-3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-2.4901516539777926E-2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-2.2965248630733371E-3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-4.9067713402515378E-3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-4.1958041960482841E-2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-4.6536796539537774E-2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2" customFormat="1" x14ac:dyDescent="0.2">
      <c r="A303" s="43"/>
      <c r="B303" s="76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1.7251389566520808E-2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-9.2307692307692889E-3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5.1759834388570725E-3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4.852446028916566E-3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-2.7980535283241858E-2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-4.9984005137634936E-3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4.4670050760794146E-2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1.9455252862582149E-3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1.0319917503749329E-3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2" customFormat="1" x14ac:dyDescent="0.2">
      <c r="A304" s="43"/>
      <c r="B304" s="76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1.6474310772249073E-2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-2.0304568535752625E-2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1.5574758842443703E-2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-4.3144774695440834E-2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-3.100727722136647E-2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-1.629024459900923E-2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-4.0758293845419936E-2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-3.9564787266861585E-3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-2.8108108109546007E-2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2" customFormat="1" x14ac:dyDescent="0.2">
      <c r="A305" s="43"/>
      <c r="B305" s="76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1.79441952741097E-2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9.2497430704358719E-3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1.0835443037974615E-2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-1.5436812595481441E-2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3.4100510969088719E-3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2.4061597688676946E-2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-2.4144869218860179E-2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-1.7334777900670659E-2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2.7563395810363836E-2</v>
      </c>
    </row>
    <row r="306" spans="1:22" s="82" customFormat="1" x14ac:dyDescent="0.2">
      <c r="A306" s="43"/>
      <c r="B306" s="76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1.2713122417773502E-2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-1.9308943090907842E-2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-3.2180209171358927E-3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-3.5852713184369979E-2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-1.1493302467437353E-2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1.9807813486227861E-3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-7.2300469483762259E-2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-2.7551020398224935E-2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2" customFormat="1" x14ac:dyDescent="0.2">
      <c r="A307" s="43"/>
      <c r="B307" s="76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2.2772454311606637E-2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3.0487804869682171E-3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-3.2657879205193717E-2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-2.393525890231709E-2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3.5396953015122468E-2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3.8986354791531409E-3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-5.9099437147979723E-2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-7.8564500486684299E-2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4.3478260877321956E-2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2" customFormat="1" x14ac:dyDescent="0.2">
      <c r="A308" s="43"/>
      <c r="B308" s="76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2.9078623265872603E-2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1.1328527291696101E-2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-5.1302685846493406E-3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8.9996755860655298E-3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9.0199603673952588E-3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-2.6897214216951036E-2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7.8037904123498744E-2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1.7738359204281733E-2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3.8461538461538464E-2</v>
      </c>
    </row>
    <row r="309" spans="1:22" s="82" customFormat="1" x14ac:dyDescent="0.2">
      <c r="A309" s="43"/>
      <c r="B309" s="76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2.442625371559471E-2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1.7745302712527236E-2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1.1434405308830936E-2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-1.0284752594544734E-2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1.5322710126854563E-2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-5.4028436025442786E-2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-7.5819672138183192E-2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5.2927927925822495E-2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2" customFormat="1" x14ac:dyDescent="0.2">
      <c r="A310" s="43"/>
      <c r="B310" s="76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2.2376170735643165E-2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4.8370136702513902E-2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2.9111338100102087E-2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2.8327223122276392E-2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-4.5894799562105392E-3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-5.484818805077675E-2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2.096436054861196E-3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5.7888762773948395E-2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7.6062639821029052E-2</v>
      </c>
    </row>
    <row r="311" spans="1:22" s="82" customFormat="1" x14ac:dyDescent="0.2">
      <c r="A311" s="43"/>
      <c r="B311" s="76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2.192802930247376E-2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1.778242677824271E-2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4.066736183450561E-2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6.9823922282939892E-3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2.4742770545552108E-2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1.0495917148119755E-2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-1.0923535251776056E-2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1.2307692301427316E-2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6.0538116592003782E-2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4.2696629213483113E-2</v>
      </c>
    </row>
    <row r="312" spans="1:22" s="82" customFormat="1" x14ac:dyDescent="0.2">
      <c r="A312" s="43"/>
      <c r="B312" s="76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1.9065586601240254E-2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4.8574445621832961E-2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-6.488240064882406E-3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1.1989678182603889E-2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7.0523963221721109E-3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-3.1809145137574046E-2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9.5137420729392894E-2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6.0571428572852491E-2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2" customFormat="1" x14ac:dyDescent="0.2">
      <c r="A313" s="43"/>
      <c r="B313" s="76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2.1754600798545142E-2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2.3060796645702184E-2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4.0837696334146467E-2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-2.2063985558118432E-3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2.783352699014869E-2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5.4147671804948821E-3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6.0544904166186624E-3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0.16046758767419517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6.1936936936150586E-2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2" customFormat="1" x14ac:dyDescent="0.2">
      <c r="A314" s="43"/>
      <c r="B314" s="76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2.7443046964219901E-2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3.0991735539089842E-2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-1.0717147435897509E-2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8.205471706444421E-3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3.1343162504549847E-2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-3.6489151877895712E-2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0.16371220021533725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8.6265607271649752E-2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2" customFormat="1" x14ac:dyDescent="0.2">
      <c r="A315" s="43"/>
      <c r="B315" s="76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2.8699085897027247E-2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2.3686920697073816E-2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-2.2863900660293614E-2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3.4895314061485369E-2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2.7659446203680525E-2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-2.7210884355783078E-2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-2.9126213586759587E-2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0.33917525772397505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2" customFormat="1" x14ac:dyDescent="0.2">
      <c r="A316" s="43"/>
      <c r="B316" s="76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3.1894792303409511E-2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2.2797927461827124E-2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-4.0862768378351594E-2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-1.8036072139348359E-2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2.5384720711851067E-2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-2.3972396638466944E-3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0.32671300892857358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5.2280311466344778E-2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2" customFormat="1" x14ac:dyDescent="0.2">
      <c r="A317" s="43"/>
      <c r="B317" s="76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3.3926204436541832E-2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6.1099796316795938E-3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-8.2147866159085672E-3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5.7780600345742616E-3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2.4440857743235758E-2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-7.5187969926156145E-2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4.6391752582298905E-2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5.0716648290279324E-2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1.8240343347639514E-2</v>
      </c>
    </row>
    <row r="318" spans="1:22" s="82" customFormat="1" x14ac:dyDescent="0.2">
      <c r="A318" s="43"/>
      <c r="B318" s="76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3.9703640507032519E-2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4.5595854923654394E-2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1.22074253430185E-2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9.1802593092151497E-3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4.1402662178594236E-2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-1.0121457481222217E-2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0.18572927595356964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2.9094827586241635E-2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2" customFormat="1" x14ac:dyDescent="0.2">
      <c r="A319" s="43"/>
      <c r="B319" s="76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3.1653393588682237E-2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-2.026342451657746E-2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-2.0337604230221966E-3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2.9013639490952183E-3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-1.1209780189876188E-2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-3.5922330100477642E-2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-4.0877367898988139E-2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0.25157894736551756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1.9230769230769214E-2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2" customFormat="1" x14ac:dyDescent="0.2">
      <c r="A320" s="43"/>
      <c r="B320" s="76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2.9273372717659136E-2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9.1649694475193898E-3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2.6289180990898978E-3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9.5209450419687924E-3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3.533211171737514E-3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-3.8499506424838334E-2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0.20475698035438822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5.7734204783343797E-2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2" customFormat="1" x14ac:dyDescent="0.2">
      <c r="A321" s="43"/>
      <c r="B321" s="76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3.0768599469143645E-2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1.8461538466682987E-2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-1.4434238417280637E-2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1.4758210964016232E-2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-2.8690590321563778E-2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-2.6367187503871882E-2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2.0040080203342476E-3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0.34589800443505825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3.315508022016174E-2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2" customFormat="1" x14ac:dyDescent="0.2">
      <c r="A322" s="43"/>
      <c r="B322" s="76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3.4845602039965798E-2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-3.0090270804086238E-3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-4.0992555831265466E-2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-1.2332884219477124E-3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-1.6736025870999337E-2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3.0051813468449241E-2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0.2615062761545201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4.7210300430658492E-2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3.1185031185030888E-3</v>
      </c>
    </row>
    <row r="323" spans="1:22" s="82" customFormat="1" x14ac:dyDescent="0.2">
      <c r="A323" s="43"/>
      <c r="B323" s="76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3.2362617548207129E-2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8.2219938335045956E-3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1.3026052107321127E-2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-4.019696512913903E-4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-5.1703099428691422E-4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-2.2665904573534899E-3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-2.8112449799075585E-2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0.12765957447630158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4.6511627908206059E-2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5.6034482758620725E-2</v>
      </c>
    </row>
    <row r="324" spans="1:22" s="82" customFormat="1" x14ac:dyDescent="0.2">
      <c r="A324" s="43"/>
      <c r="B324" s="76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2.8088326434639838E-2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9.2879256965943385E-3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-5.0352467290269085E-3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1.5408163265306175E-2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3.3583830007715924E-3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-3.9305617198423425E-2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6.1601642740021119E-3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0.19275004661448245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5.495689654460479E-2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3.8988408851422428E-2</v>
      </c>
    </row>
    <row r="325" spans="1:22" s="82" customFormat="1" x14ac:dyDescent="0.2">
      <c r="A325" s="43"/>
      <c r="B325" s="76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1.4261080762971291E-2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0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6.0307568599860147E-3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1.0369456853825409E-2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-3.0690030609037775E-3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2.0060180544465164E-2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0.592652697201973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4.772004241820902E-2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2" customFormat="1" x14ac:dyDescent="0.2">
      <c r="A326" s="43"/>
      <c r="B326" s="76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1.142680851223603E-3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-4.0080160276259663E-3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1.1339475549255894E-2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2.6180836710612842E-2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-2.9584402561360554E-2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4.0941658143070082E-2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0.57832687729455878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3.9707419015579705E-2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6.1440677966101663E-2</v>
      </c>
    </row>
    <row r="327" spans="1:22" s="82" customFormat="1" x14ac:dyDescent="0.2">
      <c r="A327" s="43"/>
      <c r="B327" s="76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-5.3793586960514516E-3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1.3184584178499102E-2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6.036217302142626E-3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2.5214321734745334E-3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2.2117000775495714E-2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-2.3317201930339121E-2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-7.0929070932596955E-2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6.9999999999799892E-3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0.21536530375944724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2" customFormat="1" x14ac:dyDescent="0.2">
      <c r="A328" s="43"/>
      <c r="B328" s="76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-1.3613087812464468E-2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1.4184397162617523E-2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3.3732205487930642E-2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3.6538639326951783E-2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-1.5674800680033362E-2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-8.9015151516264837E-2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0.18883927033482123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5.3911205067010665E-2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2" customFormat="1" x14ac:dyDescent="0.2">
      <c r="A329" s="43"/>
      <c r="B329" s="76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-2.0140934875590221E-2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3.2887975334018528E-2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1.3157894729783111E-2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1.2323232323232312E-2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4.8412139776042036E-2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-2.1421092294256063E-2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-3.1504065042149788E-2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0.61958560535526697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5.2465897171995311E-2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2" customFormat="1" x14ac:dyDescent="0.2">
      <c r="A330" s="43"/>
      <c r="B330" s="76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-1.6187010136558124E-2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2.9561671763506686E-2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5.9464816633841419E-3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-1.2159872421010654E-2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6.0030253420570827E-2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-3.8208809930055904E-2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-8.8504577824118705E-2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-2.0449897794263942E-3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0.41962137860202248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8.1675392663270147E-2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2" customFormat="1" x14ac:dyDescent="0.2">
      <c r="A331" s="43"/>
      <c r="B331" s="76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-1.6927571705069713E-2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2.1716649435583428E-2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1.7016507030772385E-2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2.3555573861767279E-2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2.5955981559383192E-2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-9.063444108313666E-2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4.9896049898949218E-2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0.42799093730434246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5.3459119489866015E-2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3.1380753138075312E-2</v>
      </c>
    </row>
    <row r="332" spans="1:22" s="82" customFormat="1" x14ac:dyDescent="0.2">
      <c r="A332" s="43"/>
      <c r="B332" s="76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-2.3477023041968532E-2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2.8747433264887032E-2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1.0090817319750804E-3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2.05728116175878E-2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4.007725736537341E-2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3.807275589457871E-2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3.2854209454492252E-2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0.35106837921054812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3.0895983529291821E-2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4.3523316062176194E-2</v>
      </c>
    </row>
    <row r="333" spans="1:22" s="82" customFormat="1" x14ac:dyDescent="0.2">
      <c r="A333" s="43"/>
      <c r="B333" s="76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-2.7500434503638607E-2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3.295571575695163E-2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9.0634441062053556E-3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3.9737812371978654E-2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4.291698990926867E-2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3.1746031749585242E-2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-0.11735205616798469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0.21934563025799111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5.7971014490652846E-2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5.0724637681159479E-2</v>
      </c>
    </row>
    <row r="334" spans="1:22" s="82" customFormat="1" x14ac:dyDescent="0.2">
      <c r="A334" s="43"/>
      <c r="B334" s="76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-4.1064216250668625E-2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3.0991735537190084E-2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-2.0120724374012877E-3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2.7737528462016069E-2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3.9233794400527114E-2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2.0035320629030573E-2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3.521126760563386E-2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0.25113996840773117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2.4590163937954036E-2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5.4922279792746082E-2</v>
      </c>
    </row>
    <row r="335" spans="1:22" s="82" customFormat="1" x14ac:dyDescent="0.2">
      <c r="A335" s="43"/>
      <c r="B335" s="76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-4.6142457720649399E-2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1.9367991845056123E-2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-1.0880316518582487E-2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2.8149190710767178E-3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3.6324697899298146E-2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-1.3274860729206098E-2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9.5041322310673179E-2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0.46413727408914895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3.0303030269354268E-3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4.1836734693877491E-2</v>
      </c>
    </row>
    <row r="336" spans="1:22" s="82" customFormat="1" x14ac:dyDescent="0.2">
      <c r="A336" s="43"/>
      <c r="B336" s="76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-3.2749331780370393E-2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5.2147239263803769E-2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3.137651821658477E-2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2.0902421867149013E-2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5.4391057753602208E-2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1.1293634497172949E-2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-0.10416666667021456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4.1836734696796427E-2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0.51413881747672208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4.5965270684737075E-2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3.4482758620689717E-2</v>
      </c>
    </row>
    <row r="337" spans="1:22" s="82" customFormat="1" x14ac:dyDescent="0.2">
      <c r="A337" s="43"/>
      <c r="B337" s="76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-3.1995750728040111E-2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5.9820538384846317E-3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2.4144869218631883E-2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5.4950544509940764E-3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2.2875684041346732E-2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5.9582919546292013E-3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-0.1100628930763122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-3.2448377586609324E-2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-0.13607305935998004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5.2631578950032482E-2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2.3185483870967711E-2</v>
      </c>
    </row>
    <row r="338" spans="1:22" s="82" customFormat="1" x14ac:dyDescent="0.2">
      <c r="A338" s="43"/>
      <c r="B338" s="76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-3.6303235212681792E-2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-9.9601593625506485E-4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1.106639839061537E-2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3.1034137551306665E-3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3.4071136641868345E-2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2.4316109425972621E-2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-0.10000000000382414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-1.8682399218919239E-2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-0.17132551848231689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3.4170854273781456E-2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3.9920159680637869E-3</v>
      </c>
    </row>
    <row r="339" spans="1:22" s="82" customFormat="1" x14ac:dyDescent="0.2">
      <c r="A339" s="43"/>
      <c r="B339" s="76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-2.7828157723203177E-2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1.7017017017016901E-2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1.3000000003070271E-2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1.8209255533199076E-2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3.1805875871626095E-2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2.0020019947668897E-3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2.3833167826576119E-2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-2.5150905435570903E-2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2.3904382473572367E-2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2" customFormat="1" x14ac:dyDescent="0.2">
      <c r="A340" s="43"/>
      <c r="B340" s="76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-2.5306225264191896E-2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9.9800399201591138E-4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-6.9930069877669468E-3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-6.0872168446262798E-3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0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-4.9451965112908385E-3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5.3115423904497222E-2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4.9896049898949218E-2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9.9999999972011193E-4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9.0270812438016899E-3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2" customFormat="1" x14ac:dyDescent="0.2">
      <c r="A341" s="43"/>
      <c r="B341" s="76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-1.7772020265908621E-2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5.970149253731287E-3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1.5984015986311561E-2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-9.0800239473158711E-3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-4.9365651314030963E-3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3.3999999997259826E-2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-1.449275362878895E-2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3.9880358918975178E-2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3.7148594377510072E-2</v>
      </c>
    </row>
    <row r="342" spans="1:22" s="82" customFormat="1" x14ac:dyDescent="0.2">
      <c r="A342" s="43"/>
      <c r="B342" s="76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-2.2571951244785882E-2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9.9009900990093373E-4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-1.4778325119124096E-2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-1.1098779134295169E-3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1.9801980126451756E-3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-1.2158886546381038E-2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3.6437246963480836E-2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-4.5758928567174791E-2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5.8401639341245905E-2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2.8712871289069585E-2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-1.5488867369159092E-2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2" customFormat="1" x14ac:dyDescent="0.2">
      <c r="A343" s="43"/>
      <c r="B343" s="76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-2.1668491691293184E-2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1.4042126379137326E-2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2.9352226715801729E-2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1.1321510870654198E-2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2.9279822974921169E-2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-4.9067713463624525E-3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2.3762376238938836E-2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-0.18989710009638039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3.4825870648103024E-2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5.2738336713995977E-2</v>
      </c>
    </row>
    <row r="344" spans="1:22" s="82" customFormat="1" x14ac:dyDescent="0.2">
      <c r="A344" s="43"/>
      <c r="B344" s="76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-1.9509187811032506E-2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1.1976047904191645E-2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2.3185483867939113E-2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-1.1561264822134404E-2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2.204408817699538E-2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4.9981232376512044E-3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-1.0689990282053724E-2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-4.1950113382444178E-2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1.1928429419126311E-2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-2.4217961658142013E-2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2.8971028968872995E-2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3.3763654419066445E-2</v>
      </c>
    </row>
    <row r="345" spans="1:22" s="82" customFormat="1" x14ac:dyDescent="0.2">
      <c r="A345" s="43"/>
      <c r="B345" s="76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-1.4861400090404429E-2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2.19341974077767E-2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1.8962075849658169E-2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-1.9306540583136265E-2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1.1594461634465333E-2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-8.875739642519212E-3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-5.3409090902206323E-2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5.9177532599143032E-2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0.18776824034461398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1.5655577301672743E-2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1.0837438423645264E-2</v>
      </c>
    </row>
    <row r="346" spans="1:22" s="82" customFormat="1" x14ac:dyDescent="0.2">
      <c r="A346" s="43"/>
      <c r="B346" s="76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-1.1881110428568929E-2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3.0060120240480964E-2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2.6209677425574347E-2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2.9707955689828831E-2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2.7833001987043835E-2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3.0513619301994355E-2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4.2786069646453803E-2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2.0408163265306156E-2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7.8947368431024179E-2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4.6999999997829695E-2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3.0451866404715214E-2</v>
      </c>
    </row>
    <row r="347" spans="1:22" s="82" customFormat="1" x14ac:dyDescent="0.2">
      <c r="A347" s="43"/>
      <c r="B347" s="76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6.3642774552053968E-4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2.5000000000000001E-2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0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1.1228070175438642E-2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6.2816616014562773E-2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2.8332684416882085E-2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4.2042042040268318E-2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1.0377358489202728E-2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-2.9239766171065321E-3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2" customFormat="1" x14ac:dyDescent="0.2">
      <c r="A348" s="43"/>
      <c r="B348" s="76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-7.3894472913677098E-3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-6.8027210884354017E-3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-2.9440628058546481E-3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-2.4608721330839651E-3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1.9665683409862901E-3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1.9889481113222703E-2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7.7157360401339525E-2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4.6511627925642741E-3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4.9951028397782773E-2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-0.15959252970911258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4.6875000006867486E-2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4.3137254901960839E-2</v>
      </c>
    </row>
    <row r="349" spans="1:22" s="82" customFormat="1" x14ac:dyDescent="0.2">
      <c r="A349" s="43"/>
      <c r="B349" s="76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-5.9691809543325255E-3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1.9821605550049554E-2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1.0805500982549903E-2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-4.8688394276629066E-3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2.9762437475199105E-2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3.3563672257805308E-2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2.9446407536642183E-2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0.10569105691362969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6.765327695814996E-2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3.5576923076044653E-2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4.8275862068965572E-2</v>
      </c>
    </row>
    <row r="350" spans="1:22" s="82" customFormat="1" x14ac:dyDescent="0.2">
      <c r="A350" s="43"/>
      <c r="B350" s="76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9.2784387100136988E-3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2.3928215353938243E-2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1.8905472638182281E-2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1.1876247504989997E-2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3.3830845768351943E-2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8.286049698390056E-3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5.2423343223199491E-2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1.1695906410881601E-3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7.9158316637679416E-2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4.2437431990170228E-2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4.9562682209424114E-2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8.4493041749502992E-2</v>
      </c>
    </row>
    <row r="351" spans="1:22" s="82" customFormat="1" x14ac:dyDescent="0.2">
      <c r="A351" s="43"/>
      <c r="B351" s="76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1.5934223853899615E-2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1.870078740157486E-2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2.27048371144127E-2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-1.3832625234660664E-3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1.4691478938088205E-2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2.3420341700440932E-3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4.3956043957361537E-2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1.9398642039482894E-3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7.7399380804027126E-2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7.4902723730165433E-2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2" customFormat="1" x14ac:dyDescent="0.2">
      <c r="A352" s="43"/>
      <c r="B352" s="76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1.8904474465821063E-2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3.5892323030907364E-2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4.7283702213532647E-2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3.6345381526104469E-2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3.8805970148392155E-2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4.8094256374648044E-2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2.036857420390804E-2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6.3366336630562028E-2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-4.9950049956057382E-2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0.1192842942421428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6.5621939275220406E-2</v>
      </c>
    </row>
    <row r="353" spans="1:22" s="82" customFormat="1" x14ac:dyDescent="0.2">
      <c r="A353" s="43"/>
      <c r="B353" s="76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1.6046377589550669E-2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2.3738872403560887E-2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2.458210422790922E-2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2.759037357768598E-2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6.3444108753509434E-2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4.2307883114010243E-2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7.7369439082603606E-3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5.0980392148163592E-2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-0.16960784312991217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4.1227229149174621E-2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6.8731848983543162E-2</v>
      </c>
    </row>
    <row r="354" spans="1:22" s="82" customFormat="1" x14ac:dyDescent="0.2">
      <c r="A354" s="43"/>
      <c r="B354" s="76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1.3245809875034507E-2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3.8575667655786405E-2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4.7000000000330097E-2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3.6464646464646457E-2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5.1383399211907925E-2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3.2196145172993101E-2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2.3437499993438176E-2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2.2222222223166426E-2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2.4201355274544405E-2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-1.154956688801826E-2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5.9980334308968417E-2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2" customFormat="1" x14ac:dyDescent="0.2">
      <c r="A355" s="43"/>
      <c r="B355" s="76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9.9326512358430298E-3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4.4510385756676561E-2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5.2114060962380956E-2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1.8525856944719681E-2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2.4332802376561855E-2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3.6489151870265711E-2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5.5125725335419887E-2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4.8498845263695703E-2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6.6346153849713957E-2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9.0558766859344955E-2</v>
      </c>
    </row>
    <row r="356" spans="1:22" s="82" customFormat="1" x14ac:dyDescent="0.2">
      <c r="A356" s="43"/>
      <c r="B356" s="76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1.1586516025616089E-2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3.7475345167652829E-2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4.4334975377078575E-2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3.6888933320003973E-2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3.1372549024067997E-2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3.6218351943648676E-2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3.339882121521822E-2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3.431952662752414E-2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2.5540275044865092E-2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1.7580144772754748E-2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8.2524271840700672E-2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7.2046109510086456E-2</v>
      </c>
    </row>
    <row r="357" spans="1:22" s="82" customFormat="1" x14ac:dyDescent="0.2">
      <c r="A357" s="43"/>
      <c r="B357" s="76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2.3489337719864039E-2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2.4390243902439025E-2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2.1547502449059418E-2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4.5701084773001173E-2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3.5904424816794483E-2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5.4726368160540675E-2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5.5222088830102184E-2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1.9886363636309801E-2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-9.3044263777015523E-2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5.5876685930386416E-2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9.9415204678362609E-2</v>
      </c>
    </row>
    <row r="358" spans="1:22" s="82" customFormat="1" x14ac:dyDescent="0.2">
      <c r="A358" s="43"/>
      <c r="B358" s="76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3.0990911016832563E-2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4.4747081712062341E-2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6.3850687617906743E-2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2.3863080684596555E-2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3.8684719541302218E-2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4.1624680257209855E-2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5.7251908476712229E-3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1.5238095242181518E-2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3.5121951219331322E-2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8.1184336194675619E-2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6.7683508102955134E-2</v>
      </c>
    </row>
    <row r="359" spans="1:22" s="82" customFormat="1" x14ac:dyDescent="0.2">
      <c r="A359" s="43"/>
      <c r="B359" s="76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2.5014206871197892E-2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5.3658536585365853E-2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7.7999999998419889E-2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4.7883414295628014E-2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5.4337464246006148E-2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6.5928838403964615E-2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-5.7636887592010765E-3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1.1204481798058837E-2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4.2033235589667699E-2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2" customFormat="1" x14ac:dyDescent="0.2">
      <c r="A360" s="43"/>
      <c r="B360" s="76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2.6447015836464426E-2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3.6203522504892394E-2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5.4133858269024449E-2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6.5127294256956438E-3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4.3179587832285739E-2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-1.8252733266719596E-4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-1.4137606028136277E-2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2.7985074640282594E-3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1.9191919186491605E-2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0.11331444759880965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6.0634328356198537E-2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6.2030075187969866E-2</v>
      </c>
    </row>
    <row r="361" spans="1:22" s="82" customFormat="1" x14ac:dyDescent="0.2">
      <c r="A361" s="43"/>
      <c r="B361" s="76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3.3363627860530723E-2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2.2351797862001914E-2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2.5267249753163742E-2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3.1153270094857615E-2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2.9126213593835666E-2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2.5242380930687355E-2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1.8147086916336267E-2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-7.3529411738318673E-3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-5.5445544548985877E-2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8.9302325584657907E-2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2.9712163421210049E-2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7.1428571428571369E-2</v>
      </c>
    </row>
    <row r="362" spans="1:22" s="82" customFormat="1" x14ac:dyDescent="0.2">
      <c r="A362" s="43"/>
      <c r="B362" s="76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3.2202731401703079E-2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2.6290165530671886E-2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4.19921874947543E-2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2.8503797218660622E-2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3.5611164577919012E-2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4.9006956638317792E-2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-1.691729322841834E-2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4.6728971960236954E-2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9.2850510690841211E-3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-0.16597077244800368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4.1666666667052564E-2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3.9413382218148593E-2</v>
      </c>
    </row>
    <row r="363" spans="1:22" s="82" customFormat="1" x14ac:dyDescent="0.2">
      <c r="A363" s="43"/>
      <c r="B363" s="76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3.3719759719053465E-2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1.5458937198067579E-2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2.4131274131031881E-2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1.8205204313841927E-2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2.3166023169265824E-2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1.5745130543602489E-2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2.4880382781053933E-2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3.0977734751804528E-2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-0.11015325670311857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9.0497737456622933E-4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2" customFormat="1" x14ac:dyDescent="0.2">
      <c r="A364" s="43"/>
      <c r="B364" s="76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2.3902862790593841E-2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2.502406159769003E-2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3.746397694441439E-2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-1.2885099786862995E-2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2.2988505750319591E-2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1.602113345237997E-2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2.2813688206565999E-2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1.2104283056650964E-2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5.2576235548190957E-2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5.610859728156236E-2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9.7690941365792244E-3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7.4448529411764788E-2</v>
      </c>
    </row>
    <row r="365" spans="1:22" s="82" customFormat="1" x14ac:dyDescent="0.2">
      <c r="A365" s="43"/>
      <c r="B365" s="76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2.9912007671479651E-2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2.7053140096618331E-2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3.5508637242311056E-2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1.71484566389025E-2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1.4204545460114749E-2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6.8634637185077691E-3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4.0307101725955169E-2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3.9080459770163001E-2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1.5858208956600311E-2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0.13341204250056823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1.9784172662468912E-2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6.9060773478017159E-2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6.7934782608695649E-2</v>
      </c>
    </row>
    <row r="366" spans="1:22" s="82" customFormat="1" x14ac:dyDescent="0.2">
      <c r="A366" s="43"/>
      <c r="B366" s="76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3.3312310644985993E-2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8.5959885363007162E-3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9.648182438358785E-3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-3.759398492070941E-3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8.1478499229947956E-3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3.2442748098632609E-2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3.2036613274736864E-2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3.591682419804626E-2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-0.11295034080549533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4.6889089271815933E-2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7.2356215216972899E-2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2" customFormat="1" x14ac:dyDescent="0.2">
      <c r="A367" s="43"/>
      <c r="B367" s="76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4.4735746771165111E-2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5.6818181818182626E-3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-1.0280373832072719E-2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1.3422818791946263E-2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-1.1090573019072375E-2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6.8402323913991968E-3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3.9010466224691252E-2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2.2988505745926421E-2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3.6663611352514918E-3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8.9207048466627192E-2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1.223776223728845E-2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2.0739404864282759E-2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5.3003533568904596E-2</v>
      </c>
    </row>
    <row r="368" spans="1:22" s="82" customFormat="1" x14ac:dyDescent="0.2">
      <c r="A368" s="43"/>
      <c r="B368" s="76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4.3940510389230483E-2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2.8517110266159424E-3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-3.7735849108941053E-3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-7.0381797146163126E-3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-4.5528270210068601E-3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9.5057034162336785E-3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3.5440613031026962E-2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-1.0162601623228008E-2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-3.195164075685826E-2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2.6008968617049565E-2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5.2867383512544858E-2</v>
      </c>
    </row>
    <row r="369" spans="2:22" s="82" customFormat="1" x14ac:dyDescent="0.2">
      <c r="B369" s="76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2.9700558480906022E-2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5.7142857142856605E-3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1.0546500479616241E-2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-2.881567572759554E-3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5.3759878819343038E-3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1.6037735847712554E-2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-6.8259385641195637E-3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3.7140204257744649E-3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-2.191235060145838E-2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-5.5889939815359058E-2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2.9197080296233923E-2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4.9645390070922064E-2</v>
      </c>
    </row>
    <row r="370" spans="2:22" s="82" customFormat="1" x14ac:dyDescent="0.2">
      <c r="B370" s="76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2.6065190120278255E-2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-2.9795158286778423E-2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-4.432132963684509E-2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-1.5283217117203117E-2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-3.2956913235684372E-2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2.8462998094454387E-3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-1.1312217193965737E-2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5.7223264536082424E-2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-0.13760603205345665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-5.9829059826941124E-2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1.4134275620435203E-2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5.1785714285714261E-2</v>
      </c>
    </row>
    <row r="371" spans="2:22" s="82" customFormat="1" x14ac:dyDescent="0.2">
      <c r="B371" s="76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2.4636577442400415E-2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-3.1481481481481534E-2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-2.8756957326656056E-2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-1.4853358561967903E-2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-4.7016274857508512E-2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-6.1122445266490903E-2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8.6956521714762758E-3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2.2160664811903694E-2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-0.17354596622695728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-9.9084096586157397E-2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5.2816901349858137E-3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3.0355594102341718E-2</v>
      </c>
    </row>
    <row r="372" spans="2:22" s="82" customFormat="1" x14ac:dyDescent="0.2">
      <c r="B372" s="76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1.9201607001651747E-2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-5.6657223796034795E-3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-3.3613445378072697E-2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2.6372549019607821E-2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-5.6444026324792345E-3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2.805668989355118E-2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9.9828605973491212E-3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2.8680688328476048E-3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3.2558139534926957E-2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-7.0366699702970534E-2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-6.9550466500182734E-2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-4.3975373829902072E-3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5.840707964601765E-2</v>
      </c>
    </row>
    <row r="373" spans="2:22" s="82" customFormat="1" x14ac:dyDescent="0.2">
      <c r="B373" s="76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1.0609988244316006E-2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0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-1.516587677935372E-2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1.2975694780672058E-2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5.6603773569061742E-3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-1.9591221594298671E-3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-1.3784884114201716E-3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-3.7523452162790988E-2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1.8518518511823557E-2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-3.1446540976415691E-3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-4.6114432113523805E-2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1.8935978355913565E-2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2" customFormat="1" x14ac:dyDescent="0.2">
      <c r="B374" s="76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5.5279673136763461E-3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-9.4876660341564056E-4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-1.8744142453453412E-2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7.6716532412733304E-4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-1.7657992557143429E-2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-2.6508074508180889E-2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-4.7801147245998309E-3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-2.9017857139417964E-2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-8.2796688171620971E-3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0.20400500626422838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-1.9641332200612985E-2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1.0666666672688339E-2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7.6719576719576618E-2</v>
      </c>
    </row>
    <row r="375" spans="2:22" s="82" customFormat="1" x14ac:dyDescent="0.2">
      <c r="B375" s="76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-1.117112063831565E-2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-8.5632730732634783E-3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-3.9585296888207493E-2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1.4284326110193363E-2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-1.3207547169259468E-2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1.3935685858438471E-2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5.2730696793014412E-2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-9.3370681642070737E-3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2.535211267881032E-2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2.7987082887753711E-2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-3.7130801688675288E-2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3.9783001809642796E-2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2" customFormat="1" x14ac:dyDescent="0.2">
      <c r="B376" s="76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-8.6697197509876282E-4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-1.0328638497652528E-2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-4.7222222218363884E-2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3.8178427716164497E-2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-2.8089887632558037E-3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2.5682273055667736E-2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1.9909502256858527E-2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-2.0446096645602586E-2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9.1022443890062463E-2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-2.7598896057207424E-3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2.0979020973153222E-2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-1.1996572407450196E-2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3.1662269129380409E-2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4.9615055603079529E-2</v>
      </c>
    </row>
    <row r="377" spans="2:22" s="82" customFormat="1" x14ac:dyDescent="0.2">
      <c r="B377" s="76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-8.910550842674763E-3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-2.1636876763875795E-2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-5.5607043561754152E-2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-3.3718689788053403E-3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-1.2138188611601619E-2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2.413727899680395E-2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1.5384615380299775E-2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-1.9372693721634988E-2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-4.0929203533665907E-2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-3.6730945808769295E-3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-1.7708333338769054E-2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-3.2627865958158517E-2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-2.928509904609292E-2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2.0356234096692037E-2</v>
      </c>
    </row>
    <row r="378" spans="2:22" s="82" customFormat="1" x14ac:dyDescent="0.2">
      <c r="B378" s="76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-1.4395339719488273E-2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-1.2380952380952354E-2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-3.9772727271274393E-2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3.6679536679537616E-3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9.4339622300610142E-4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1.1029551594882779E-2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6.3088512232649899E-2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3.6968576668622907E-3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-4.3237250553899563E-2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-2.5547445255507704E-2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4.1712403951231533E-2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-1.2058570197652487E-2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-2.5951557090641418E-2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2" customFormat="1" x14ac:dyDescent="0.2">
      <c r="B379" s="76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-1.4186024411164188E-2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-2.0715630885122436E-2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-3.9660056655806013E-2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-1.2573183606872082E-2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-1.4018691584941697E-2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1.1512441021279943E-2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3.9631336403788721E-2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-2.197802197198356E-2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-2.2471910111212863E-2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-1.8264840221809138E-3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-2.0222447011455152E-3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-4.2314335063148877E-2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-4.4169611258638355E-3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1.0906040268456351E-2</v>
      </c>
    </row>
    <row r="380" spans="2:22" s="82" customFormat="1" x14ac:dyDescent="0.2">
      <c r="B380" s="76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-1.7451011459594195E-2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-1.7061611374407554E-2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-4.734848484810808E-2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9.5154869404796977E-3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-2.054154995378539E-2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5.1453563159012524E-4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3.3088235294185184E-2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1.7890772129452365E-2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1.4801110087205889E-2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2.2587268997845081E-2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3.1222123098617213E-2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-1.048951049534921E-2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3.2340425531914872E-2</v>
      </c>
    </row>
    <row r="381" spans="2:22" s="82" customFormat="1" x14ac:dyDescent="0.2">
      <c r="B381" s="76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-2.4261593229070025E-2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-2.0833333333333228E-2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-5.6925996207886298E-2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-2.5045756670841451E-3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-2.5304592317317281E-2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-2.1530177081896154E-2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-8.9605734742135706E-3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-7.4280408552507646E-3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1.1454753722151399E-2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-7.4005550389722513E-3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0.10794297352429257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3.9162112937084173E-2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-3.5460992957166522E-3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3.5472972972972874E-2</v>
      </c>
    </row>
    <row r="382" spans="2:22" s="82" customFormat="1" x14ac:dyDescent="0.2">
      <c r="B382" s="76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-1.852612817514452E-2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-1.3435700575815793E-2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-3.4782608695568193E-2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5.0441361916771362E-3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-2.8571428563536425E-3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1.4851723245599876E-2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1.9963702353731152E-2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1.7975402073163001E-2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-9.1533180814653229E-3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-9.5829636203576152E-2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9.8360655820112965E-3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4.9090909095554115E-2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-3.0487804879164398E-2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5.3480475382003373E-2</v>
      </c>
    </row>
    <row r="383" spans="2:22" s="82" customFormat="1" x14ac:dyDescent="0.2">
      <c r="B383" s="76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-2.1653653230929795E-2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-3.0592734225621306E-2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-6.208213944157509E-2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-2.8810141169691734E-2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-3.3206831122848376E-2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3.7153805096178582E-3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-9.8654708492752815E-3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6.6091954023786897E-2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-2.1640091117033158E-2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-4.0650406496418066E-2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3.7457434722629405E-2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8.8724584097122361E-2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-3.327495621547568E-2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1.5151515151515128E-2</v>
      </c>
    </row>
    <row r="384" spans="2:22" s="82" customFormat="1" x14ac:dyDescent="0.2">
      <c r="B384" s="76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-2.13983618930077E-2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-2.0892687559354254E-2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-2.8019323676529619E-2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-3.2285796160091654E-2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-2.0812685830091174E-2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-9.4607379412111735E-3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-3.1412682837057414E-2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-1.2433392536541679E-2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3.3365109622064563E-2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-9.0090089832510327E-4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1.8123667383035589E-2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7.0191431177795943E-2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-5.300353351036553E-3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3.0936454849498352E-2</v>
      </c>
    </row>
    <row r="385" spans="2:22" s="82" customFormat="1" x14ac:dyDescent="0.2">
      <c r="B385" s="76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-1.3660345764993823E-2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-1.8060836501901194E-2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-1.7324350332082007E-2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-1.3191855463148796E-2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-2.2749752718569022E-2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-3.095684803078437E-2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-2.3989732174351866E-2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-8.0572963272180238E-3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2.8265107217757844E-2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-2.8181818174090222E-2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-4.6267087274417265E-2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7.788719785686217E-2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4.4247787650175145E-3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2.8854080791426217E-2</v>
      </c>
    </row>
    <row r="386" spans="2:22" s="82" customFormat="1" x14ac:dyDescent="0.2">
      <c r="B386" s="76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-5.2650357029700286E-2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-0.12915479582146244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-0.1308500477510855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-0.18100804906094289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-8.6999022482804542E-2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-0.29706717124427984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-0.14180253106354268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-3.6396724375531635E-3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5.5715658021622733E-2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-7.4712643674261017E-2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9.2764378213318745E-4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0.25987525987508708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-1.4808362368199676E-2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-0.12137203165969276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-4.9959049959049914E-2</v>
      </c>
    </row>
    <row r="387" spans="2:22" s="82" customFormat="1" x14ac:dyDescent="0.2">
      <c r="B387" s="76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-0.17654514284192777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-0.28982725527831094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-0.30421982335669401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-0.3500670626556811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-0.25302419354440908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-0.43977055449107755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-0.34377324032648432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-0.17084078711720888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-2.3562676719844432E-2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-0.10622710622579649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1.3612565441177935E-2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-0.30674846625433488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-0.34260869564772695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2" customFormat="1" x14ac:dyDescent="0.2">
      <c r="B388" s="76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-0.16211021952619811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-0.19829222011385203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-0.2303206997115716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-0.23596142938173575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-0.21457085828084915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-0.20375586854980315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-0.23286646971161445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-0.16681455190620026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-9.2979127140180237E-2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-7.933579336168245E-2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-0.10763209393332981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-0.18300086730157528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-0.23614663256863583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-0.15321923390383047</v>
      </c>
    </row>
    <row r="389" spans="2:22" s="82" customFormat="1" x14ac:dyDescent="0.2">
      <c r="B389" s="76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-0.10960501641531285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-0.11153846153846149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-0.1334641805680587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-0.11677138714354759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-0.12060301507523599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-0.13705103969420107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-0.13539137578682184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-0.11051693404254911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-2.7281279402860129E-2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-0.11534025375226771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-4.7004608289658148E-2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6.8928950161270736E-2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9.1157702496806972E-4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-9.4055013311829347E-2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-4.0731504571903505E-2</v>
      </c>
    </row>
    <row r="390" spans="2:22" s="82" customFormat="1" x14ac:dyDescent="0.2">
      <c r="B390" s="76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-7.0236378172883154E-2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-7.1359691417550677E-2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-0.11242603550149952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-9.1844585497210973E-2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-7.3073073078271961E-2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-7.8228086711014541E-2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-6.5417748188065075E-2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-8.3259521695473918E-2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-2.9465930013345451E-2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-2.3174971029969089E-2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-9.3632958533793563E-4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0.12539515280020724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5.0566695728556259E-2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-4.9733570166815587E-2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1.1494252873563265E-2</v>
      </c>
    </row>
    <row r="391" spans="2:22" s="82" customFormat="1" x14ac:dyDescent="0.2">
      <c r="B391" s="76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-6.6178976746601462E-2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-6.538461538461536E-2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-0.11799410029199743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-7.1539657853810265E-2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-5.0505050511976117E-2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-6.635071094522005E-3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-5.7647091881793178E-2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-1.5070921981674066E-2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-6.5543071205062817E-3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-6.896551721689988E-3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-3.4766697156009232E-2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-4.6605876390493024E-2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0.103697024350958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-2.0408163269290638E-2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1.7427385892116135E-2</v>
      </c>
    </row>
    <row r="392" spans="2:22" s="82" customFormat="1" x14ac:dyDescent="0.2">
      <c r="B392" s="76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-6.5605687575692212E-2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-6.3645130183220905E-2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-8.6481113316176222E-2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-6.501875541021454E-2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-4.9196787148406945E-2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-4.5757864639254832E-2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-3.3399045746152982E-2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-2.0462633446314073E-2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1.2025901945512726E-2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-2.3701002739822646E-2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-0.15261044177436595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-1.6784452295953354E-2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3.380049464138507E-2</v>
      </c>
    </row>
    <row r="393" spans="2:22" s="82" customFormat="1" x14ac:dyDescent="0.2">
      <c r="B393" s="76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-4.7495429438594777E-2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-3.3849129593810444E-2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-4.3259557348791312E-2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-4.3167551907291157E-2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-1.9230769228734963E-2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-1.5769319573313602E-2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-5.4249547905230646E-3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1.7773620207103862E-2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1.0192525482804743E-2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-3.3550792178012337E-2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-0.15073529411284917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0.10341805434173354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1.3345195732609035E-2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3.2626427406199025E-2</v>
      </c>
    </row>
    <row r="394" spans="2:22" s="82" customFormat="1" x14ac:dyDescent="0.2">
      <c r="B394" s="76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-4.7326341636220459E-2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-7.7821011673151474E-3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-3.6036036035945893E-2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-4.8450921725702117E-2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-3.915950334477291E-2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-3.9306194020758342E-2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-1.779359430114268E-2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1.579925651366134E-2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3.6951501159167011E-2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8.9303238469212703E-2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0.39069264069093074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0.10745233968104245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2.246181491677663E-2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2.8203062046736505E-2</v>
      </c>
    </row>
    <row r="395" spans="2:22" s="82" customFormat="1" x14ac:dyDescent="0.2">
      <c r="B395" s="76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-3.2794419094867786E-2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5.917159763313553E-3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-5.0916496964612014E-3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-2.9862553149411612E-2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-2.6289180983038153E-2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-1.1945722348977257E-2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1.1775362315534381E-2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8.9847259603602018E-3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5.2386495922614504E-2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4.425612052302829E-2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0.34026258206229099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9.7623089987353445E-2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2.8079710150130159E-2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6.1359867330016631E-2</v>
      </c>
    </row>
    <row r="396" spans="2:22" s="82" customFormat="1" x14ac:dyDescent="0.2">
      <c r="B396" s="76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-1.6660104976215468E-2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0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-1.4271151885300783E-2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-3.0815109342088552E-2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1.5793110255650634E-3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-3.947368421275526E-2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-2.2922636106354109E-2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-2.0485554932034883E-2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3.5971223011554971E-3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-1.6978707787800182E-2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2.3062730627144448E-2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4.6189376451580708E-2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3.3363390445665518E-2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0.27434554973395503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0.11328790459936916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-2.6642984073452368E-3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5.2716950527169619E-2</v>
      </c>
    </row>
    <row r="397" spans="2:22" s="82" customFormat="1" x14ac:dyDescent="0.2">
      <c r="B397" s="76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-4.8636709510492475E-2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-1.452081316553727E-2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-3.0487804879845946E-2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-6.4642507347178524E-2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-6.1997481352320118E-2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-3.3400809712693651E-2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-8.7124878969044028E-3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-1.8623090311411756E-2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1.5342960284516394E-2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-4.4587678285328634E-2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9.5734597151896528E-2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4.4901777355090669E-2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0.39470782800586884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8.7209302326112639E-2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-2.6431718067574498E-2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4.3269230769230699E-2</v>
      </c>
    </row>
    <row r="398" spans="2:22" s="82" customFormat="1" x14ac:dyDescent="0.2">
      <c r="B398" s="76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1.7589948250575655E-2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0.11668484187568159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8.3073727944864943E-3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5.8241758239982948E-2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0.14402714402714406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3.4261241968081495E-2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0.38358008075640038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0.1302711260099586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4.6575342471257344E-2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2.363753341129907E-2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4.4585987254770629E-2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5.8387395736948081E-2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1.4851485144348966E-2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0.1671087533228974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0.13413413412523484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0.15258620689655161</v>
      </c>
    </row>
    <row r="399" spans="2:22" s="82" customFormat="1" x14ac:dyDescent="0.2">
      <c r="B399" s="76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0.17861613409724744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0.39324324324324317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0.14580941446860912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0.35401974612653003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0.43794221698113195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0.29824561402496097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0.78327645049394723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0.48428466911617268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0.23300970873723559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0.1648520962309489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8.6872586877506763E-2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0.32511556239578432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0.22028688524118256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0.27582644627637098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0.65486725663347589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0.51984126983244994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2" customFormat="1" x14ac:dyDescent="0.2">
      <c r="B400" s="76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0.16401027918042041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0.20710059171597633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0.19795657726664467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0.20202020202300791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0.20267260579064603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0.23379923760666288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0.21226415094395243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0.24736716986309829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0.21192758253982785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0.10975816679322681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0.16213389121405666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0.24285714285751359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0.14028056112244564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0.29385964912997209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0.41295116773457163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0.23995535714558552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0.29740134744947067</v>
      </c>
    </row>
    <row r="401" spans="2:22" s="82" customFormat="1" x14ac:dyDescent="0.2">
      <c r="B401" s="76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0.10210591670933368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0.10714285714285704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0.21559074299860112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7.3612684026245906E-2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7.0044872496442936E-2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0.10285714285434958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0.13800657173557257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0.10750931589857572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0.15230460921578645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9.0446419201467912E-2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9.8646034818230532E-2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0.12907431551033099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9.2843326881216798E-2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0.12202380951967619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0.23861566484980185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0.18024263431542445</v>
      </c>
    </row>
    <row r="402" spans="2:22" s="82" customFormat="1" x14ac:dyDescent="0.2">
      <c r="B402" s="76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6.6978470563886019E-2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7.4766355140186952E-2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0.13043478260620803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6.8888888884567415E-2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3.9606057397013603E-2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4.5356371495963062E-2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7.1574642124070803E-2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3.2683947837951068E-2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0.11207729468357276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6.0662399969772594E-2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7.9696394683450203E-2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1.5421115057881508E-2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8.5285848172331799E-2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0.15262172284102427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9.0456431532376799E-2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5.514018692050035E-2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0.11525974025974028</v>
      </c>
    </row>
    <row r="403" spans="2:22" s="82" customFormat="1" x14ac:dyDescent="0.2">
      <c r="B403" s="76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5.43703150630543E-2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4.6296296296296294E-2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6.0066740817333458E-2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2.6755852846500953E-2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3.8211892797319992E-2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4.0425531919544906E-2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-2.8625954190642038E-3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1.7763596057857999E-2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2.0702070210244825E-2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6.9236844650593321E-2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6.6918001888505496E-2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-1.6203703704920355E-2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0.10426540283896951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0.25292242295880962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0.13398692810275956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9.0579710044821134E-4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0.10685154975530176</v>
      </c>
    </row>
    <row r="404" spans="2:22" s="82" customFormat="1" x14ac:dyDescent="0.2">
      <c r="B404" s="76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4.6852625311574012E-2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4.5314109165808504E-2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-2.3913043478922452E-2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-1.0881392822496352E-2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5.0406336796626804E-3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2.851108764448005E-2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4.4955044962750296E-2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1.2177819815559205E-2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2.997275204424011E-2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4.8357878985848611E-2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2.3765996340149895E-2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-4.4018058690629122E-2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0.1036414565853039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0.44549763034068124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-3.6837376455246394E-2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8.9314194577352374E-2</v>
      </c>
    </row>
    <row r="405" spans="2:22" s="82" customFormat="1" x14ac:dyDescent="0.2">
      <c r="B405" s="76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5.2931644968930248E-2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2.7027027027026911E-2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-3.0949839909700377E-2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-1.3669821233556319E-2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-5.450141299959548E-3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1.3612565445739924E-2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1.9607843135140076E-2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-5.3862772205503272E-3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4.5454545450826812E-2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7.1777475534121421E-2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-1.8382352966690766E-3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-5.941704035942931E-2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0.16779170684989445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-2.5135511324954469E-2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9.2930897535475815E-2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-5.0043898153594592E-2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0.10031595576619287</v>
      </c>
    </row>
    <row r="406" spans="2:22" s="82" customFormat="1" x14ac:dyDescent="0.2">
      <c r="B406" s="76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5.2740351315401057E-2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1.1933361441176446E-2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3.5106382979775932E-2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-2.4922118383459188E-2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-4.9700781012273973E-3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-2.0725388557701402E-3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5.6660039765730009E-2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4.871840407269281E-2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4.8650858911076213E-2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4.5296032140026504E-2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4.3915827993167643E-2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-6.7928730516630745E-2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7.8378378379767924E-2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-3.7594706978883612E-2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0.11580594679666284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-8.7873462117108239E-4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0.15438871473354246</v>
      </c>
    </row>
    <row r="407" spans="2:22" s="82" customFormat="1" x14ac:dyDescent="0.2">
      <c r="B407" s="76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3.6701280146961432E-2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2.5575660715686337E-2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2.4442082887243935E-2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-2.3541453435925452E-2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-2.7520130465803283E-3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0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4.1666666665013063E-2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1.0202285007010854E-2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3.9131421990397187E-2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3.1955382090695789E-2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6.2333036516074636E-2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-4.2035398231911235E-2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8.5753133238123488E-2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0.11482331176067535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0.1206496519695016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-2.9074889870807231E-2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0.13515625000000009</v>
      </c>
    </row>
    <row r="408" spans="2:22" s="82" customFormat="1" x14ac:dyDescent="0.2">
      <c r="B408" s="76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4.084295365833486E-2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1.7543573181377402E-2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-1.3443640127282282E-2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2.0512820541330333E-3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-1.7936335862816528E-2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2.1074815600371003E-2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-8.7976539565361566E-3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3.6350740313678492E-2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3.0208376260656668E-2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5.8338611286432177E-3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7.6735347163565462E-2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-6.8432671083713648E-2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6.9808027897902717E-3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5.7254152514963581E-2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7.7276205046102373E-2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1.5138023153365055E-2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0.15716486902927562</v>
      </c>
    </row>
    <row r="409" spans="2:22" s="82" customFormat="1" x14ac:dyDescent="0.2">
      <c r="B409" s="76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7.453063696868284E-2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3.3398821218074713E-2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7.3375262104394641E-3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1.0471204182066856E-2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2.0241660642362987E-2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1.6753926695708455E-2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3.3203124997215089E-2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4.6219480962901703E-2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1.8496903040781401E-2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3.865114652184537E-2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3.7283664939950979E-2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-4.5707915278641174E-2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5.1204540018982066E-2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5.9023759544339402E-2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0.12605042016331622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9.0497737547141216E-3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0.16743471582181269</v>
      </c>
    </row>
    <row r="410" spans="2:22" s="82" customFormat="1" x14ac:dyDescent="0.2">
      <c r="B410" s="76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5.4693440423279338E-2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6.9198474902343321E-3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-5.1493305890071717E-3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-4.257528556784855E-2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1.4317856412354322E-3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8.2815735009178666E-3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3.1128404673651845E-2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1.8375222840448832E-2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1.6325304130459118E-2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3.0084620174861312E-2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5.5837108018436318E-2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8.0740333811552031E-2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0.12248358336316705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9.6212121205354148E-2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1.059135040314374E-2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0.16080777860882575</v>
      </c>
    </row>
    <row r="411" spans="2:22" s="82" customFormat="1" x14ac:dyDescent="0.2">
      <c r="B411" s="76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6.4042699827757593E-2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6.7895247332686991E-3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-4.4088176353990614E-2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-3.1250000001627712E-2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3.0753459764223186E-3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6.2370062433160373E-3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3.5406698570829856E-2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2.621100243562012E-2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7.0809205477653434E-4</v>
      </c>
      <c r="L411" s="13"/>
      <c r="M411" s="13"/>
      <c r="N411" s="13"/>
      <c r="O411" s="13" t="str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#N/A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4.0051139723455156E-2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3.488372097063477E-3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-3.9382678281640125E-2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-2.6963927061810319E-2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0.1069518716532598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-2.6109660571662502E-2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0.15599095704596849</v>
      </c>
    </row>
    <row r="412" spans="2:22" s="82" customFormat="1" x14ac:dyDescent="0.2"/>
    <row r="413" spans="2:22" s="82" customFormat="1" x14ac:dyDescent="0.2"/>
    <row r="414" spans="2:22" s="82" customFormat="1" x14ac:dyDescent="0.2"/>
    <row r="415" spans="2:22" s="82" customFormat="1" x14ac:dyDescent="0.2"/>
    <row r="416" spans="2:22" s="82" customFormat="1" x14ac:dyDescent="0.2"/>
    <row r="417" s="82" customFormat="1" x14ac:dyDescent="0.2"/>
    <row r="418" s="82" customFormat="1" x14ac:dyDescent="0.2"/>
    <row r="419" s="82" customFormat="1" x14ac:dyDescent="0.2"/>
    <row r="420" s="82" customFormat="1" x14ac:dyDescent="0.2"/>
    <row r="421" s="82" customFormat="1" x14ac:dyDescent="0.2"/>
    <row r="422" s="82" customFormat="1" x14ac:dyDescent="0.2"/>
    <row r="423" s="82" customFormat="1" x14ac:dyDescent="0.2"/>
    <row r="424" s="82" customFormat="1" x14ac:dyDescent="0.2"/>
    <row r="425" s="82" customFormat="1" x14ac:dyDescent="0.2"/>
    <row r="426" s="82" customFormat="1" x14ac:dyDescent="0.2"/>
    <row r="427" s="82" customFormat="1" x14ac:dyDescent="0.2"/>
    <row r="428" s="82" customFormat="1" x14ac:dyDescent="0.2"/>
    <row r="429" s="82" customFormat="1" x14ac:dyDescent="0.2"/>
    <row r="430" s="82" customFormat="1" x14ac:dyDescent="0.2"/>
    <row r="431" s="82" customFormat="1" x14ac:dyDescent="0.2"/>
    <row r="432" s="82" customFormat="1" x14ac:dyDescent="0.2"/>
    <row r="433" s="82" customFormat="1" x14ac:dyDescent="0.2"/>
    <row r="434" s="82" customFormat="1" x14ac:dyDescent="0.2"/>
    <row r="435" s="82" customFormat="1" x14ac:dyDescent="0.2"/>
    <row r="436" s="82" customFormat="1" x14ac:dyDescent="0.2"/>
    <row r="437" s="82" customFormat="1" x14ac:dyDescent="0.2"/>
    <row r="438" s="82" customFormat="1" x14ac:dyDescent="0.2"/>
    <row r="439" s="82" customFormat="1" x14ac:dyDescent="0.2"/>
    <row r="440" s="82" customFormat="1" x14ac:dyDescent="0.2"/>
    <row r="441" s="82" customFormat="1" x14ac:dyDescent="0.2"/>
    <row r="442" s="82" customFormat="1" x14ac:dyDescent="0.2"/>
    <row r="443" s="82" customFormat="1" x14ac:dyDescent="0.2"/>
    <row r="444" s="82" customFormat="1" x14ac:dyDescent="0.2"/>
    <row r="445" s="82" customFormat="1" x14ac:dyDescent="0.2"/>
    <row r="446" s="82" customFormat="1" x14ac:dyDescent="0.2"/>
    <row r="447" s="82" customFormat="1" x14ac:dyDescent="0.2"/>
    <row r="448" s="82" customFormat="1" x14ac:dyDescent="0.2"/>
    <row r="449" s="82" customFormat="1" x14ac:dyDescent="0.2"/>
    <row r="450" s="82" customFormat="1" x14ac:dyDescent="0.2"/>
    <row r="451" s="82" customFormat="1" x14ac:dyDescent="0.2"/>
    <row r="452" s="82" customFormat="1" x14ac:dyDescent="0.2"/>
    <row r="453" s="82" customFormat="1" x14ac:dyDescent="0.2"/>
    <row r="454" s="82" customFormat="1" x14ac:dyDescent="0.2"/>
    <row r="455" s="82" customFormat="1" x14ac:dyDescent="0.2"/>
    <row r="456" s="82" customFormat="1" x14ac:dyDescent="0.2"/>
    <row r="457" s="82" customFormat="1" x14ac:dyDescent="0.2"/>
    <row r="458" s="82" customFormat="1" x14ac:dyDescent="0.2"/>
    <row r="459" s="82" customFormat="1" x14ac:dyDescent="0.2"/>
    <row r="460" s="82" customFormat="1" x14ac:dyDescent="0.2"/>
    <row r="461" s="82" customFormat="1" x14ac:dyDescent="0.2"/>
    <row r="462" s="82" customFormat="1" x14ac:dyDescent="0.2"/>
    <row r="463" s="82" customFormat="1" x14ac:dyDescent="0.2"/>
    <row r="464" s="82" customFormat="1" x14ac:dyDescent="0.2"/>
    <row r="465" s="82" customFormat="1" x14ac:dyDescent="0.2"/>
    <row r="466" s="82" customFormat="1" x14ac:dyDescent="0.2"/>
    <row r="467" s="82" customFormat="1" x14ac:dyDescent="0.2"/>
    <row r="468" s="82" customFormat="1" x14ac:dyDescent="0.2"/>
    <row r="469" s="82" customFormat="1" x14ac:dyDescent="0.2"/>
    <row r="470" s="82" customFormat="1" x14ac:dyDescent="0.2"/>
    <row r="471" s="82" customFormat="1" x14ac:dyDescent="0.2"/>
    <row r="472" s="82" customFormat="1" x14ac:dyDescent="0.2"/>
    <row r="473" s="82" customFormat="1" x14ac:dyDescent="0.2"/>
    <row r="474" s="82" customFormat="1" x14ac:dyDescent="0.2"/>
    <row r="475" s="82" customFormat="1" x14ac:dyDescent="0.2"/>
    <row r="476" s="82" customFormat="1" x14ac:dyDescent="0.2"/>
    <row r="477" s="82" customFormat="1" x14ac:dyDescent="0.2"/>
    <row r="478" s="82" customFormat="1" x14ac:dyDescent="0.2"/>
    <row r="479" s="82" customFormat="1" x14ac:dyDescent="0.2"/>
    <row r="480" s="82" customFormat="1" x14ac:dyDescent="0.2"/>
    <row r="481" s="82" customFormat="1" x14ac:dyDescent="0.2"/>
    <row r="482" s="82" customFormat="1" x14ac:dyDescent="0.2"/>
    <row r="483" s="82" customFormat="1" x14ac:dyDescent="0.2"/>
    <row r="484" s="82" customFormat="1" x14ac:dyDescent="0.2"/>
    <row r="485" s="82" customFormat="1" x14ac:dyDescent="0.2"/>
    <row r="486" s="82" customFormat="1" x14ac:dyDescent="0.2"/>
    <row r="487" s="82" customFormat="1" x14ac:dyDescent="0.2"/>
    <row r="488" s="82" customFormat="1" x14ac:dyDescent="0.2"/>
    <row r="489" s="82" customFormat="1" x14ac:dyDescent="0.2"/>
    <row r="490" s="82" customFormat="1" x14ac:dyDescent="0.2"/>
    <row r="491" s="82" customFormat="1" x14ac:dyDescent="0.2"/>
    <row r="492" s="82" customFormat="1" x14ac:dyDescent="0.2"/>
    <row r="493" s="82" customFormat="1" x14ac:dyDescent="0.2"/>
    <row r="494" s="82" customFormat="1" x14ac:dyDescent="0.2"/>
    <row r="495" s="82" customFormat="1" x14ac:dyDescent="0.2"/>
    <row r="496" s="82" customFormat="1" x14ac:dyDescent="0.2"/>
    <row r="497" s="82" customFormat="1" x14ac:dyDescent="0.2"/>
    <row r="498" s="82" customFormat="1" x14ac:dyDescent="0.2"/>
    <row r="499" s="82" customFormat="1" x14ac:dyDescent="0.2"/>
    <row r="500" s="82" customFormat="1" x14ac:dyDescent="0.2"/>
    <row r="501" s="82" customFormat="1" x14ac:dyDescent="0.2"/>
    <row r="502" s="82" customFormat="1" x14ac:dyDescent="0.2"/>
    <row r="503" s="82" customFormat="1" x14ac:dyDescent="0.2"/>
    <row r="504" s="82" customFormat="1" x14ac:dyDescent="0.2"/>
    <row r="505" s="82" customFormat="1" x14ac:dyDescent="0.2"/>
    <row r="506" s="82" customFormat="1" x14ac:dyDescent="0.2"/>
    <row r="507" s="82" customFormat="1" x14ac:dyDescent="0.2"/>
    <row r="508" s="82" customFormat="1" x14ac:dyDescent="0.2"/>
    <row r="509" s="82" customFormat="1" x14ac:dyDescent="0.2"/>
    <row r="510" s="82" customFormat="1" x14ac:dyDescent="0.2"/>
    <row r="511" s="82" customFormat="1" x14ac:dyDescent="0.2"/>
    <row r="512" s="82" customFormat="1" x14ac:dyDescent="0.2"/>
    <row r="513" s="82" customFormat="1" x14ac:dyDescent="0.2"/>
    <row r="514" s="82" customFormat="1" x14ac:dyDescent="0.2"/>
    <row r="515" s="82" customFormat="1" x14ac:dyDescent="0.2"/>
    <row r="516" s="82" customFormat="1" x14ac:dyDescent="0.2"/>
    <row r="517" s="82" customFormat="1" x14ac:dyDescent="0.2"/>
    <row r="518" s="82" customFormat="1" x14ac:dyDescent="0.2"/>
    <row r="519" s="82" customFormat="1" x14ac:dyDescent="0.2"/>
    <row r="520" s="82" customFormat="1" x14ac:dyDescent="0.2"/>
    <row r="521" s="82" customFormat="1" x14ac:dyDescent="0.2"/>
    <row r="522" s="82" customFormat="1" x14ac:dyDescent="0.2"/>
    <row r="523" s="82" customFormat="1" x14ac:dyDescent="0.2"/>
    <row r="524" s="82" customFormat="1" x14ac:dyDescent="0.2"/>
    <row r="525" s="82" customFormat="1" x14ac:dyDescent="0.2"/>
    <row r="526" s="82" customFormat="1" x14ac:dyDescent="0.2"/>
    <row r="527" s="82" customFormat="1" x14ac:dyDescent="0.2"/>
    <row r="528" s="82" customFormat="1" x14ac:dyDescent="0.2"/>
    <row r="529" s="82" customFormat="1" x14ac:dyDescent="0.2"/>
    <row r="530" s="82" customFormat="1" x14ac:dyDescent="0.2"/>
    <row r="531" s="82" customFormat="1" x14ac:dyDescent="0.2"/>
    <row r="532" s="82" customFormat="1" x14ac:dyDescent="0.2"/>
    <row r="533" s="82" customFormat="1" x14ac:dyDescent="0.2"/>
    <row r="534" s="82" customFormat="1" x14ac:dyDescent="0.2"/>
    <row r="535" s="82" customFormat="1" x14ac:dyDescent="0.2"/>
    <row r="536" s="82" customFormat="1" x14ac:dyDescent="0.2"/>
    <row r="537" s="82" customFormat="1" x14ac:dyDescent="0.2"/>
    <row r="538" s="82" customFormat="1" x14ac:dyDescent="0.2"/>
    <row r="539" s="82" customFormat="1" x14ac:dyDescent="0.2"/>
    <row r="540" s="82" customFormat="1" x14ac:dyDescent="0.2"/>
    <row r="541" s="82" customFormat="1" x14ac:dyDescent="0.2"/>
    <row r="542" s="82" customFormat="1" x14ac:dyDescent="0.2"/>
    <row r="543" s="82" customFormat="1" x14ac:dyDescent="0.2"/>
    <row r="544" s="82" customFormat="1" x14ac:dyDescent="0.2"/>
    <row r="545" s="82" customFormat="1" x14ac:dyDescent="0.2"/>
    <row r="546" s="82" customFormat="1" x14ac:dyDescent="0.2"/>
    <row r="547" s="82" customFormat="1" x14ac:dyDescent="0.2"/>
    <row r="548" s="82" customFormat="1" x14ac:dyDescent="0.2"/>
    <row r="549" s="82" customFormat="1" x14ac:dyDescent="0.2"/>
    <row r="550" s="82" customFormat="1" x14ac:dyDescent="0.2"/>
    <row r="551" s="82" customFormat="1" x14ac:dyDescent="0.2"/>
    <row r="552" s="82" customFormat="1" x14ac:dyDescent="0.2"/>
    <row r="553" s="82" customFormat="1" x14ac:dyDescent="0.2"/>
    <row r="554" s="82" customFormat="1" x14ac:dyDescent="0.2"/>
    <row r="555" s="82" customFormat="1" x14ac:dyDescent="0.2"/>
    <row r="556" s="82" customFormat="1" x14ac:dyDescent="0.2"/>
    <row r="557" s="82" customFormat="1" x14ac:dyDescent="0.2"/>
    <row r="558" s="82" customFormat="1" x14ac:dyDescent="0.2"/>
    <row r="559" s="82" customFormat="1" x14ac:dyDescent="0.2"/>
    <row r="560" s="82" customFormat="1" x14ac:dyDescent="0.2"/>
    <row r="561" s="82" customFormat="1" x14ac:dyDescent="0.2"/>
    <row r="562" s="82" customFormat="1" x14ac:dyDescent="0.2"/>
    <row r="563" s="82" customFormat="1" x14ac:dyDescent="0.2"/>
    <row r="564" s="82" customFormat="1" x14ac:dyDescent="0.2"/>
    <row r="565" s="82" customFormat="1" x14ac:dyDescent="0.2"/>
    <row r="566" s="82" customFormat="1" x14ac:dyDescent="0.2"/>
    <row r="567" s="82" customFormat="1" x14ac:dyDescent="0.2"/>
    <row r="568" s="82" customFormat="1" x14ac:dyDescent="0.2"/>
    <row r="569" s="82" customFormat="1" x14ac:dyDescent="0.2"/>
    <row r="570" s="82" customFormat="1" x14ac:dyDescent="0.2"/>
    <row r="571" s="82" customFormat="1" x14ac:dyDescent="0.2"/>
    <row r="572" s="82" customFormat="1" x14ac:dyDescent="0.2"/>
    <row r="573" s="82" customFormat="1" x14ac:dyDescent="0.2"/>
    <row r="574" s="82" customFormat="1" x14ac:dyDescent="0.2"/>
    <row r="575" s="82" customFormat="1" x14ac:dyDescent="0.2"/>
    <row r="576" s="82" customFormat="1" x14ac:dyDescent="0.2"/>
    <row r="577" s="82" customFormat="1" x14ac:dyDescent="0.2"/>
    <row r="578" s="82" customFormat="1" x14ac:dyDescent="0.2"/>
    <row r="579" s="82" customFormat="1" x14ac:dyDescent="0.2"/>
    <row r="580" s="82" customFormat="1" x14ac:dyDescent="0.2"/>
    <row r="581" s="82" customFormat="1" x14ac:dyDescent="0.2"/>
    <row r="582" s="82" customFormat="1" x14ac:dyDescent="0.2"/>
    <row r="583" s="82" customFormat="1" x14ac:dyDescent="0.2"/>
    <row r="584" s="82" customFormat="1" x14ac:dyDescent="0.2"/>
    <row r="585" s="82" customFormat="1" x14ac:dyDescent="0.2"/>
    <row r="586" s="82" customFormat="1" x14ac:dyDescent="0.2"/>
    <row r="587" s="82" customFormat="1" x14ac:dyDescent="0.2"/>
    <row r="588" s="82" customFormat="1" x14ac:dyDescent="0.2"/>
    <row r="589" s="82" customFormat="1" x14ac:dyDescent="0.2"/>
    <row r="590" s="82" customFormat="1" x14ac:dyDescent="0.2"/>
    <row r="591" s="82" customFormat="1" x14ac:dyDescent="0.2"/>
    <row r="592" s="82" customFormat="1" x14ac:dyDescent="0.2"/>
    <row r="593" s="82" customFormat="1" x14ac:dyDescent="0.2"/>
    <row r="594" s="82" customFormat="1" x14ac:dyDescent="0.2"/>
    <row r="595" s="82" customFormat="1" x14ac:dyDescent="0.2"/>
    <row r="596" s="82" customFormat="1" x14ac:dyDescent="0.2"/>
    <row r="597" s="82" customFormat="1" x14ac:dyDescent="0.2"/>
    <row r="598" s="82" customFormat="1" x14ac:dyDescent="0.2"/>
    <row r="599" s="82" customFormat="1" x14ac:dyDescent="0.2"/>
    <row r="600" s="82" customFormat="1" x14ac:dyDescent="0.2"/>
    <row r="601" s="82" customFormat="1" x14ac:dyDescent="0.2"/>
    <row r="602" s="82" customFormat="1" x14ac:dyDescent="0.2"/>
    <row r="603" s="82" customFormat="1" x14ac:dyDescent="0.2"/>
    <row r="604" s="82" customFormat="1" x14ac:dyDescent="0.2"/>
    <row r="605" s="82" customFormat="1" x14ac:dyDescent="0.2"/>
    <row r="606" s="82" customFormat="1" x14ac:dyDescent="0.2"/>
    <row r="607" s="82" customFormat="1" x14ac:dyDescent="0.2"/>
    <row r="608" s="82" customFormat="1" x14ac:dyDescent="0.2"/>
    <row r="609" s="82" customFormat="1" x14ac:dyDescent="0.2"/>
    <row r="610" s="82" customFormat="1" x14ac:dyDescent="0.2"/>
    <row r="611" s="82" customFormat="1" x14ac:dyDescent="0.2"/>
    <row r="612" s="82" customFormat="1" x14ac:dyDescent="0.2"/>
    <row r="613" s="82" customFormat="1" x14ac:dyDescent="0.2"/>
    <row r="614" s="82" customFormat="1" x14ac:dyDescent="0.2"/>
    <row r="615" s="82" customFormat="1" x14ac:dyDescent="0.2"/>
    <row r="616" s="82" customFormat="1" x14ac:dyDescent="0.2"/>
    <row r="617" s="82" customFormat="1" x14ac:dyDescent="0.2"/>
    <row r="618" s="82" customFormat="1" x14ac:dyDescent="0.2"/>
    <row r="619" s="82" customFormat="1" x14ac:dyDescent="0.2"/>
    <row r="620" s="82" customFormat="1" x14ac:dyDescent="0.2"/>
    <row r="621" s="82" customFormat="1" x14ac:dyDescent="0.2"/>
    <row r="622" s="82" customFormat="1" x14ac:dyDescent="0.2"/>
    <row r="623" s="82" customFormat="1" x14ac:dyDescent="0.2"/>
    <row r="624" s="82" customFormat="1" x14ac:dyDescent="0.2"/>
    <row r="625" s="82" customFormat="1" x14ac:dyDescent="0.2"/>
    <row r="626" s="82" customFormat="1" x14ac:dyDescent="0.2"/>
    <row r="627" s="82" customFormat="1" x14ac:dyDescent="0.2"/>
    <row r="628" s="82" customFormat="1" x14ac:dyDescent="0.2"/>
    <row r="629" s="82" customFormat="1" x14ac:dyDescent="0.2"/>
    <row r="630" s="82" customFormat="1" x14ac:dyDescent="0.2"/>
    <row r="631" s="82" customFormat="1" x14ac:dyDescent="0.2"/>
    <row r="632" s="82" customFormat="1" x14ac:dyDescent="0.2"/>
    <row r="633" s="82" customFormat="1" x14ac:dyDescent="0.2"/>
    <row r="634" s="82" customFormat="1" x14ac:dyDescent="0.2"/>
    <row r="635" s="82" customFormat="1" x14ac:dyDescent="0.2"/>
    <row r="636" s="82" customFormat="1" x14ac:dyDescent="0.2"/>
    <row r="637" s="82" customFormat="1" x14ac:dyDescent="0.2"/>
    <row r="638" s="82" customFormat="1" x14ac:dyDescent="0.2"/>
    <row r="639" s="82" customFormat="1" x14ac:dyDescent="0.2"/>
    <row r="640" s="82" customFormat="1" x14ac:dyDescent="0.2"/>
    <row r="641" s="82" customFormat="1" x14ac:dyDescent="0.2"/>
    <row r="642" s="82" customFormat="1" x14ac:dyDescent="0.2"/>
    <row r="643" s="82" customFormat="1" x14ac:dyDescent="0.2"/>
    <row r="644" s="82" customFormat="1" x14ac:dyDescent="0.2"/>
    <row r="645" s="82" customFormat="1" x14ac:dyDescent="0.2"/>
    <row r="646" s="82" customFormat="1" x14ac:dyDescent="0.2"/>
    <row r="647" s="82" customFormat="1" x14ac:dyDescent="0.2"/>
    <row r="648" s="82" customFormat="1" x14ac:dyDescent="0.2"/>
    <row r="649" s="82" customFormat="1" x14ac:dyDescent="0.2"/>
    <row r="650" s="82" customFormat="1" x14ac:dyDescent="0.2"/>
    <row r="651" s="82" customFormat="1" x14ac:dyDescent="0.2"/>
    <row r="652" s="82" customFormat="1" x14ac:dyDescent="0.2"/>
    <row r="653" s="82" customFormat="1" x14ac:dyDescent="0.2"/>
    <row r="654" s="82" customFormat="1" x14ac:dyDescent="0.2"/>
    <row r="655" s="82" customFormat="1" x14ac:dyDescent="0.2"/>
    <row r="656" s="82" customFormat="1" x14ac:dyDescent="0.2"/>
    <row r="657" s="82" customFormat="1" x14ac:dyDescent="0.2"/>
    <row r="658" s="82" customFormat="1" x14ac:dyDescent="0.2"/>
    <row r="659" s="82" customFormat="1" x14ac:dyDescent="0.2"/>
    <row r="660" s="82" customFormat="1" x14ac:dyDescent="0.2"/>
    <row r="661" s="82" customFormat="1" x14ac:dyDescent="0.2"/>
    <row r="662" s="82" customFormat="1" x14ac:dyDescent="0.2"/>
    <row r="663" s="82" customFormat="1" x14ac:dyDescent="0.2"/>
    <row r="664" s="82" customFormat="1" x14ac:dyDescent="0.2"/>
    <row r="665" s="82" customFormat="1" x14ac:dyDescent="0.2"/>
    <row r="666" s="82" customFormat="1" x14ac:dyDescent="0.2"/>
    <row r="667" s="82" customFormat="1" x14ac:dyDescent="0.2"/>
    <row r="668" s="82" customFormat="1" x14ac:dyDescent="0.2"/>
    <row r="669" s="82" customFormat="1" x14ac:dyDescent="0.2"/>
    <row r="670" s="82" customFormat="1" x14ac:dyDescent="0.2"/>
    <row r="671" s="82" customFormat="1" x14ac:dyDescent="0.2"/>
    <row r="672" s="82" customFormat="1" x14ac:dyDescent="0.2"/>
    <row r="673" s="82" customFormat="1" x14ac:dyDescent="0.2"/>
    <row r="674" s="82" customFormat="1" x14ac:dyDescent="0.2"/>
    <row r="675" s="82" customFormat="1" x14ac:dyDescent="0.2"/>
    <row r="676" s="82" customFormat="1" x14ac:dyDescent="0.2"/>
    <row r="677" s="82" customFormat="1" x14ac:dyDescent="0.2"/>
    <row r="678" s="82" customFormat="1" x14ac:dyDescent="0.2"/>
    <row r="679" s="82" customFormat="1" x14ac:dyDescent="0.2"/>
    <row r="680" s="82" customFormat="1" x14ac:dyDescent="0.2"/>
    <row r="681" s="82" customFormat="1" x14ac:dyDescent="0.2"/>
    <row r="682" s="82" customFormat="1" x14ac:dyDescent="0.2"/>
    <row r="683" s="82" customFormat="1" x14ac:dyDescent="0.2"/>
    <row r="684" s="82" customFormat="1" x14ac:dyDescent="0.2"/>
    <row r="685" s="82" customFormat="1" x14ac:dyDescent="0.2"/>
    <row r="686" s="82" customFormat="1" x14ac:dyDescent="0.2"/>
    <row r="687" s="82" customFormat="1" x14ac:dyDescent="0.2"/>
    <row r="688" s="82" customFormat="1" x14ac:dyDescent="0.2"/>
    <row r="689" s="82" customFormat="1" x14ac:dyDescent="0.2"/>
    <row r="690" s="82" customFormat="1" x14ac:dyDescent="0.2"/>
    <row r="691" s="82" customFormat="1" x14ac:dyDescent="0.2"/>
    <row r="692" s="82" customFormat="1" x14ac:dyDescent="0.2"/>
    <row r="693" s="82" customFormat="1" x14ac:dyDescent="0.2"/>
    <row r="694" s="82" customFormat="1" x14ac:dyDescent="0.2"/>
    <row r="695" s="82" customFormat="1" x14ac:dyDescent="0.2"/>
    <row r="696" s="82" customFormat="1" x14ac:dyDescent="0.2"/>
    <row r="697" s="82" customFormat="1" x14ac:dyDescent="0.2"/>
    <row r="698" s="82" customFormat="1" x14ac:dyDescent="0.2"/>
    <row r="699" s="82" customFormat="1" x14ac:dyDescent="0.2"/>
    <row r="700" s="82" customFormat="1" x14ac:dyDescent="0.2"/>
    <row r="701" s="82" customFormat="1" x14ac:dyDescent="0.2"/>
    <row r="702" s="82" customFormat="1" x14ac:dyDescent="0.2"/>
    <row r="703" s="82" customFormat="1" x14ac:dyDescent="0.2"/>
    <row r="704" s="82" customFormat="1" x14ac:dyDescent="0.2"/>
    <row r="705" s="82" customFormat="1" x14ac:dyDescent="0.2"/>
    <row r="706" s="82" customFormat="1" x14ac:dyDescent="0.2"/>
    <row r="707" s="82" customFormat="1" x14ac:dyDescent="0.2"/>
    <row r="708" s="82" customFormat="1" x14ac:dyDescent="0.2"/>
    <row r="709" s="82" customFormat="1" x14ac:dyDescent="0.2"/>
    <row r="710" s="82" customFormat="1" x14ac:dyDescent="0.2"/>
    <row r="711" s="82" customFormat="1" x14ac:dyDescent="0.2"/>
    <row r="712" s="82" customFormat="1" x14ac:dyDescent="0.2"/>
    <row r="713" s="82" customFormat="1" x14ac:dyDescent="0.2"/>
    <row r="714" s="82" customFormat="1" x14ac:dyDescent="0.2"/>
    <row r="715" s="82" customFormat="1" x14ac:dyDescent="0.2"/>
    <row r="716" s="82" customFormat="1" x14ac:dyDescent="0.2"/>
    <row r="717" s="82" customFormat="1" x14ac:dyDescent="0.2"/>
    <row r="718" s="82" customFormat="1" x14ac:dyDescent="0.2"/>
    <row r="719" s="82" customFormat="1" x14ac:dyDescent="0.2"/>
    <row r="720" s="82" customFormat="1" x14ac:dyDescent="0.2"/>
    <row r="721" s="82" customFormat="1" x14ac:dyDescent="0.2"/>
    <row r="722" s="82" customFormat="1" x14ac:dyDescent="0.2"/>
    <row r="723" s="82" customFormat="1" x14ac:dyDescent="0.2"/>
    <row r="724" s="82" customFormat="1" x14ac:dyDescent="0.2"/>
    <row r="725" s="82" customFormat="1" x14ac:dyDescent="0.2"/>
    <row r="726" s="82" customFormat="1" x14ac:dyDescent="0.2"/>
    <row r="727" s="82" customFormat="1" x14ac:dyDescent="0.2"/>
    <row r="728" s="82" customFormat="1" x14ac:dyDescent="0.2"/>
    <row r="729" s="82" customFormat="1" x14ac:dyDescent="0.2"/>
    <row r="730" s="82" customFormat="1" x14ac:dyDescent="0.2"/>
    <row r="731" s="82" customFormat="1" x14ac:dyDescent="0.2"/>
    <row r="732" s="82" customFormat="1" x14ac:dyDescent="0.2"/>
    <row r="733" s="82" customFormat="1" x14ac:dyDescent="0.2"/>
    <row r="734" s="82" customFormat="1" x14ac:dyDescent="0.2"/>
    <row r="735" s="82" customFormat="1" x14ac:dyDescent="0.2"/>
    <row r="736" s="82" customFormat="1" x14ac:dyDescent="0.2"/>
    <row r="737" s="82" customFormat="1" x14ac:dyDescent="0.2"/>
    <row r="738" s="82" customFormat="1" x14ac:dyDescent="0.2"/>
    <row r="739" s="82" customFormat="1" x14ac:dyDescent="0.2"/>
    <row r="740" s="82" customFormat="1" x14ac:dyDescent="0.2"/>
    <row r="741" s="82" customFormat="1" x14ac:dyDescent="0.2"/>
    <row r="742" s="82" customFormat="1" x14ac:dyDescent="0.2"/>
    <row r="743" s="82" customFormat="1" x14ac:dyDescent="0.2"/>
    <row r="744" s="82" customFormat="1" x14ac:dyDescent="0.2"/>
    <row r="745" s="82" customFormat="1" x14ac:dyDescent="0.2"/>
    <row r="746" s="82" customFormat="1" x14ac:dyDescent="0.2"/>
    <row r="747" s="82" customFormat="1" x14ac:dyDescent="0.2"/>
    <row r="748" s="82" customFormat="1" x14ac:dyDescent="0.2"/>
    <row r="749" s="82" customFormat="1" x14ac:dyDescent="0.2"/>
    <row r="750" s="82" customFormat="1" x14ac:dyDescent="0.2"/>
    <row r="751" s="82" customFormat="1" x14ac:dyDescent="0.2"/>
    <row r="752" s="82" customFormat="1" x14ac:dyDescent="0.2"/>
    <row r="753" s="82" customFormat="1" x14ac:dyDescent="0.2"/>
    <row r="754" s="82" customFormat="1" x14ac:dyDescent="0.2"/>
    <row r="755" s="82" customFormat="1" x14ac:dyDescent="0.2"/>
    <row r="756" s="82" customFormat="1" x14ac:dyDescent="0.2"/>
    <row r="757" s="82" customFormat="1" x14ac:dyDescent="0.2"/>
    <row r="758" s="82" customFormat="1" x14ac:dyDescent="0.2"/>
    <row r="759" s="82" customFormat="1" x14ac:dyDescent="0.2"/>
    <row r="760" s="82" customFormat="1" x14ac:dyDescent="0.2"/>
    <row r="761" s="82" customFormat="1" x14ac:dyDescent="0.2"/>
    <row r="762" s="82" customFormat="1" x14ac:dyDescent="0.2"/>
    <row r="763" s="82" customFormat="1" x14ac:dyDescent="0.2"/>
    <row r="764" s="82" customFormat="1" x14ac:dyDescent="0.2"/>
    <row r="765" s="82" customFormat="1" x14ac:dyDescent="0.2"/>
    <row r="766" s="82" customFormat="1" x14ac:dyDescent="0.2"/>
    <row r="767" s="82" customFormat="1" x14ac:dyDescent="0.2"/>
    <row r="768" s="82" customFormat="1" x14ac:dyDescent="0.2"/>
    <row r="769" s="82" customFormat="1" x14ac:dyDescent="0.2"/>
    <row r="770" s="82" customFormat="1" x14ac:dyDescent="0.2"/>
    <row r="771" s="82" customFormat="1" x14ac:dyDescent="0.2"/>
    <row r="772" s="82" customFormat="1" x14ac:dyDescent="0.2"/>
    <row r="773" s="82" customFormat="1" x14ac:dyDescent="0.2"/>
    <row r="774" s="82" customFormat="1" x14ac:dyDescent="0.2"/>
    <row r="775" s="82" customFormat="1" x14ac:dyDescent="0.2"/>
    <row r="776" s="82" customFormat="1" x14ac:dyDescent="0.2"/>
    <row r="777" s="82" customFormat="1" x14ac:dyDescent="0.2"/>
    <row r="778" s="82" customFormat="1" x14ac:dyDescent="0.2"/>
    <row r="779" s="82" customFormat="1" x14ac:dyDescent="0.2"/>
    <row r="780" s="82" customFormat="1" x14ac:dyDescent="0.2"/>
    <row r="781" s="82" customFormat="1" x14ac:dyDescent="0.2"/>
    <row r="782" s="82" customFormat="1" x14ac:dyDescent="0.2"/>
    <row r="783" s="82" customFormat="1" x14ac:dyDescent="0.2"/>
    <row r="784" s="82" customFormat="1" x14ac:dyDescent="0.2"/>
    <row r="785" s="82" customFormat="1" x14ac:dyDescent="0.2"/>
    <row r="786" s="82" customFormat="1" x14ac:dyDescent="0.2"/>
    <row r="787" s="82" customFormat="1" x14ac:dyDescent="0.2"/>
    <row r="788" s="82" customFormat="1" x14ac:dyDescent="0.2"/>
    <row r="789" s="82" customFormat="1" x14ac:dyDescent="0.2"/>
    <row r="790" s="82" customFormat="1" x14ac:dyDescent="0.2"/>
    <row r="791" s="82" customFormat="1" x14ac:dyDescent="0.2"/>
    <row r="792" s="82" customFormat="1" x14ac:dyDescent="0.2"/>
    <row r="793" s="82" customFormat="1" x14ac:dyDescent="0.2"/>
    <row r="794" s="82" customFormat="1" x14ac:dyDescent="0.2"/>
    <row r="795" s="82" customFormat="1" x14ac:dyDescent="0.2"/>
    <row r="796" s="82" customFormat="1" x14ac:dyDescent="0.2"/>
    <row r="797" s="82" customFormat="1" x14ac:dyDescent="0.2"/>
    <row r="798" s="82" customFormat="1" x14ac:dyDescent="0.2"/>
    <row r="799" s="82" customFormat="1" x14ac:dyDescent="0.2"/>
    <row r="800" s="82" customFormat="1" x14ac:dyDescent="0.2"/>
    <row r="801" s="82" customFormat="1" x14ac:dyDescent="0.2"/>
    <row r="802" s="82" customFormat="1" x14ac:dyDescent="0.2"/>
    <row r="803" s="82" customFormat="1" x14ac:dyDescent="0.2"/>
    <row r="804" s="82" customFormat="1" x14ac:dyDescent="0.2"/>
    <row r="805" s="82" customFormat="1" x14ac:dyDescent="0.2"/>
    <row r="806" s="82" customFormat="1" x14ac:dyDescent="0.2"/>
    <row r="807" s="82" customFormat="1" x14ac:dyDescent="0.2"/>
    <row r="808" s="82" customFormat="1" x14ac:dyDescent="0.2"/>
    <row r="809" s="82" customFormat="1" x14ac:dyDescent="0.2"/>
    <row r="810" s="82" customFormat="1" x14ac:dyDescent="0.2"/>
    <row r="811" s="82" customFormat="1" x14ac:dyDescent="0.2"/>
    <row r="812" s="82" customFormat="1" x14ac:dyDescent="0.2"/>
    <row r="813" s="82" customFormat="1" x14ac:dyDescent="0.2"/>
    <row r="814" s="82" customFormat="1" x14ac:dyDescent="0.2"/>
    <row r="815" s="82" customFormat="1" x14ac:dyDescent="0.2"/>
    <row r="816" s="82" customFormat="1" x14ac:dyDescent="0.2"/>
    <row r="817" s="82" customFormat="1" x14ac:dyDescent="0.2"/>
    <row r="818" s="82" customFormat="1" x14ac:dyDescent="0.2"/>
    <row r="819" s="82" customFormat="1" x14ac:dyDescent="0.2"/>
    <row r="820" s="82" customFormat="1" x14ac:dyDescent="0.2"/>
    <row r="821" s="82" customFormat="1" x14ac:dyDescent="0.2"/>
    <row r="822" s="82" customFormat="1" x14ac:dyDescent="0.2"/>
    <row r="823" s="82" customFormat="1" x14ac:dyDescent="0.2"/>
    <row r="824" s="82" customFormat="1" x14ac:dyDescent="0.2"/>
    <row r="825" s="82" customFormat="1" x14ac:dyDescent="0.2"/>
  </sheetData>
  <conditionalFormatting sqref="D264:D41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6"/>
  <sheetViews>
    <sheetView zoomScale="120" zoomScaleNormal="120" workbookViewId="0">
      <pane ySplit="1" topLeftCell="A335" activePane="bottomLeft" state="frozen"/>
      <selection pane="bottomLeft" activeCell="AJ379" sqref="AJ379"/>
    </sheetView>
  </sheetViews>
  <sheetFormatPr baseColWidth="10" defaultColWidth="8.83203125" defaultRowHeight="15" x14ac:dyDescent="0.2"/>
  <cols>
    <col min="1" max="1" width="9.1640625" style="1" customWidth="1"/>
    <col min="2" max="2" width="12.6640625" style="81" bestFit="1" customWidth="1"/>
    <col min="3" max="3" width="11.6640625" style="7" customWidth="1"/>
    <col min="4" max="4" width="11.6640625" style="6" customWidth="1"/>
    <col min="18" max="18" width="12.83203125" style="81" customWidth="1"/>
    <col min="19" max="19" width="10.6640625" style="81" bestFit="1" customWidth="1"/>
    <col min="20" max="20" width="14.6640625" style="81" customWidth="1"/>
    <col min="21" max="21" width="31.33203125" style="81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2" customFormat="1" x14ac:dyDescent="0.2">
      <c r="A2" s="21">
        <v>32874</v>
      </c>
      <c r="B2" s="77">
        <f>IF(VLOOKUP(A2,Database!$A:$AS,MATCH($B$1,Database!$A$1:$AS$1,0),FALSE)=0,#N/A,VLOOKUP(A2,Database!$A:$AS,MATCH($B$1,Database!$A$1:$AS$1,0),FALSE))</f>
        <v>110.190817432</v>
      </c>
      <c r="C2" s="77">
        <f>IF(VLOOKUP(A2,Database!$A:$AS,MATCH($C$1,Database!$A$1:$AS$1,0),FALSE)=0,#N/A,VLOOKUP(A2,Database!$A:$AS,MATCH($C$1,Database!$A$1:$AS$1,0),FALSE))</f>
        <v>91.11</v>
      </c>
      <c r="D2" s="77">
        <f>IF(VLOOKUP(A2,Database!$A:$AS,MATCH($D$1,Database!$A$1:$AS$1,0),FALSE)=0,#N/A,VLOOKUP(A2,Database!$A:$AS,MATCH($D$1,Database!$A$1:$AS$1,0),FALSE))</f>
        <v>70.975174503999995</v>
      </c>
      <c r="E2" s="77">
        <f>IF(VLOOKUP(A2,Database!$A:$AS,MATCH($E$1,Database!$A$1:$AS$1,0),FALSE)=0,#N/A,VLOOKUP(A2,Database!$A:$AS,MATCH($E$1,Database!$A$1:$AS$1,0),FALSE))</f>
        <v>100.901404994</v>
      </c>
      <c r="F2" s="77">
        <f>IF(VLOOKUP(A2,Database!$A:$AS,MATCH($F$1,Database!$A$1:$AS$1,0),FALSE)=0,#N/A,VLOOKUP(A2,Database!$A:$AS,MATCH($F$1,Database!$A$1:$AS$1,0),FALSE))</f>
        <v>78.892727020999999</v>
      </c>
      <c r="G2" s="77">
        <f>IF(VLOOKUP(A2,Database!$A:$AS,MATCH($G$1,Database!$A$1:$AS$1,0),FALSE)=0,#N/A,VLOOKUP(A2,Database!$A:$AS,MATCH($G$1,Database!$A$1:$AS$1,0),FALSE))</f>
        <v>80.874708729000005</v>
      </c>
      <c r="H2" s="77">
        <f>(((Table134567891011121314151617343[[#This Row],[ITA]]-VLOOKUP($U$1,A:B,2,))/VLOOKUP($U$1,A:B,2,))*100)+100</f>
        <v>90.625000000128509</v>
      </c>
      <c r="I2" s="77">
        <f>(((Table134567891011121314151617343[[#This Row],[FRA]]-VLOOKUP($U$1,A:C,3,))/VLOOKUP($U$1,A:C,3,))*100)+100</f>
        <v>88.896477705141962</v>
      </c>
      <c r="J2" s="77">
        <f>(((Table134567891011121314151617343[[#This Row],[DEU]]-VLOOKUP($U$1,A:D,4,))/VLOOKUP($U$1,A:D,4,))*100)+100</f>
        <v>94.389746145498293</v>
      </c>
      <c r="K2" s="77">
        <f>(((Table134567891011121314151617343[[#This Row],[ESP]]-VLOOKUP($U$1,A:E,5,))/VLOOKUP($U$1,A:E,5,))*100)+100</f>
        <v>84.812407253327066</v>
      </c>
      <c r="L2" s="77">
        <f>(((Table134567891011121314151617343[[#This Row],[EA19]]-VLOOKUP($U$1,A:F,6,))/VLOOKUP($U$1,A:F,6,))*100)+100</f>
        <v>88.246898233780755</v>
      </c>
      <c r="M2" s="77">
        <f>(((Table134567891011121314151617343[[#This Row],[GBR]]-VLOOKUP($U$1,A:G,7,))/VLOOKUP($U$1,A:G,7,))*100)+100</f>
        <v>87.747957992615241</v>
      </c>
      <c r="N2" s="77">
        <f>IF(VLOOKUP(A2,Database!$A:$AU,MATCH($N$1,Database!$A$1:$AU$1,0),FALSE)=0,#N/A,VLOOKUP(A2,Database!$A:$AU,MATCH($N$1,Database!$A$1:$AU$1,0),FALSE))</f>
        <v>61.356603999000001</v>
      </c>
      <c r="O2" s="77">
        <f>(((Table134567891011121314151617343[[#This Row],[USA]]-VLOOKUP($U$1,A:N,14,))/VLOOKUP($U$1,A:N,14,))*100)+100</f>
        <v>70.63571124515957</v>
      </c>
      <c r="P2" s="77">
        <f>IF(VLOOKUP(A2,Database!$A:$AS,MATCH($P$1,Database!$A$1:$AS$1,0),FALSE)=0,#N/A,VLOOKUP(A2,Database!$A:$AS,MATCH($P$1,Database!$A$1:$AS$1,0),FALSE))</f>
        <v>100.90315133599999</v>
      </c>
      <c r="Q2" s="77">
        <f>(((Table134567891011121314151617343[[#This Row],[JPN]]-VLOOKUP($U$1,A:Q,16,))/VLOOKUP($U$1,A:Q,16,))*100)+100</f>
        <v>101.30469359386611</v>
      </c>
      <c r="W2" s="82" t="s">
        <v>50</v>
      </c>
    </row>
    <row r="3" spans="1:23" s="82" customFormat="1" x14ac:dyDescent="0.2">
      <c r="A3" s="21">
        <v>32905</v>
      </c>
      <c r="B3" s="77">
        <f>IF(VLOOKUP(A3,Database!$A:$AS,MATCH($B$1,Database!$A$1:$AS$1,0),FALSE)=0,#N/A,VLOOKUP(A3,Database!$A:$AS,MATCH($B$1,Database!$A$1:$AS$1,0),FALSE))</f>
        <v>110.790767436</v>
      </c>
      <c r="C3" s="77">
        <f>IF(VLOOKUP(A3,Database!$A:$AS,MATCH($C$1,Database!$A$1:$AS$1,0),FALSE)=0,#N/A,VLOOKUP(A3,Database!$A:$AS,MATCH($C$1,Database!$A$1:$AS$1,0),FALSE))</f>
        <v>92.58</v>
      </c>
      <c r="D3" s="77">
        <f>IF(VLOOKUP(A3,Database!$A:$AS,MATCH($D$1,Database!$A$1:$AS$1,0),FALSE)=0,#N/A,VLOOKUP(A3,Database!$A:$AS,MATCH($D$1,Database!$A$1:$AS$1,0),FALSE))</f>
        <v>70.666586788999993</v>
      </c>
      <c r="E3" s="77">
        <f>IF(VLOOKUP(A3,Database!$A:$AS,MATCH($E$1,Database!$A$1:$AS$1,0),FALSE)=0,#N/A,VLOOKUP(A3,Database!$A:$AS,MATCH($E$1,Database!$A$1:$AS$1,0),FALSE))</f>
        <v>98.377458700000005</v>
      </c>
      <c r="F3" s="77">
        <f>IF(VLOOKUP(A3,Database!$A:$AS,MATCH($F$1,Database!$A$1:$AS$1,0),FALSE)=0,#N/A,VLOOKUP(A3,Database!$A:$AS,MATCH($F$1,Database!$A$1:$AS$1,0),FALSE))</f>
        <v>79.816841804000006</v>
      </c>
      <c r="G3" s="77">
        <f>IF(VLOOKUP(A3,Database!$A:$AS,MATCH($G$1,Database!$A$1:$AS$1,0),FALSE)=0,#N/A,VLOOKUP(A3,Database!$A:$AS,MATCH($G$1,Database!$A$1:$AS$1,0),FALSE))</f>
        <v>80.336977953000002</v>
      </c>
      <c r="H3" s="77">
        <f>(((Table134567891011121314151617343[[#This Row],[ITA]]-VLOOKUP($U$1,A:B,2,))/VLOOKUP($U$1,A:B,2,))*100)+100</f>
        <v>91.118421052623461</v>
      </c>
      <c r="I3" s="77">
        <f>(((Table134567891011121314151617343[[#This Row],[FRA]]-VLOOKUP($U$1,A:C,3,))/VLOOKUP($U$1,A:C,3,))*100)+100</f>
        <v>90.330763976973373</v>
      </c>
      <c r="J3" s="77">
        <f>(((Table134567891011121314151617343[[#This Row],[DEU]]-VLOOKUP($U$1,A:D,4,))/VLOOKUP($U$1,A:D,4,))*100)+100</f>
        <v>93.979355945177915</v>
      </c>
      <c r="K3" s="77">
        <f>(((Table134567891011121314151617343[[#This Row],[ESP]]-VLOOKUP($U$1,A:E,5,))/VLOOKUP($U$1,A:E,5,))*100)+100</f>
        <v>82.690910917522999</v>
      </c>
      <c r="L3" s="77">
        <f>(((Table134567891011121314151617343[[#This Row],[EA19]]-VLOOKUP($U$1,A:F,6,))/VLOOKUP($U$1,A:F,6,))*100)+100</f>
        <v>89.280583673378075</v>
      </c>
      <c r="M3" s="77">
        <f>(((Table134567891011121314151617343[[#This Row],[GBR]]-VLOOKUP($U$1,A:G,7,))/VLOOKUP($U$1,A:G,7,))*100)+100</f>
        <v>87.164527420990012</v>
      </c>
      <c r="N3" s="77">
        <f>IF(VLOOKUP(A3,Database!$A:$AU,MATCH($N$1,Database!$A$1:$AU$1,0),FALSE)=0,#N/A,VLOOKUP(A3,Database!$A:$AU,MATCH($N$1,Database!$A$1:$AU$1,0),FALSE))</f>
        <v>61.913552402999997</v>
      </c>
      <c r="O3" s="77">
        <f>(((Table134567891011121314151617343[[#This Row],[USA]]-VLOOKUP($U$1,A:N,14,))/VLOOKUP($U$1,A:N,14,))*100)+100</f>
        <v>71.276888299939813</v>
      </c>
      <c r="P3" s="77">
        <f>IF(VLOOKUP(A3,Database!$A:$AS,MATCH($P$1,Database!$A$1:$AS$1,0),FALSE)=0,#N/A,VLOOKUP(A3,Database!$A:$AS,MATCH($P$1,Database!$A$1:$AS$1,0),FALSE))</f>
        <v>101.410202348</v>
      </c>
      <c r="Q3" s="77">
        <f>(((Table134567891011121314151617343[[#This Row],[JPN]]-VLOOKUP($U$1,A:Q,16,))/VLOOKUP($U$1,A:Q,16,))*100)+100</f>
        <v>101.81376240615793</v>
      </c>
      <c r="W3" s="82" t="s">
        <v>54</v>
      </c>
    </row>
    <row r="4" spans="1:23" s="82" customFormat="1" x14ac:dyDescent="0.2">
      <c r="A4" s="21">
        <v>32933</v>
      </c>
      <c r="B4" s="77">
        <f>IF(VLOOKUP(A4,Database!$A:$AS,MATCH($B$1,Database!$A$1:$AS$1,0),FALSE)=0,#N/A,VLOOKUP(A4,Database!$A:$AS,MATCH($B$1,Database!$A$1:$AS$1,0),FALSE))</f>
        <v>111.190734105</v>
      </c>
      <c r="C4" s="77">
        <f>IF(VLOOKUP(A4,Database!$A:$AS,MATCH($C$1,Database!$A$1:$AS$1,0),FALSE)=0,#N/A,VLOOKUP(A4,Database!$A:$AS,MATCH($C$1,Database!$A$1:$AS$1,0),FALSE))</f>
        <v>92.16</v>
      </c>
      <c r="D4" s="77">
        <f>IF(VLOOKUP(A4,Database!$A:$AS,MATCH($D$1,Database!$A$1:$AS$1,0),FALSE)=0,#N/A,VLOOKUP(A4,Database!$A:$AS,MATCH($D$1,Database!$A$1:$AS$1,0),FALSE))</f>
        <v>71.345479761999997</v>
      </c>
      <c r="E4" s="77">
        <f>IF(VLOOKUP(A4,Database!$A:$AS,MATCH($E$1,Database!$A$1:$AS$1,0),FALSE)=0,#N/A,VLOOKUP(A4,Database!$A:$AS,MATCH($E$1,Database!$A$1:$AS$1,0),FALSE))</f>
        <v>99.402897977999999</v>
      </c>
      <c r="F4" s="77">
        <f>IF(VLOOKUP(A4,Database!$A:$AS,MATCH($F$1,Database!$A$1:$AS$1,0),FALSE)=0,#N/A,VLOOKUP(A4,Database!$A:$AS,MATCH($F$1,Database!$A$1:$AS$1,0),FALSE))</f>
        <v>79.588194846999997</v>
      </c>
      <c r="G4" s="77">
        <f>IF(VLOOKUP(A4,Database!$A:$AS,MATCH($G$1,Database!$A$1:$AS$1,0),FALSE)=0,#N/A,VLOOKUP(A4,Database!$A:$AS,MATCH($G$1,Database!$A$1:$AS$1,0),FALSE))</f>
        <v>81.519985661000007</v>
      </c>
      <c r="H4" s="77">
        <f>(((Table134567891011121314151617343[[#This Row],[ITA]]-VLOOKUP($U$1,A:B,2,))/VLOOKUP($U$1,A:B,2,))*100)+100</f>
        <v>91.447368420679297</v>
      </c>
      <c r="I4" s="77">
        <f>(((Table134567891011121314151617343[[#This Row],[FRA]]-VLOOKUP($U$1,A:C,3,))/VLOOKUP($U$1,A:C,3,))*100)+100</f>
        <v>89.920967899307257</v>
      </c>
      <c r="J4" s="77">
        <f>(((Table134567891011121314151617343[[#This Row],[DEU]]-VLOOKUP($U$1,A:D,4,))/VLOOKUP($U$1,A:D,4,))*100)+100</f>
        <v>94.882214385882719</v>
      </c>
      <c r="K4" s="77">
        <f>(((Table134567891011121314151617343[[#This Row],[ESP]]-VLOOKUP($U$1,A:E,5,))/VLOOKUP($U$1,A:E,5,))*100)+100</f>
        <v>83.552841171759439</v>
      </c>
      <c r="L4" s="77">
        <f>(((Table134567891011121314151617343[[#This Row],[EA19]]-VLOOKUP($U$1,A:F,6,))/VLOOKUP($U$1,A:F,6,))*100)+100</f>
        <v>89.024826450782996</v>
      </c>
      <c r="M4" s="77">
        <f>(((Table134567891011121314151617343[[#This Row],[GBR]]-VLOOKUP($U$1,A:G,7,))/VLOOKUP($U$1,A:G,7,))*100)+100</f>
        <v>88.448074679433503</v>
      </c>
      <c r="N4" s="77">
        <f>IF(VLOOKUP(A4,Database!$A:$AU,MATCH($N$1,Database!$A$1:$AU$1,0),FALSE)=0,#N/A,VLOOKUP(A4,Database!$A:$AU,MATCH($N$1,Database!$A$1:$AU$1,0),FALSE))</f>
        <v>62.211404326</v>
      </c>
      <c r="O4" s="77">
        <f>(((Table134567891011121314151617343[[#This Row],[USA]]-VLOOKUP($U$1,A:N,14,))/VLOOKUP($U$1,A:N,14,))*100)+100</f>
        <v>71.619785087825704</v>
      </c>
      <c r="P4" s="77">
        <f>IF(VLOOKUP(A4,Database!$A:$AS,MATCH($P$1,Database!$A$1:$AS$1,0),FALSE)=0,#N/A,VLOOKUP(A4,Database!$A:$AS,MATCH($P$1,Database!$A$1:$AS$1,0),FALSE))</f>
        <v>103.23558599</v>
      </c>
      <c r="Q4" s="77">
        <f>(((Table134567891011121314151617343[[#This Row],[JPN]]-VLOOKUP($U$1,A:Q,16,))/VLOOKUP($U$1,A:Q,16,))*100)+100</f>
        <v>103.64641012920373</v>
      </c>
      <c r="W4" s="82" t="s">
        <v>86</v>
      </c>
    </row>
    <row r="5" spans="1:23" s="82" customFormat="1" x14ac:dyDescent="0.2">
      <c r="A5" s="21">
        <v>32964</v>
      </c>
      <c r="B5" s="77">
        <f>IF(VLOOKUP(A5,Database!$A:$AS,MATCH($B$1,Database!$A$1:$AS$1,0),FALSE)=0,#N/A,VLOOKUP(A5,Database!$A:$AS,MATCH($B$1,Database!$A$1:$AS$1,0),FALSE))</f>
        <v>112.090659112</v>
      </c>
      <c r="C5" s="77">
        <f>IF(VLOOKUP(A5,Database!$A:$AS,MATCH($C$1,Database!$A$1:$AS$1,0),FALSE)=0,#N/A,VLOOKUP(A5,Database!$A:$AS,MATCH($C$1,Database!$A$1:$AS$1,0),FALSE))</f>
        <v>92.62</v>
      </c>
      <c r="D5" s="77">
        <f>IF(VLOOKUP(A5,Database!$A:$AS,MATCH($D$1,Database!$A$1:$AS$1,0),FALSE)=0,#N/A,VLOOKUP(A5,Database!$A:$AS,MATCH($D$1,Database!$A$1:$AS$1,0),FALSE))</f>
        <v>70.111128902000004</v>
      </c>
      <c r="E5" s="77">
        <f>IF(VLOOKUP(A5,Database!$A:$AS,MATCH($E$1,Database!$A$1:$AS$1,0),FALSE)=0,#N/A,VLOOKUP(A5,Database!$A:$AS,MATCH($E$1,Database!$A$1:$AS$1,0),FALSE))</f>
        <v>100.75469126</v>
      </c>
      <c r="F5" s="77">
        <f>IF(VLOOKUP(A5,Database!$A:$AS,MATCH($F$1,Database!$A$1:$AS$1,0),FALSE)=0,#N/A,VLOOKUP(A5,Database!$A:$AS,MATCH($F$1,Database!$A$1:$AS$1,0),FALSE))</f>
        <v>79.912111369000002</v>
      </c>
      <c r="G5" s="77">
        <f>IF(VLOOKUP(A5,Database!$A:$AS,MATCH($G$1,Database!$A$1:$AS$1,0),FALSE)=0,#N/A,VLOOKUP(A5,Database!$A:$AS,MATCH($G$1,Database!$A$1:$AS$1,0),FALSE))</f>
        <v>81.950170280999998</v>
      </c>
      <c r="H5" s="77">
        <f>(((Table134567891011121314151617343[[#This Row],[ITA]]-VLOOKUP($U$1,A:B,2,))/VLOOKUP($U$1,A:B,2,))*100)+100</f>
        <v>92.187500000244157</v>
      </c>
      <c r="I5" s="77">
        <f>(((Table134567891011121314151617343[[#This Row],[FRA]]-VLOOKUP($U$1,A:C,3,))/VLOOKUP($U$1,A:C,3,))*100)+100</f>
        <v>90.369792174846339</v>
      </c>
      <c r="J5" s="77">
        <f>(((Table134567891011121314151617343[[#This Row],[DEU]]-VLOOKUP($U$1,A:D,4,))/VLOOKUP($U$1,A:D,4,))*100)+100</f>
        <v>93.240653584601276</v>
      </c>
      <c r="K5" s="77">
        <f>(((Table134567891011121314151617343[[#This Row],[ESP]]-VLOOKUP($U$1,A:E,5,))/VLOOKUP($U$1,A:E,5,))*100)+100</f>
        <v>84.689087414932303</v>
      </c>
      <c r="L5" s="77">
        <f>(((Table134567891011121314151617343[[#This Row],[EA19]]-VLOOKUP($U$1,A:F,6,))/VLOOKUP($U$1,A:F,6,))*100)+100</f>
        <v>89.387149182326624</v>
      </c>
      <c r="M5" s="77">
        <f>(((Table134567891011121314151617343[[#This Row],[GBR]]-VLOOKUP($U$1,A:G,7,))/VLOOKUP($U$1,A:G,7,))*100)+100</f>
        <v>88.914819135865685</v>
      </c>
      <c r="N5" s="77">
        <f>IF(VLOOKUP(A5,Database!$A:$AU,MATCH($N$1,Database!$A$1:$AU$1,0),FALSE)=0,#N/A,VLOOKUP(A5,Database!$A:$AU,MATCH($N$1,Database!$A$1:$AU$1,0),FALSE))</f>
        <v>62.097814208000003</v>
      </c>
      <c r="O5" s="77">
        <f>(((Table134567891011121314151617343[[#This Row],[USA]]-VLOOKUP($U$1,A:N,14,))/VLOOKUP($U$1,A:N,14,))*100)+100</f>
        <v>71.489016462243328</v>
      </c>
      <c r="P5" s="77">
        <f>IF(VLOOKUP(A5,Database!$A:$AS,MATCH($P$1,Database!$A$1:$AS$1,0),FALSE)=0,#N/A,VLOOKUP(A5,Database!$A:$AS,MATCH($P$1,Database!$A$1:$AS$1,0),FALSE))</f>
        <v>103.438406395</v>
      </c>
      <c r="Q5" s="77">
        <f>(((Table134567891011121314151617343[[#This Row],[JPN]]-VLOOKUP($U$1,A:Q,16,))/VLOOKUP($U$1,A:Q,16,))*100)+100</f>
        <v>103.85003765432126</v>
      </c>
      <c r="W5" s="82" t="s">
        <v>92</v>
      </c>
    </row>
    <row r="6" spans="1:23" s="82" customFormat="1" x14ac:dyDescent="0.2">
      <c r="A6" s="21">
        <v>32994</v>
      </c>
      <c r="B6" s="77">
        <f>IF(VLOOKUP(A6,Database!$A:$AS,MATCH($B$1,Database!$A$1:$AS$1,0),FALSE)=0,#N/A,VLOOKUP(A6,Database!$A:$AS,MATCH($B$1,Database!$A$1:$AS$1,0),FALSE))</f>
        <v>110.790767436</v>
      </c>
      <c r="C6" s="77">
        <f>IF(VLOOKUP(A6,Database!$A:$AS,MATCH($C$1,Database!$A$1:$AS$1,0),FALSE)=0,#N/A,VLOOKUP(A6,Database!$A:$AS,MATCH($C$1,Database!$A$1:$AS$1,0),FALSE))</f>
        <v>92.86</v>
      </c>
      <c r="D6" s="77">
        <f>IF(VLOOKUP(A6,Database!$A:$AS,MATCH($D$1,Database!$A$1:$AS$1,0),FALSE)=0,#N/A,VLOOKUP(A6,Database!$A:$AS,MATCH($D$1,Database!$A$1:$AS$1,0),FALSE))</f>
        <v>71.900937650000003</v>
      </c>
      <c r="E6" s="77">
        <f>IF(VLOOKUP(A6,Database!$A:$AS,MATCH($E$1,Database!$A$1:$AS$1,0),FALSE)=0,#N/A,VLOOKUP(A6,Database!$A:$AS,MATCH($E$1,Database!$A$1:$AS$1,0),FALSE))</f>
        <v>99.691884281</v>
      </c>
      <c r="F6" s="77">
        <f>IF(VLOOKUP(A6,Database!$A:$AS,MATCH($F$1,Database!$A$1:$AS$1,0),FALSE)=0,#N/A,VLOOKUP(A6,Database!$A:$AS,MATCH($F$1,Database!$A$1:$AS$1,0),FALSE))</f>
        <v>79.893057455999994</v>
      </c>
      <c r="G6" s="77">
        <f>IF(VLOOKUP(A6,Database!$A:$AS,MATCH($G$1,Database!$A$1:$AS$1,0),FALSE)=0,#N/A,VLOOKUP(A6,Database!$A:$AS,MATCH($G$1,Database!$A$1:$AS$1,0),FALSE))</f>
        <v>81.519985661000007</v>
      </c>
      <c r="H6" s="77">
        <f>(((Table134567891011121314151617343[[#This Row],[ITA]]-VLOOKUP($U$1,A:B,2,))/VLOOKUP($U$1,A:B,2,))*100)+100</f>
        <v>91.118421052623461</v>
      </c>
      <c r="I6" s="77">
        <f>(((Table134567891011121314151617343[[#This Row],[FRA]]-VLOOKUP($U$1,A:C,3,))/VLOOKUP($U$1,A:C,3,))*100)+100</f>
        <v>90.603961362084107</v>
      </c>
      <c r="J6" s="77">
        <f>(((Table134567891011121314151617343[[#This Row],[DEU]]-VLOOKUP($U$1,A:D,4,))/VLOOKUP($U$1,A:D,4,))*100)+100</f>
        <v>95.620916747789295</v>
      </c>
      <c r="K6" s="77">
        <f>(((Table134567891011121314151617343[[#This Row],[ESP]]-VLOOKUP($U$1,A:E,5,))/VLOOKUP($U$1,A:E,5,))*100)+100</f>
        <v>83.795747839135643</v>
      </c>
      <c r="L6" s="77">
        <f>(((Table134567891011121314151617343[[#This Row],[EA19]]-VLOOKUP($U$1,A:F,6,))/VLOOKUP($U$1,A:F,6,))*100)+100</f>
        <v>89.365836080536894</v>
      </c>
      <c r="M6" s="77">
        <f>(((Table134567891011121314151617343[[#This Row],[GBR]]-VLOOKUP($U$1,A:G,7,))/VLOOKUP($U$1,A:G,7,))*100)+100</f>
        <v>88.448074679433503</v>
      </c>
      <c r="N6" s="77">
        <f>IF(VLOOKUP(A6,Database!$A:$AU,MATCH($N$1,Database!$A$1:$AU$1,0),FALSE)=0,#N/A,VLOOKUP(A6,Database!$A:$AU,MATCH($N$1,Database!$A$1:$AU$1,0),FALSE))</f>
        <v>62.259080457000003</v>
      </c>
      <c r="O6" s="77">
        <f>(((Table134567891011121314151617343[[#This Row],[USA]]-VLOOKUP($U$1,A:N,14,))/VLOOKUP($U$1,A:N,14,))*100)+100</f>
        <v>71.67467139513596</v>
      </c>
      <c r="P6" s="77">
        <f>IF(VLOOKUP(A6,Database!$A:$AS,MATCH($P$1,Database!$A$1:$AS$1,0),FALSE)=0,#N/A,VLOOKUP(A6,Database!$A:$AS,MATCH($P$1,Database!$A$1:$AS$1,0),FALSE))</f>
        <v>104.148277811</v>
      </c>
      <c r="Q6" s="77">
        <f>(((Table134567891011121314151617343[[#This Row],[JPN]]-VLOOKUP($U$1,A:Q,16,))/VLOOKUP($U$1,A:Q,16,))*100)+100</f>
        <v>104.56273399072663</v>
      </c>
      <c r="W6" s="82" t="s">
        <v>524</v>
      </c>
    </row>
    <row r="7" spans="1:23" s="82" customFormat="1" x14ac:dyDescent="0.2">
      <c r="A7" s="21">
        <v>33025</v>
      </c>
      <c r="B7" s="77">
        <f>IF(VLOOKUP(A7,Database!$A:$AS,MATCH($B$1,Database!$A$1:$AS$1,0),FALSE)=0,#N/A,VLOOKUP(A7,Database!$A:$AS,MATCH($B$1,Database!$A$1:$AS$1,0),FALSE))</f>
        <v>109.69085909499999</v>
      </c>
      <c r="C7" s="77">
        <f>IF(VLOOKUP(A7,Database!$A:$AS,MATCH($C$1,Database!$A$1:$AS$1,0),FALSE)=0,#N/A,VLOOKUP(A7,Database!$A:$AS,MATCH($C$1,Database!$A$1:$AS$1,0),FALSE))</f>
        <v>91.51</v>
      </c>
      <c r="D7" s="77">
        <f>IF(VLOOKUP(A7,Database!$A:$AS,MATCH($D$1,Database!$A$1:$AS$1,0),FALSE)=0,#N/A,VLOOKUP(A7,Database!$A:$AS,MATCH($D$1,Database!$A$1:$AS$1,0),FALSE))</f>
        <v>71.900937650000003</v>
      </c>
      <c r="E7" s="77">
        <f>IF(VLOOKUP(A7,Database!$A:$AS,MATCH($E$1,Database!$A$1:$AS$1,0),FALSE)=0,#N/A,VLOOKUP(A7,Database!$A:$AS,MATCH($E$1,Database!$A$1:$AS$1,0),FALSE))</f>
        <v>102.297053905</v>
      </c>
      <c r="F7" s="77">
        <f>IF(VLOOKUP(A7,Database!$A:$AS,MATCH($F$1,Database!$A$1:$AS$1,0),FALSE)=0,#N/A,VLOOKUP(A7,Database!$A:$AS,MATCH($F$1,Database!$A$1:$AS$1,0),FALSE))</f>
        <v>79.378601803999999</v>
      </c>
      <c r="G7" s="77">
        <f>IF(VLOOKUP(A7,Database!$A:$AS,MATCH($G$1,Database!$A$1:$AS$1,0),FALSE)=0,#N/A,VLOOKUP(A7,Database!$A:$AS,MATCH($G$1,Database!$A$1:$AS$1,0),FALSE))</f>
        <v>82.810539523000003</v>
      </c>
      <c r="H7" s="77">
        <f>(((Table134567891011121314151617343[[#This Row],[ITA]]-VLOOKUP($U$1,A:B,2,))/VLOOKUP($U$1,A:B,2,))*100)+100</f>
        <v>90.213815789441895</v>
      </c>
      <c r="I7" s="77">
        <f>(((Table134567891011121314151617343[[#This Row],[FRA]]-VLOOKUP($U$1,A:C,3,))/VLOOKUP($U$1,A:C,3,))*100)+100</f>
        <v>89.286759683871608</v>
      </c>
      <c r="J7" s="77">
        <f>(((Table134567891011121314151617343[[#This Row],[DEU]]-VLOOKUP($U$1,A:D,4,))/VLOOKUP($U$1,A:D,4,))*100)+100</f>
        <v>95.620916747789295</v>
      </c>
      <c r="K7" s="77">
        <f>(((Table134567891011121314151617343[[#This Row],[ESP]]-VLOOKUP($U$1,A:E,5,))/VLOOKUP($U$1,A:E,5,))*100)+100</f>
        <v>85.985516228662277</v>
      </c>
      <c r="L7" s="77">
        <f>(((Table134567891011121314151617343[[#This Row],[EA19]]-VLOOKUP($U$1,A:F,6,))/VLOOKUP($U$1,A:F,6,))*100)+100</f>
        <v>88.790382331096197</v>
      </c>
      <c r="M7" s="77">
        <f>(((Table134567891011121314151617343[[#This Row],[GBR]]-VLOOKUP($U$1,A:G,7,))/VLOOKUP($U$1,A:G,7,))*100)+100</f>
        <v>89.848308050900059</v>
      </c>
      <c r="N7" s="77">
        <f>IF(VLOOKUP(A7,Database!$A:$AU,MATCH($N$1,Database!$A$1:$AU$1,0),FALSE)=0,#N/A,VLOOKUP(A7,Database!$A:$AU,MATCH($N$1,Database!$A$1:$AU$1,0),FALSE))</f>
        <v>62.47020345</v>
      </c>
      <c r="O7" s="77">
        <f>(((Table134567891011121314151617343[[#This Row],[USA]]-VLOOKUP($U$1,A:N,14,))/VLOOKUP($U$1,A:N,14,))*100)+100</f>
        <v>71.917723027703573</v>
      </c>
      <c r="P7" s="77">
        <f>IF(VLOOKUP(A7,Database!$A:$AS,MATCH($P$1,Database!$A$1:$AS$1,0),FALSE)=0,#N/A,VLOOKUP(A7,Database!$A:$AS,MATCH($P$1,Database!$A$1:$AS$1,0),FALSE))</f>
        <v>104.45250841799999</v>
      </c>
      <c r="Q7" s="77">
        <f>(((Table134567891011121314151617343[[#This Row],[JPN]]-VLOOKUP($U$1,A:Q,16,))/VLOOKUP($U$1,A:Q,16,))*100)+100</f>
        <v>104.86817527790092</v>
      </c>
      <c r="W7" s="82" t="s">
        <v>126</v>
      </c>
    </row>
    <row r="8" spans="1:23" s="82" customFormat="1" x14ac:dyDescent="0.2">
      <c r="A8" s="21">
        <v>33055</v>
      </c>
      <c r="B8" s="77">
        <f>IF(VLOOKUP(A8,Database!$A:$AS,MATCH($B$1,Database!$A$1:$AS$1,0),FALSE)=0,#N/A,VLOOKUP(A8,Database!$A:$AS,MATCH($B$1,Database!$A$1:$AS$1,0),FALSE))</f>
        <v>109.990834097</v>
      </c>
      <c r="C8" s="77">
        <f>IF(VLOOKUP(A8,Database!$A:$AS,MATCH($C$1,Database!$A$1:$AS$1,0),FALSE)=0,#N/A,VLOOKUP(A8,Database!$A:$AS,MATCH($C$1,Database!$A$1:$AS$1,0),FALSE))</f>
        <v>91.51</v>
      </c>
      <c r="D8" s="77">
        <f>IF(VLOOKUP(A8,Database!$A:$AS,MATCH($D$1,Database!$A$1:$AS$1,0),FALSE)=0,#N/A,VLOOKUP(A8,Database!$A:$AS,MATCH($D$1,Database!$A$1:$AS$1,0),FALSE))</f>
        <v>72.579830623000007</v>
      </c>
      <c r="E8" s="77">
        <f>IF(VLOOKUP(A8,Database!$A:$AS,MATCH($E$1,Database!$A$1:$AS$1,0),FALSE)=0,#N/A,VLOOKUP(A8,Database!$A:$AS,MATCH($E$1,Database!$A$1:$AS$1,0),FALSE))</f>
        <v>99.248418967000006</v>
      </c>
      <c r="F8" s="77">
        <f>IF(VLOOKUP(A8,Database!$A:$AS,MATCH($F$1,Database!$A$1:$AS$1,0),FALSE)=0,#N/A,VLOOKUP(A8,Database!$A:$AS,MATCH($F$1,Database!$A$1:$AS$1,0),FALSE))</f>
        <v>79.683464412999996</v>
      </c>
      <c r="G8" s="77">
        <f>IF(VLOOKUP(A8,Database!$A:$AS,MATCH($G$1,Database!$A$1:$AS$1,0),FALSE)=0,#N/A,VLOOKUP(A8,Database!$A:$AS,MATCH($G$1,Database!$A$1:$AS$1,0),FALSE))</f>
        <v>80.767162573999997</v>
      </c>
      <c r="H8" s="77">
        <f>(((Table134567891011121314151617343[[#This Row],[ITA]]-VLOOKUP($U$1,A:B,2,))/VLOOKUP($U$1,A:B,2,))*100)+100</f>
        <v>90.460526315689378</v>
      </c>
      <c r="I8" s="77">
        <f>(((Table134567891011121314151617343[[#This Row],[FRA]]-VLOOKUP($U$1,A:C,3,))/VLOOKUP($U$1,A:C,3,))*100)+100</f>
        <v>89.286759683871608</v>
      </c>
      <c r="J8" s="77">
        <f>(((Table134567891011121314151617343[[#This Row],[DEU]]-VLOOKUP($U$1,A:D,4,))/VLOOKUP($U$1,A:D,4,))*100)+100</f>
        <v>96.523775188494099</v>
      </c>
      <c r="K8" s="77">
        <f>(((Table134567891011121314151617343[[#This Row],[ESP]]-VLOOKUP($U$1,A:E,5,))/VLOOKUP($U$1,A:E,5,))*100)+100</f>
        <v>83.422994250462338</v>
      </c>
      <c r="L8" s="77">
        <f>(((Table134567891011121314151617343[[#This Row],[EA19]]-VLOOKUP($U$1,A:F,6,))/VLOOKUP($U$1,A:F,6,))*100)+100</f>
        <v>89.131391960850095</v>
      </c>
      <c r="M8" s="77">
        <f>(((Table134567891011121314151617343[[#This Row],[GBR]]-VLOOKUP($U$1,A:G,7,))/VLOOKUP($U$1,A:G,7,))*100)+100</f>
        <v>87.631271878507178</v>
      </c>
      <c r="N8" s="77">
        <f>IF(VLOOKUP(A8,Database!$A:$AU,MATCH($N$1,Database!$A$1:$AU$1,0),FALSE)=0,#N/A,VLOOKUP(A8,Database!$A:$AU,MATCH($N$1,Database!$A$1:$AU$1,0),FALSE))</f>
        <v>62.380699194999998</v>
      </c>
      <c r="O8" s="77">
        <f>(((Table134567891011121314151617343[[#This Row],[USA]]-VLOOKUP($U$1,A:N,14,))/VLOOKUP($U$1,A:N,14,))*100)+100</f>
        <v>71.81468282829006</v>
      </c>
      <c r="P8" s="77">
        <f>IF(VLOOKUP(A8,Database!$A:$AS,MATCH($P$1,Database!$A$1:$AS$1,0),FALSE)=0,#N/A,VLOOKUP(A8,Database!$A:$AS,MATCH($P$1,Database!$A$1:$AS$1,0),FALSE))</f>
        <v>105.365200239</v>
      </c>
      <c r="Q8" s="77">
        <f>(((Table134567891011121314151617343[[#This Row],[JPN]]-VLOOKUP($U$1,A:Q,16,))/VLOOKUP($U$1,A:Q,16,))*100)+100</f>
        <v>105.78449913942381</v>
      </c>
      <c r="W8" s="82" t="s">
        <v>132</v>
      </c>
    </row>
    <row r="9" spans="1:23" s="82" customFormat="1" x14ac:dyDescent="0.2">
      <c r="A9" s="21">
        <v>33086</v>
      </c>
      <c r="B9" s="77">
        <f>IF(VLOOKUP(A9,Database!$A:$AS,MATCH($B$1,Database!$A$1:$AS$1,0),FALSE)=0,#N/A,VLOOKUP(A9,Database!$A:$AS,MATCH($B$1,Database!$A$1:$AS$1,0),FALSE))</f>
        <v>111.190734105</v>
      </c>
      <c r="C9" s="77">
        <f>IF(VLOOKUP(A9,Database!$A:$AS,MATCH($C$1,Database!$A$1:$AS$1,0),FALSE)=0,#N/A,VLOOKUP(A9,Database!$A:$AS,MATCH($C$1,Database!$A$1:$AS$1,0),FALSE))</f>
        <v>90.95</v>
      </c>
      <c r="D9" s="77">
        <f>IF(VLOOKUP(A9,Database!$A:$AS,MATCH($D$1,Database!$A$1:$AS$1,0),FALSE)=0,#N/A,VLOOKUP(A9,Database!$A:$AS,MATCH($D$1,Database!$A$1:$AS$1,0),FALSE))</f>
        <v>73.011853424999998</v>
      </c>
      <c r="E9" s="77">
        <f>IF(VLOOKUP(A9,Database!$A:$AS,MATCH($E$1,Database!$A$1:$AS$1,0),FALSE)=0,#N/A,VLOOKUP(A9,Database!$A:$AS,MATCH($E$1,Database!$A$1:$AS$1,0),FALSE))</f>
        <v>97.957129921999993</v>
      </c>
      <c r="F9" s="77">
        <f>IF(VLOOKUP(A9,Database!$A:$AS,MATCH($F$1,Database!$A$1:$AS$1,0),FALSE)=0,#N/A,VLOOKUP(A9,Database!$A:$AS,MATCH($F$1,Database!$A$1:$AS$1,0),FALSE))</f>
        <v>80.216973977999999</v>
      </c>
      <c r="G9" s="77">
        <f>IF(VLOOKUP(A9,Database!$A:$AS,MATCH($G$1,Database!$A$1:$AS$1,0),FALSE)=0,#N/A,VLOOKUP(A9,Database!$A:$AS,MATCH($G$1,Database!$A$1:$AS$1,0),FALSE))</f>
        <v>80.874708729000005</v>
      </c>
      <c r="H9" s="77">
        <f>(((Table134567891011121314151617343[[#This Row],[ITA]]-VLOOKUP($U$1,A:B,2,))/VLOOKUP($U$1,A:B,2,))*100)+100</f>
        <v>91.447368420679297</v>
      </c>
      <c r="I9" s="77">
        <f>(((Table134567891011121314151617343[[#This Row],[FRA]]-VLOOKUP($U$1,A:C,3,))/VLOOKUP($U$1,A:C,3,))*100)+100</f>
        <v>88.740364913650126</v>
      </c>
      <c r="J9" s="77">
        <f>(((Table134567891011121314151617343[[#This Row],[DEU]]-VLOOKUP($U$1,A:D,4,))/VLOOKUP($U$1,A:D,4,))*100)+100</f>
        <v>97.098321470272495</v>
      </c>
      <c r="K9" s="77">
        <f>(((Table134567891011121314151617343[[#This Row],[ESP]]-VLOOKUP($U$1,A:E,5,))/VLOOKUP($U$1,A:E,5,))*100)+100</f>
        <v>82.337604682568681</v>
      </c>
      <c r="L9" s="77">
        <f>(((Table134567891011121314151617343[[#This Row],[EA19]]-VLOOKUP($U$1,A:F,6,))/VLOOKUP($U$1,A:F,6,))*100)+100</f>
        <v>89.728158812080522</v>
      </c>
      <c r="M9" s="77">
        <f>(((Table134567891011121314151617343[[#This Row],[GBR]]-VLOOKUP($U$1,A:G,7,))/VLOOKUP($U$1,A:G,7,))*100)+100</f>
        <v>87.747957992615241</v>
      </c>
      <c r="N9" s="77">
        <f>IF(VLOOKUP(A9,Database!$A:$AU,MATCH($N$1,Database!$A$1:$AU$1,0),FALSE)=0,#N/A,VLOOKUP(A9,Database!$A:$AU,MATCH($N$1,Database!$A$1:$AU$1,0),FALSE))</f>
        <v>62.615313338999997</v>
      </c>
      <c r="O9" s="77">
        <f>(((Table134567891011121314151617343[[#This Row],[USA]]-VLOOKUP($U$1,A:N,14,))/VLOOKUP($U$1,A:N,14,))*100)+100</f>
        <v>72.084778235296028</v>
      </c>
      <c r="P9" s="77">
        <f>IF(VLOOKUP(A9,Database!$A:$AS,MATCH($P$1,Database!$A$1:$AS$1,0),FALSE)=0,#N/A,VLOOKUP(A9,Database!$A:$AS,MATCH($P$1,Database!$A$1:$AS$1,0),FALSE))</f>
        <v>106.277892061</v>
      </c>
      <c r="Q9" s="77">
        <f>(((Table134567891011121314151617343[[#This Row],[JPN]]-VLOOKUP($U$1,A:Q,16,))/VLOOKUP($U$1,A:Q,16,))*100)+100</f>
        <v>106.7008230019507</v>
      </c>
      <c r="W9" s="82" t="s">
        <v>146</v>
      </c>
    </row>
    <row r="10" spans="1:23" s="82" customFormat="1" x14ac:dyDescent="0.2">
      <c r="A10" s="21">
        <v>33117</v>
      </c>
      <c r="B10" s="77">
        <f>IF(VLOOKUP(A10,Database!$A:$AS,MATCH($B$1,Database!$A$1:$AS$1,0),FALSE)=0,#N/A,VLOOKUP(A10,Database!$A:$AS,MATCH($B$1,Database!$A$1:$AS$1,0),FALSE))</f>
        <v>110.89075910299999</v>
      </c>
      <c r="C10" s="77">
        <f>IF(VLOOKUP(A10,Database!$A:$AS,MATCH($C$1,Database!$A$1:$AS$1,0),FALSE)=0,#N/A,VLOOKUP(A10,Database!$A:$AS,MATCH($C$1,Database!$A$1:$AS$1,0),FALSE))</f>
        <v>91.78</v>
      </c>
      <c r="D10" s="77">
        <f>IF(VLOOKUP(A10,Database!$A:$AS,MATCH($D$1,Database!$A$1:$AS$1,0),FALSE)=0,#N/A,VLOOKUP(A10,Database!$A:$AS,MATCH($D$1,Database!$A$1:$AS$1,0),FALSE))</f>
        <v>73.690746398000002</v>
      </c>
      <c r="E10" s="77">
        <f>IF(VLOOKUP(A10,Database!$A:$AS,MATCH($E$1,Database!$A$1:$AS$1,0),FALSE)=0,#N/A,VLOOKUP(A10,Database!$A:$AS,MATCH($E$1,Database!$A$1:$AS$1,0),FALSE))</f>
        <v>101.362601908</v>
      </c>
      <c r="F10" s="77">
        <f>IF(VLOOKUP(A10,Database!$A:$AS,MATCH($F$1,Database!$A$1:$AS$1,0),FALSE)=0,#N/A,VLOOKUP(A10,Database!$A:$AS,MATCH($F$1,Database!$A$1:$AS$1,0),FALSE))</f>
        <v>80.617106152999995</v>
      </c>
      <c r="G10" s="77">
        <f>IF(VLOOKUP(A10,Database!$A:$AS,MATCH($G$1,Database!$A$1:$AS$1,0),FALSE)=0,#N/A,VLOOKUP(A10,Database!$A:$AS,MATCH($G$1,Database!$A$1:$AS$1,0),FALSE))</f>
        <v>80.444524107999996</v>
      </c>
      <c r="H10" s="77">
        <f>(((Table134567891011121314151617343[[#This Row],[ITA]]-VLOOKUP($U$1,A:B,2,))/VLOOKUP($U$1,A:B,2,))*100)+100</f>
        <v>91.200657894431814</v>
      </c>
      <c r="I10" s="77">
        <f>(((Table134567891011121314151617343[[#This Row],[FRA]]-VLOOKUP($U$1,A:C,3,))/VLOOKUP($U$1,A:C,3,))*100)+100</f>
        <v>89.550200019514108</v>
      </c>
      <c r="J10" s="77">
        <f>(((Table134567891011121314151617343[[#This Row],[DEU]]-VLOOKUP($U$1,A:D,4,))/VLOOKUP($U$1,A:D,4,))*100)+100</f>
        <v>98.001179910977299</v>
      </c>
      <c r="K10" s="77">
        <f>(((Table134567891011121314151617343[[#This Row],[ESP]]-VLOOKUP($U$1,A:E,5,))/VLOOKUP($U$1,A:E,5,))*100)+100</f>
        <v>85.200065091158677</v>
      </c>
      <c r="L10" s="77">
        <f>(((Table134567891011121314151617343[[#This Row],[EA19]]-VLOOKUP($U$1,A:F,6,))/VLOOKUP($U$1,A:F,6,))*100)+100</f>
        <v>90.175733951901549</v>
      </c>
      <c r="M10" s="77">
        <f>(((Table134567891011121314151617343[[#This Row],[GBR]]-VLOOKUP($U$1,A:G,7,))/VLOOKUP($U$1,A:G,7,))*100)+100</f>
        <v>87.281213535098047</v>
      </c>
      <c r="N10" s="77">
        <f>IF(VLOOKUP(A10,Database!$A:$AU,MATCH($N$1,Database!$A$1:$AU$1,0),FALSE)=0,#N/A,VLOOKUP(A10,Database!$A:$AU,MATCH($N$1,Database!$A$1:$AU$1,0),FALSE))</f>
        <v>62.626414642</v>
      </c>
      <c r="O10" s="77">
        <f>(((Table134567891011121314151617343[[#This Row],[USA]]-VLOOKUP($U$1,A:N,14,))/VLOOKUP($U$1,A:N,14,))*100)+100</f>
        <v>72.09755841513072</v>
      </c>
      <c r="P10" s="77">
        <f>IF(VLOOKUP(A10,Database!$A:$AS,MATCH($P$1,Database!$A$1:$AS$1,0),FALSE)=0,#N/A,VLOOKUP(A10,Database!$A:$AS,MATCH($P$1,Database!$A$1:$AS$1,0),FALSE))</f>
        <v>105.365200239</v>
      </c>
      <c r="Q10" s="77">
        <f>(((Table134567891011121314151617343[[#This Row],[JPN]]-VLOOKUP($U$1,A:Q,16,))/VLOOKUP($U$1,A:Q,16,))*100)+100</f>
        <v>105.78449913942381</v>
      </c>
      <c r="W10" s="82" t="s">
        <v>526</v>
      </c>
    </row>
    <row r="11" spans="1:23" s="82" customFormat="1" x14ac:dyDescent="0.2">
      <c r="A11" s="21">
        <v>33147</v>
      </c>
      <c r="B11" s="77">
        <f>IF(VLOOKUP(A11,Database!$A:$AS,MATCH($B$1,Database!$A$1:$AS$1,0),FALSE)=0,#N/A,VLOOKUP(A11,Database!$A:$AS,MATCH($B$1,Database!$A$1:$AS$1,0),FALSE))</f>
        <v>110.290809099</v>
      </c>
      <c r="C11" s="77">
        <f>IF(VLOOKUP(A11,Database!$A:$AS,MATCH($C$1,Database!$A$1:$AS$1,0),FALSE)=0,#N/A,VLOOKUP(A11,Database!$A:$AS,MATCH($C$1,Database!$A$1:$AS$1,0),FALSE))</f>
        <v>91.51</v>
      </c>
      <c r="D11" s="77">
        <f>IF(VLOOKUP(A11,Database!$A:$AS,MATCH($D$1,Database!$A$1:$AS$1,0),FALSE)=0,#N/A,VLOOKUP(A11,Database!$A:$AS,MATCH($D$1,Database!$A$1:$AS$1,0),FALSE))</f>
        <v>73.814181484000002</v>
      </c>
      <c r="E11" s="77">
        <f>IF(VLOOKUP(A11,Database!$A:$AS,MATCH($E$1,Database!$A$1:$AS$1,0),FALSE)=0,#N/A,VLOOKUP(A11,Database!$A:$AS,MATCH($E$1,Database!$A$1:$AS$1,0),FALSE))</f>
        <v>97.309146600000005</v>
      </c>
      <c r="F11" s="77">
        <f>IF(VLOOKUP(A11,Database!$A:$AS,MATCH($F$1,Database!$A$1:$AS$1,0),FALSE)=0,#N/A,VLOOKUP(A11,Database!$A:$AS,MATCH($F$1,Database!$A$1:$AS$1,0),FALSE))</f>
        <v>80.779064414000004</v>
      </c>
      <c r="G11" s="77">
        <f>IF(VLOOKUP(A11,Database!$A:$AS,MATCH($G$1,Database!$A$1:$AS$1,0),FALSE)=0,#N/A,VLOOKUP(A11,Database!$A:$AS,MATCH($G$1,Database!$A$1:$AS$1,0),FALSE))</f>
        <v>80.336977953000002</v>
      </c>
      <c r="H11" s="77">
        <f>(((Table134567891011121314151617343[[#This Row],[ITA]]-VLOOKUP($U$1,A:B,2,))/VLOOKUP($U$1,A:B,2,))*100)+100</f>
        <v>90.707236841936862</v>
      </c>
      <c r="I11" s="77">
        <f>(((Table134567891011121314151617343[[#This Row],[FRA]]-VLOOKUP($U$1,A:C,3,))/VLOOKUP($U$1,A:C,3,))*100)+100</f>
        <v>89.286759683871608</v>
      </c>
      <c r="J11" s="77">
        <f>(((Table134567891011121314151617343[[#This Row],[DEU]]-VLOOKUP($U$1,A:D,4,))/VLOOKUP($U$1,A:D,4,))*100)+100</f>
        <v>98.165335991105451</v>
      </c>
      <c r="K11" s="77">
        <f>(((Table134567891011121314151617343[[#This Row],[ESP]]-VLOOKUP($U$1,A:E,5,))/VLOOKUP($U$1,A:E,5,))*100)+100</f>
        <v>81.792944026930684</v>
      </c>
      <c r="L11" s="77">
        <f>(((Table134567891011121314151617343[[#This Row],[EA19]]-VLOOKUP($U$1,A:F,6,))/VLOOKUP($U$1,A:F,6,))*100)+100</f>
        <v>90.356895317673377</v>
      </c>
      <c r="M11" s="77">
        <f>(((Table134567891011121314151617343[[#This Row],[GBR]]-VLOOKUP($U$1,A:G,7,))/VLOOKUP($U$1,A:G,7,))*100)+100</f>
        <v>87.164527420990012</v>
      </c>
      <c r="N11" s="77">
        <f>IF(VLOOKUP(A11,Database!$A:$AU,MATCH($N$1,Database!$A$1:$AU$1,0),FALSE)=0,#N/A,VLOOKUP(A11,Database!$A:$AU,MATCH($N$1,Database!$A$1:$AU$1,0),FALSE))</f>
        <v>62.235291951000001</v>
      </c>
      <c r="O11" s="77">
        <f>(((Table134567891011121314151617343[[#This Row],[USA]]-VLOOKUP($U$1,A:N,14,))/VLOOKUP($U$1,A:N,14,))*100)+100</f>
        <v>71.647285295983579</v>
      </c>
      <c r="P11" s="77">
        <f>IF(VLOOKUP(A11,Database!$A:$AS,MATCH($P$1,Database!$A$1:$AS$1,0),FALSE)=0,#N/A,VLOOKUP(A11,Database!$A:$AS,MATCH($P$1,Database!$A$1:$AS$1,0),FALSE))</f>
        <v>107.49481448900001</v>
      </c>
      <c r="Q11" s="77">
        <f>(((Table134567891011121314151617343[[#This Row],[JPN]]-VLOOKUP($U$1,A:Q,16,))/VLOOKUP($U$1,A:Q,16,))*100)+100</f>
        <v>107.9225881506479</v>
      </c>
      <c r="W11" s="82" t="s">
        <v>152</v>
      </c>
    </row>
    <row r="12" spans="1:23" s="82" customFormat="1" x14ac:dyDescent="0.2">
      <c r="A12" s="21">
        <v>33178</v>
      </c>
      <c r="B12" s="77">
        <f>IF(VLOOKUP(A12,Database!$A:$AS,MATCH($B$1,Database!$A$1:$AS$1,0),FALSE)=0,#N/A,VLOOKUP(A12,Database!$A:$AS,MATCH($B$1,Database!$A$1:$AS$1,0),FALSE))</f>
        <v>108.690942421</v>
      </c>
      <c r="C12" s="77">
        <f>IF(VLOOKUP(A12,Database!$A:$AS,MATCH($C$1,Database!$A$1:$AS$1,0),FALSE)=0,#N/A,VLOOKUP(A12,Database!$A:$AS,MATCH($C$1,Database!$A$1:$AS$1,0),FALSE))</f>
        <v>90.45</v>
      </c>
      <c r="D12" s="77">
        <f>IF(VLOOKUP(A12,Database!$A:$AS,MATCH($D$1,Database!$A$1:$AS$1,0),FALSE)=0,#N/A,VLOOKUP(A12,Database!$A:$AS,MATCH($D$1,Database!$A$1:$AS$1,0),FALSE))</f>
        <v>73.814181484000002</v>
      </c>
      <c r="E12" s="77">
        <f>IF(VLOOKUP(A12,Database!$A:$AS,MATCH($E$1,Database!$A$1:$AS$1,0),FALSE)=0,#N/A,VLOOKUP(A12,Database!$A:$AS,MATCH($E$1,Database!$A$1:$AS$1,0),FALSE))</f>
        <v>100.46351292600001</v>
      </c>
      <c r="F12" s="77">
        <f>IF(VLOOKUP(A12,Database!$A:$AS,MATCH($F$1,Database!$A$1:$AS$1,0),FALSE)=0,#N/A,VLOOKUP(A12,Database!$A:$AS,MATCH($F$1,Database!$A$1:$AS$1,0),FALSE))</f>
        <v>80.016907891000002</v>
      </c>
      <c r="G12" s="77">
        <f>IF(VLOOKUP(A12,Database!$A:$AS,MATCH($G$1,Database!$A$1:$AS$1,0),FALSE)=0,#N/A,VLOOKUP(A12,Database!$A:$AS,MATCH($G$1,Database!$A$1:$AS$1,0),FALSE))</f>
        <v>79.906793332000007</v>
      </c>
      <c r="H12" s="77">
        <f>(((Table134567891011121314151617343[[#This Row],[ITA]]-VLOOKUP($U$1,A:B,2,))/VLOOKUP($U$1,A:B,2,))*100)+100</f>
        <v>89.391447368068683</v>
      </c>
      <c r="I12" s="77">
        <f>(((Table134567891011121314151617343[[#This Row],[FRA]]-VLOOKUP($U$1,A:C,3,))/VLOOKUP($U$1,A:C,3,))*100)+100</f>
        <v>88.252512440238078</v>
      </c>
      <c r="J12" s="77">
        <f>(((Table134567891011121314151617343[[#This Row],[DEU]]-VLOOKUP($U$1,A:D,4,))/VLOOKUP($U$1,A:D,4,))*100)+100</f>
        <v>98.165335991105451</v>
      </c>
      <c r="K12" s="77">
        <f>(((Table134567891011121314151617343[[#This Row],[ESP]]-VLOOKUP($U$1,A:E,5,))/VLOOKUP($U$1,A:E,5,))*100)+100</f>
        <v>84.44433824173673</v>
      </c>
      <c r="L12" s="77">
        <f>(((Table134567891011121314151617343[[#This Row],[EA19]]-VLOOKUP($U$1,A:F,6,))/VLOOKUP($U$1,A:F,6,))*100)+100</f>
        <v>89.504371242729306</v>
      </c>
      <c r="M12" s="77">
        <f>(((Table134567891011121314151617343[[#This Row],[GBR]]-VLOOKUP($U$1,A:G,7,))/VLOOKUP($U$1,A:G,7,))*100)+100</f>
        <v>86.697782963472832</v>
      </c>
      <c r="N12" s="77">
        <f>IF(VLOOKUP(A12,Database!$A:$AU,MATCH($N$1,Database!$A$1:$AU$1,0),FALSE)=0,#N/A,VLOOKUP(A12,Database!$A:$AU,MATCH($N$1,Database!$A$1:$AU$1,0),FALSE))</f>
        <v>61.468905573000001</v>
      </c>
      <c r="O12" s="77">
        <f>(((Table134567891011121314151617343[[#This Row],[USA]]-VLOOKUP($U$1,A:N,14,))/VLOOKUP($U$1,A:N,14,))*100)+100</f>
        <v>70.764996457124212</v>
      </c>
      <c r="P12" s="77">
        <f>IF(VLOOKUP(A12,Database!$A:$AS,MATCH($P$1,Database!$A$1:$AS$1,0),FALSE)=0,#N/A,VLOOKUP(A12,Database!$A:$AS,MATCH($P$1,Database!$A$1:$AS$1,0),FALSE))</f>
        <v>106.784943072</v>
      </c>
      <c r="Q12" s="77">
        <f>(((Table134567891011121314151617343[[#This Row],[JPN]]-VLOOKUP($U$1,A:Q,16,))/VLOOKUP($U$1,A:Q,16,))*100)+100</f>
        <v>107.20989181323854</v>
      </c>
      <c r="W12" s="82" t="s">
        <v>158</v>
      </c>
    </row>
    <row r="13" spans="1:23" s="82" customFormat="1" x14ac:dyDescent="0.2">
      <c r="A13" s="21">
        <v>33208</v>
      </c>
      <c r="B13" s="77">
        <f>IF(VLOOKUP(A13,Database!$A:$AS,MATCH($B$1,Database!$A$1:$AS$1,0),FALSE)=0,#N/A,VLOOKUP(A13,Database!$A:$AS,MATCH($B$1,Database!$A$1:$AS$1,0),FALSE))</f>
        <v>110.490792434</v>
      </c>
      <c r="C13" s="77">
        <f>IF(VLOOKUP(A13,Database!$A:$AS,MATCH($C$1,Database!$A$1:$AS$1,0),FALSE)=0,#N/A,VLOOKUP(A13,Database!$A:$AS,MATCH($C$1,Database!$A$1:$AS$1,0),FALSE))</f>
        <v>91.59</v>
      </c>
      <c r="D13" s="77">
        <f>IF(VLOOKUP(A13,Database!$A:$AS,MATCH($D$1,Database!$A$1:$AS$1,0),FALSE)=0,#N/A,VLOOKUP(A13,Database!$A:$AS,MATCH($D$1,Database!$A$1:$AS$1,0),FALSE))</f>
        <v>74.122769199999993</v>
      </c>
      <c r="E13" s="77">
        <f>IF(VLOOKUP(A13,Database!$A:$AS,MATCH($E$1,Database!$A$1:$AS$1,0),FALSE)=0,#N/A,VLOOKUP(A13,Database!$A:$AS,MATCH($E$1,Database!$A$1:$AS$1,0),FALSE))</f>
        <v>99.973275620999999</v>
      </c>
      <c r="F13" s="77">
        <f>IF(VLOOKUP(A13,Database!$A:$AS,MATCH($F$1,Database!$A$1:$AS$1,0),FALSE)=0,#N/A,VLOOKUP(A13,Database!$A:$AS,MATCH($F$1,Database!$A$1:$AS$1,0),FALSE))</f>
        <v>80.855280066000006</v>
      </c>
      <c r="G13" s="77">
        <f>IF(VLOOKUP(A13,Database!$A:$AS,MATCH($G$1,Database!$A$1:$AS$1,0),FALSE)=0,#N/A,VLOOKUP(A13,Database!$A:$AS,MATCH($G$1,Database!$A$1:$AS$1,0),FALSE))</f>
        <v>79.476608710999997</v>
      </c>
      <c r="H13" s="77">
        <f>(((Table134567891011121314151617343[[#This Row],[ITA]]-VLOOKUP($U$1,A:B,2,))/VLOOKUP($U$1,A:B,2,))*100)+100</f>
        <v>90.871710526375992</v>
      </c>
      <c r="I13" s="77">
        <f>(((Table134567891011121314151617343[[#This Row],[FRA]]-VLOOKUP($U$1,A:C,3,))/VLOOKUP($U$1,A:C,3,))*100)+100</f>
        <v>89.364816079617526</v>
      </c>
      <c r="J13" s="77">
        <f>(((Table134567891011121314151617343[[#This Row],[DEU]]-VLOOKUP($U$1,A:D,4,))/VLOOKUP($U$1,A:D,4,))*100)+100</f>
        <v>98.575726192755695</v>
      </c>
      <c r="K13" s="77">
        <f>(((Table134567891011121314151617343[[#This Row],[ESP]]-VLOOKUP($U$1,A:E,5,))/VLOOKUP($U$1,A:E,5,))*100)+100</f>
        <v>84.032270580588644</v>
      </c>
      <c r="L13" s="77">
        <f>(((Table134567891011121314151617343[[#This Row],[EA19]]-VLOOKUP($U$1,A:F,6,))/VLOOKUP($U$1,A:F,6,))*100)+100</f>
        <v>90.442147724832211</v>
      </c>
      <c r="M13" s="77">
        <f>(((Table134567891011121314151617343[[#This Row],[GBR]]-VLOOKUP($U$1,A:G,7,))/VLOOKUP($U$1,A:G,7,))*100)+100</f>
        <v>86.231038505955638</v>
      </c>
      <c r="N13" s="77">
        <f>IF(VLOOKUP(A13,Database!$A:$AU,MATCH($N$1,Database!$A$1:$AU$1,0),FALSE)=0,#N/A,VLOOKUP(A13,Database!$A:$AU,MATCH($N$1,Database!$A$1:$AU$1,0),FALSE))</f>
        <v>61.048741079999999</v>
      </c>
      <c r="O13" s="77">
        <f>(((Table134567891011121314151617343[[#This Row],[USA]]-VLOOKUP($U$1,A:N,14,))/VLOOKUP($U$1,A:N,14,))*100)+100</f>
        <v>70.281289474196981</v>
      </c>
      <c r="P13" s="77">
        <f>IF(VLOOKUP(A13,Database!$A:$AS,MATCH($P$1,Database!$A$1:$AS$1,0),FALSE)=0,#N/A,VLOOKUP(A13,Database!$A:$AS,MATCH($P$1,Database!$A$1:$AS$1,0),FALSE))</f>
        <v>106.886353275</v>
      </c>
      <c r="Q13" s="77">
        <f>(((Table134567891011121314151617343[[#This Row],[JPN]]-VLOOKUP($U$1,A:Q,16,))/VLOOKUP($U$1,A:Q,16,))*100)+100</f>
        <v>107.31170557629929</v>
      </c>
      <c r="W13" s="82" t="s">
        <v>176</v>
      </c>
    </row>
    <row r="14" spans="1:23" s="82" customFormat="1" x14ac:dyDescent="0.2">
      <c r="A14" s="21">
        <v>33239</v>
      </c>
      <c r="B14" s="77">
        <f>IF(VLOOKUP(A14,Database!$A:$AS,MATCH($B$1,Database!$A$1:$AS$1,0),FALSE)=0,#N/A,VLOOKUP(A14,Database!$A:$AS,MATCH($B$1,Database!$A$1:$AS$1,0),FALSE))</f>
        <v>111.09074243800001</v>
      </c>
      <c r="C14" s="77">
        <f>IF(VLOOKUP(A14,Database!$A:$AS,MATCH($C$1,Database!$A$1:$AS$1,0),FALSE)=0,#N/A,VLOOKUP(A14,Database!$A:$AS,MATCH($C$1,Database!$A$1:$AS$1,0),FALSE))</f>
        <v>92.76</v>
      </c>
      <c r="D14" s="77">
        <f>IF(VLOOKUP(A14,Database!$A:$AS,MATCH($D$1,Database!$A$1:$AS$1,0),FALSE)=0,#N/A,VLOOKUP(A14,Database!$A:$AS,MATCH($D$1,Database!$A$1:$AS$1,0),FALSE))</f>
        <v>76.393633863999995</v>
      </c>
      <c r="E14" s="77">
        <f>IF(VLOOKUP(A14,Database!$A:$AS,MATCH($E$1,Database!$A$1:$AS$1,0),FALSE)=0,#N/A,VLOOKUP(A14,Database!$A:$AS,MATCH($E$1,Database!$A$1:$AS$1,0),FALSE))</f>
        <v>100.076157771</v>
      </c>
      <c r="F14" s="77">
        <f>IF(VLOOKUP(A14,Database!$A:$AS,MATCH($F$1,Database!$A$1:$AS$1,0),FALSE)=0,#N/A,VLOOKUP(A14,Database!$A:$AS,MATCH($F$1,Database!$A$1:$AS$1,0),FALSE))</f>
        <v>82.5</v>
      </c>
      <c r="G14" s="77">
        <f>IF(VLOOKUP(A14,Database!$A:$AS,MATCH($G$1,Database!$A$1:$AS$1,0),FALSE)=0,#N/A,VLOOKUP(A14,Database!$A:$AS,MATCH($G$1,Database!$A$1:$AS$1,0),FALSE))</f>
        <v>79.261516400999994</v>
      </c>
      <c r="H14" s="77">
        <f>(((Table134567891011121314151617343[[#This Row],[ITA]]-VLOOKUP($U$1,A:B,2,))/VLOOKUP($U$1,A:B,2,))*100)+100</f>
        <v>91.365131578870944</v>
      </c>
      <c r="I14" s="77">
        <f>(((Table134567891011121314151617343[[#This Row],[FRA]]-VLOOKUP($U$1,A:C,3,))/VLOOKUP($U$1,A:C,3,))*100)+100</f>
        <v>90.506390867401706</v>
      </c>
      <c r="J14" s="77">
        <f>(((Table134567891011121314151617343[[#This Row],[DEU]]-VLOOKUP($U$1,A:D,4,))/VLOOKUP($U$1,A:D,4,))*100)+100</f>
        <v>101.59574468039833</v>
      </c>
      <c r="K14" s="77">
        <f>(((Table134567891011121314151617343[[#This Row],[ESP]]-VLOOKUP($U$1,A:E,5,))/VLOOKUP($U$1,A:E,5,))*100)+100</f>
        <v>84.118747897781759</v>
      </c>
      <c r="L14" s="77">
        <f>(((Table134567891011121314151617343[[#This Row],[EA19]]-VLOOKUP($U$1,A:F,6,))/VLOOKUP($U$1,A:F,6,))*100)+100</f>
        <v>92.281879194630861</v>
      </c>
      <c r="M14" s="77">
        <f>(((Table134567891011121314151617343[[#This Row],[GBR]]-VLOOKUP($U$1,A:G,7,))/VLOOKUP($U$1,A:G,7,))*100)+100</f>
        <v>85.99766627773954</v>
      </c>
      <c r="N14" s="77">
        <f>IF(VLOOKUP(A14,Database!$A:$AU,MATCH($N$1,Database!$A$1:$AU$1,0),FALSE)=0,#N/A,VLOOKUP(A14,Database!$A:$AU,MATCH($N$1,Database!$A$1:$AU$1,0),FALSE))</f>
        <v>60.821659963999998</v>
      </c>
      <c r="O14" s="77">
        <f>(((Table134567891011121314151617343[[#This Row],[USA]]-VLOOKUP($U$1,A:N,14,))/VLOOKUP($U$1,A:N,14,))*100)+100</f>
        <v>70.019866333188958</v>
      </c>
      <c r="P14" s="77">
        <f>IF(VLOOKUP(A14,Database!$A:$AS,MATCH($P$1,Database!$A$1:$AS$1,0),FALSE)=0,#N/A,VLOOKUP(A14,Database!$A:$AS,MATCH($P$1,Database!$A$1:$AS$1,0),FALSE))</f>
        <v>107.596224691</v>
      </c>
      <c r="Q14" s="77">
        <f>(((Table134567891011121314151617343[[#This Row],[JPN]]-VLOOKUP($U$1,A:Q,16,))/VLOOKUP($U$1,A:Q,16,))*100)+100</f>
        <v>108.02440191270466</v>
      </c>
      <c r="W14" s="82" t="s">
        <v>190</v>
      </c>
    </row>
    <row r="15" spans="1:23" s="82" customFormat="1" x14ac:dyDescent="0.2">
      <c r="A15" s="21">
        <v>33270</v>
      </c>
      <c r="B15" s="77">
        <f>IF(VLOOKUP(A15,Database!$A:$AS,MATCH($B$1,Database!$A$1:$AS$1,0),FALSE)=0,#N/A,VLOOKUP(A15,Database!$A:$AS,MATCH($B$1,Database!$A$1:$AS$1,0),FALSE))</f>
        <v>108.990917424</v>
      </c>
      <c r="C15" s="77">
        <f>IF(VLOOKUP(A15,Database!$A:$AS,MATCH($C$1,Database!$A$1:$AS$1,0),FALSE)=0,#N/A,VLOOKUP(A15,Database!$A:$AS,MATCH($C$1,Database!$A$1:$AS$1,0),FALSE))</f>
        <v>92.38</v>
      </c>
      <c r="D15" s="77">
        <f>IF(VLOOKUP(A15,Database!$A:$AS,MATCH($D$1,Database!$A$1:$AS$1,0),FALSE)=0,#N/A,VLOOKUP(A15,Database!$A:$AS,MATCH($D$1,Database!$A$1:$AS$1,0),FALSE))</f>
        <v>75.493708858000005</v>
      </c>
      <c r="E15" s="77">
        <f>IF(VLOOKUP(A15,Database!$A:$AS,MATCH($E$1,Database!$A$1:$AS$1,0),FALSE)=0,#N/A,VLOOKUP(A15,Database!$A:$AS,MATCH($E$1,Database!$A$1:$AS$1,0),FALSE))</f>
        <v>98.486489152999994</v>
      </c>
      <c r="F15" s="77">
        <f>IF(VLOOKUP(A15,Database!$A:$AS,MATCH($F$1,Database!$A$1:$AS$1,0),FALSE)=0,#N/A,VLOOKUP(A15,Database!$A:$AS,MATCH($F$1,Database!$A$1:$AS$1,0),FALSE))</f>
        <v>81.5</v>
      </c>
      <c r="G15" s="77">
        <f>IF(VLOOKUP(A15,Database!$A:$AS,MATCH($G$1,Database!$A$1:$AS$1,0),FALSE)=0,#N/A,VLOOKUP(A15,Database!$A:$AS,MATCH($G$1,Database!$A$1:$AS$1,0),FALSE))</f>
        <v>79.261516400999994</v>
      </c>
      <c r="H15" s="77">
        <f>(((Table134567891011121314151617343[[#This Row],[ITA]]-VLOOKUP($U$1,A:B,2,))/VLOOKUP($U$1,A:B,2,))*100)+100</f>
        <v>89.63815789513859</v>
      </c>
      <c r="I15" s="77">
        <f>(((Table134567891011121314151617343[[#This Row],[FRA]]-VLOOKUP($U$1,A:C,3,))/VLOOKUP($U$1,A:C,3,))*100)+100</f>
        <v>90.135622987608542</v>
      </c>
      <c r="J15" s="77">
        <f>(((Table134567891011121314151617343[[#This Row],[DEU]]-VLOOKUP($U$1,A:D,4,))/VLOOKUP($U$1,A:D,4,))*100)+100</f>
        <v>100.3989361700996</v>
      </c>
      <c r="K15" s="77">
        <f>(((Table134567891011121314151617343[[#This Row],[ESP]]-VLOOKUP($U$1,A:E,5,))/VLOOKUP($U$1,A:E,5,))*100)+100</f>
        <v>82.782556174428976</v>
      </c>
      <c r="L15" s="77">
        <f>(((Table134567891011121314151617343[[#This Row],[EA19]]-VLOOKUP($U$1,A:F,6,))/VLOOKUP($U$1,A:F,6,))*100)+100</f>
        <v>91.163310961968676</v>
      </c>
      <c r="M15" s="77">
        <f>(((Table134567891011121314151617343[[#This Row],[GBR]]-VLOOKUP($U$1,A:G,7,))/VLOOKUP($U$1,A:G,7,))*100)+100</f>
        <v>85.99766627773954</v>
      </c>
      <c r="N15" s="77">
        <f>IF(VLOOKUP(A15,Database!$A:$AU,MATCH($N$1,Database!$A$1:$AU$1,0),FALSE)=0,#N/A,VLOOKUP(A15,Database!$A:$AU,MATCH($N$1,Database!$A$1:$AU$1,0),FALSE))</f>
        <v>60.388610030000002</v>
      </c>
      <c r="O15" s="77">
        <f>(((Table134567891011121314151617343[[#This Row],[USA]]-VLOOKUP($U$1,A:N,14,))/VLOOKUP($U$1,A:N,14,))*100)+100</f>
        <v>69.52132521293305</v>
      </c>
      <c r="P15" s="77">
        <f>IF(VLOOKUP(A15,Database!$A:$AS,MATCH($P$1,Database!$A$1:$AS$1,0),FALSE)=0,#N/A,VLOOKUP(A15,Database!$A:$AS,MATCH($P$1,Database!$A$1:$AS$1,0),FALSE))</f>
        <v>108.00186549999999</v>
      </c>
      <c r="Q15" s="77">
        <f>(((Table134567891011121314151617343[[#This Row],[JPN]]-VLOOKUP($U$1,A:Q,16,))/VLOOKUP($U$1,A:Q,16,))*100)+100</f>
        <v>108.43165696193573</v>
      </c>
      <c r="W15" s="82" t="s">
        <v>206</v>
      </c>
    </row>
    <row r="16" spans="1:23" s="82" customFormat="1" x14ac:dyDescent="0.2">
      <c r="A16" s="21">
        <v>33298</v>
      </c>
      <c r="B16" s="77">
        <f>IF(VLOOKUP(A16,Database!$A:$AS,MATCH($B$1,Database!$A$1:$AS$1,0),FALSE)=0,#N/A,VLOOKUP(A16,Database!$A:$AS,MATCH($B$1,Database!$A$1:$AS$1,0),FALSE))</f>
        <v>108.39096741900001</v>
      </c>
      <c r="C16" s="77">
        <f>IF(VLOOKUP(A16,Database!$A:$AS,MATCH($C$1,Database!$A$1:$AS$1,0),FALSE)=0,#N/A,VLOOKUP(A16,Database!$A:$AS,MATCH($C$1,Database!$A$1:$AS$1,0),FALSE))</f>
        <v>91.22</v>
      </c>
      <c r="D16" s="77">
        <f>IF(VLOOKUP(A16,Database!$A:$AS,MATCH($D$1,Database!$A$1:$AS$1,0),FALSE)=0,#N/A,VLOOKUP(A16,Database!$A:$AS,MATCH($D$1,Database!$A$1:$AS$1,0),FALSE))</f>
        <v>74.993750520999996</v>
      </c>
      <c r="E16" s="77">
        <f>IF(VLOOKUP(A16,Database!$A:$AS,MATCH($E$1,Database!$A$1:$AS$1,0),FALSE)=0,#N/A,VLOOKUP(A16,Database!$A:$AS,MATCH($E$1,Database!$A$1:$AS$1,0),FALSE))</f>
        <v>95.058398582999999</v>
      </c>
      <c r="F16" s="77">
        <f>IF(VLOOKUP(A16,Database!$A:$AS,MATCH($F$1,Database!$A$1:$AS$1,0),FALSE)=0,#N/A,VLOOKUP(A16,Database!$A:$AS,MATCH($F$1,Database!$A$1:$AS$1,0),FALSE))</f>
        <v>80.7</v>
      </c>
      <c r="G16" s="77">
        <f>IF(VLOOKUP(A16,Database!$A:$AS,MATCH($G$1,Database!$A$1:$AS$1,0),FALSE)=0,#N/A,VLOOKUP(A16,Database!$A:$AS,MATCH($G$1,Database!$A$1:$AS$1,0),FALSE))</f>
        <v>78.401147159000004</v>
      </c>
      <c r="H16" s="77">
        <f>(((Table134567891011121314151617343[[#This Row],[ITA]]-VLOOKUP($U$1,A:B,2,))/VLOOKUP($U$1,A:B,2,))*100)+100</f>
        <v>89.144736841821214</v>
      </c>
      <c r="I16" s="77">
        <f>(((Table134567891011121314151617343[[#This Row],[FRA]]-VLOOKUP($U$1,A:C,3,))/VLOOKUP($U$1,A:C,3,))*100)+100</f>
        <v>89.003805249292611</v>
      </c>
      <c r="J16" s="77">
        <f>(((Table134567891011121314151617343[[#This Row],[DEU]]-VLOOKUP($U$1,A:D,4,))/VLOOKUP($U$1,A:D,4,))*100)+100</f>
        <v>99.734042552823652</v>
      </c>
      <c r="K16" s="77">
        <f>(((Table134567891011121314151617343[[#This Row],[ESP]]-VLOOKUP($U$1,A:E,5,))/VLOOKUP($U$1,A:E,5,))*100)+100</f>
        <v>79.901083775294211</v>
      </c>
      <c r="L16" s="77">
        <f>(((Table134567891011121314151617343[[#This Row],[EA19]]-VLOOKUP($U$1,A:F,6,))/VLOOKUP($U$1,A:F,6,))*100)+100</f>
        <v>90.268456375838923</v>
      </c>
      <c r="M16" s="77">
        <f>(((Table134567891011121314151617343[[#This Row],[GBR]]-VLOOKUP($U$1,A:G,7,))/VLOOKUP($U$1,A:G,7,))*100)+100</f>
        <v>85.06417736270518</v>
      </c>
      <c r="N16" s="77">
        <f>IF(VLOOKUP(A16,Database!$A:$AU,MATCH($N$1,Database!$A$1:$AU$1,0),FALSE)=0,#N/A,VLOOKUP(A16,Database!$A:$AU,MATCH($N$1,Database!$A$1:$AU$1,0),FALSE))</f>
        <v>60.051407953000002</v>
      </c>
      <c r="O16" s="77">
        <f>(((Table134567891011121314151617343[[#This Row],[USA]]-VLOOKUP($U$1,A:N,14,))/VLOOKUP($U$1,A:N,14,))*100)+100</f>
        <v>69.133127252325124</v>
      </c>
      <c r="P16" s="77">
        <f>IF(VLOOKUP(A16,Database!$A:$AS,MATCH($P$1,Database!$A$1:$AS$1,0),FALSE)=0,#N/A,VLOOKUP(A16,Database!$A:$AS,MATCH($P$1,Database!$A$1:$AS$1,0),FALSE))</f>
        <v>106.987763477</v>
      </c>
      <c r="Q16" s="77">
        <f>(((Table134567891011121314151617343[[#This Row],[JPN]]-VLOOKUP($U$1,A:Q,16,))/VLOOKUP($U$1,A:Q,16,))*100)+100</f>
        <v>107.41351933835607</v>
      </c>
      <c r="W16" s="82" t="s">
        <v>214</v>
      </c>
    </row>
    <row r="17" spans="1:23" s="82" customFormat="1" x14ac:dyDescent="0.2">
      <c r="A17" s="21">
        <v>33329</v>
      </c>
      <c r="B17" s="77">
        <f>IF(VLOOKUP(A17,Database!$A:$AS,MATCH($B$1,Database!$A$1:$AS$1,0),FALSE)=0,#N/A,VLOOKUP(A17,Database!$A:$AS,MATCH($B$1,Database!$A$1:$AS$1,0),FALSE))</f>
        <v>107.391050746</v>
      </c>
      <c r="C17" s="77">
        <f>IF(VLOOKUP(A17,Database!$A:$AS,MATCH($C$1,Database!$A$1:$AS$1,0),FALSE)=0,#N/A,VLOOKUP(A17,Database!$A:$AS,MATCH($C$1,Database!$A$1:$AS$1,0),FALSE))</f>
        <v>91.19</v>
      </c>
      <c r="D17" s="77">
        <f>IF(VLOOKUP(A17,Database!$A:$AS,MATCH($D$1,Database!$A$1:$AS$1,0),FALSE)=0,#N/A,VLOOKUP(A17,Database!$A:$AS,MATCH($D$1,Database!$A$1:$AS$1,0),FALSE))</f>
        <v>74.393800517000003</v>
      </c>
      <c r="E17" s="77">
        <f>IF(VLOOKUP(A17,Database!$A:$AS,MATCH($E$1,Database!$A$1:$AS$1,0),FALSE)=0,#N/A,VLOOKUP(A17,Database!$A:$AS,MATCH($E$1,Database!$A$1:$AS$1,0),FALSE))</f>
        <v>102.14978314699999</v>
      </c>
      <c r="F17" s="77">
        <f>IF(VLOOKUP(A17,Database!$A:$AS,MATCH($F$1,Database!$A$1:$AS$1,0),FALSE)=0,#N/A,VLOOKUP(A17,Database!$A:$AS,MATCH($F$1,Database!$A$1:$AS$1,0),FALSE))</f>
        <v>80.2</v>
      </c>
      <c r="G17" s="77">
        <f>IF(VLOOKUP(A17,Database!$A:$AS,MATCH($G$1,Database!$A$1:$AS$1,0),FALSE)=0,#N/A,VLOOKUP(A17,Database!$A:$AS,MATCH($G$1,Database!$A$1:$AS$1,0),FALSE))</f>
        <v>77.433231762000005</v>
      </c>
      <c r="H17" s="77">
        <f>(((Table134567891011121314151617343[[#This Row],[ITA]]-VLOOKUP($U$1,A:B,2,))/VLOOKUP($U$1,A:B,2,))*100)+100</f>
        <v>88.322368421270426</v>
      </c>
      <c r="I17" s="77">
        <f>(((Table134567891011121314151617343[[#This Row],[FRA]]-VLOOKUP($U$1,A:C,3,))/VLOOKUP($U$1,A:C,3,))*100)+100</f>
        <v>88.974534100887894</v>
      </c>
      <c r="J17" s="77">
        <f>(((Table134567891011121314151617343[[#This Row],[DEU]]-VLOOKUP($U$1,A:D,4,))/VLOOKUP($U$1,A:D,4,))*100)+100</f>
        <v>98.936170212624489</v>
      </c>
      <c r="K17" s="77">
        <f>(((Table134567891011121314151617343[[#This Row],[ESP]]-VLOOKUP($U$1,A:E,5,))/VLOOKUP($U$1,A:E,5,))*100)+100</f>
        <v>85.861728185227747</v>
      </c>
      <c r="L17" s="77">
        <f>(((Table134567891011121314151617343[[#This Row],[EA19]]-VLOOKUP($U$1,A:F,6,))/VLOOKUP($U$1,A:F,6,))*100)+100</f>
        <v>89.709172259507824</v>
      </c>
      <c r="M17" s="77">
        <f>(((Table134567891011121314151617343[[#This Row],[GBR]]-VLOOKUP($U$1,A:G,7,))/VLOOKUP($U$1,A:G,7,))*100)+100</f>
        <v>84.014002333562786</v>
      </c>
      <c r="N17" s="77">
        <f>IF(VLOOKUP(A17,Database!$A:$AU,MATCH($N$1,Database!$A$1:$AU$1,0),FALSE)=0,#N/A,VLOOKUP(A17,Database!$A:$AU,MATCH($N$1,Database!$A$1:$AU$1,0),FALSE))</f>
        <v>60.224964931000002</v>
      </c>
      <c r="O17" s="77">
        <f>(((Table134567891011121314151617343[[#This Row],[USA]]-VLOOKUP($U$1,A:N,14,))/VLOOKUP($U$1,A:N,14,))*100)+100</f>
        <v>69.332931670815924</v>
      </c>
      <c r="P17" s="77">
        <f>IF(VLOOKUP(A17,Database!$A:$AS,MATCH($P$1,Database!$A$1:$AS$1,0),FALSE)=0,#N/A,VLOOKUP(A17,Database!$A:$AS,MATCH($P$1,Database!$A$1:$AS$1,0),FALSE))</f>
        <v>107.39340428600001</v>
      </c>
      <c r="Q17" s="77">
        <f>(((Table134567891011121314151617343[[#This Row],[JPN]]-VLOOKUP($U$1,A:Q,16,))/VLOOKUP($U$1,A:Q,16,))*100)+100</f>
        <v>107.82077438758714</v>
      </c>
      <c r="W17" s="82" t="s">
        <v>220</v>
      </c>
    </row>
    <row r="18" spans="1:23" s="82" customFormat="1" x14ac:dyDescent="0.2">
      <c r="A18" s="21">
        <v>33359</v>
      </c>
      <c r="B18" s="77">
        <f>IF(VLOOKUP(A18,Database!$A:$AS,MATCH($B$1,Database!$A$1:$AS$1,0),FALSE)=0,#N/A,VLOOKUP(A18,Database!$A:$AS,MATCH($B$1,Database!$A$1:$AS$1,0),FALSE))</f>
        <v>108.690942421</v>
      </c>
      <c r="C18" s="77">
        <f>IF(VLOOKUP(A18,Database!$A:$AS,MATCH($C$1,Database!$A$1:$AS$1,0),FALSE)=0,#N/A,VLOOKUP(A18,Database!$A:$AS,MATCH($C$1,Database!$A$1:$AS$1,0),FALSE))</f>
        <v>91.33</v>
      </c>
      <c r="D18" s="77">
        <f>IF(VLOOKUP(A18,Database!$A:$AS,MATCH($D$1,Database!$A$1:$AS$1,0),FALSE)=0,#N/A,VLOOKUP(A18,Database!$A:$AS,MATCH($D$1,Database!$A$1:$AS$1,0),FALSE))</f>
        <v>73.193900507999999</v>
      </c>
      <c r="E18" s="77">
        <f>IF(VLOOKUP(A18,Database!$A:$AS,MATCH($E$1,Database!$A$1:$AS$1,0),FALSE)=0,#N/A,VLOOKUP(A18,Database!$A:$AS,MATCH($E$1,Database!$A$1:$AS$1,0),FALSE))</f>
        <v>97.120714164999995</v>
      </c>
      <c r="F18" s="77">
        <f>IF(VLOOKUP(A18,Database!$A:$AS,MATCH($F$1,Database!$A$1:$AS$1,0),FALSE)=0,#N/A,VLOOKUP(A18,Database!$A:$AS,MATCH($F$1,Database!$A$1:$AS$1,0),FALSE))</f>
        <v>80.2</v>
      </c>
      <c r="G18" s="77">
        <f>IF(VLOOKUP(A18,Database!$A:$AS,MATCH($G$1,Database!$A$1:$AS$1,0),FALSE)=0,#N/A,VLOOKUP(A18,Database!$A:$AS,MATCH($G$1,Database!$A$1:$AS$1,0),FALSE))</f>
        <v>78.293601003999996</v>
      </c>
      <c r="H18" s="77">
        <f>(((Table134567891011121314151617343[[#This Row],[ITA]]-VLOOKUP($U$1,A:B,2,))/VLOOKUP($U$1,A:B,2,))*100)+100</f>
        <v>89.391447368068683</v>
      </c>
      <c r="I18" s="77">
        <f>(((Table134567891011121314151617343[[#This Row],[FRA]]-VLOOKUP($U$1,A:C,3,))/VLOOKUP($U$1,A:C,3,))*100)+100</f>
        <v>89.111132793443261</v>
      </c>
      <c r="J18" s="77">
        <f>(((Table134567891011121314151617343[[#This Row],[DEU]]-VLOOKUP($U$1,A:D,4,))/VLOOKUP($U$1,A:D,4,))*100)+100</f>
        <v>97.340425530896255</v>
      </c>
      <c r="K18" s="77">
        <f>(((Table134567891011121314151617343[[#This Row],[ESP]]-VLOOKUP($U$1,A:E,5,))/VLOOKUP($U$1,A:E,5,))*100)+100</f>
        <v>81.634557645513041</v>
      </c>
      <c r="L18" s="77">
        <f>(((Table134567891011121314151617343[[#This Row],[EA19]]-VLOOKUP($U$1,A:F,6,))/VLOOKUP($U$1,A:F,6,))*100)+100</f>
        <v>89.709172259507824</v>
      </c>
      <c r="M18" s="77">
        <f>(((Table134567891011121314151617343[[#This Row],[GBR]]-VLOOKUP($U$1,A:G,7,))/VLOOKUP($U$1,A:G,7,))*100)+100</f>
        <v>84.947491248597132</v>
      </c>
      <c r="N18" s="77">
        <f>IF(VLOOKUP(A18,Database!$A:$AU,MATCH($N$1,Database!$A$1:$AU$1,0),FALSE)=0,#N/A,VLOOKUP(A18,Database!$A:$AU,MATCH($N$1,Database!$A$1:$AU$1,0),FALSE))</f>
        <v>60.816505786999997</v>
      </c>
      <c r="O18" s="77">
        <f>(((Table134567891011121314151617343[[#This Row],[USA]]-VLOOKUP($U$1,A:N,14,))/VLOOKUP($U$1,A:N,14,))*100)+100</f>
        <v>70.013932677566743</v>
      </c>
      <c r="P18" s="77">
        <f>IF(VLOOKUP(A18,Database!$A:$AS,MATCH($P$1,Database!$A$1:$AS$1,0),FALSE)=0,#N/A,VLOOKUP(A18,Database!$A:$AS,MATCH($P$1,Database!$A$1:$AS$1,0),FALSE))</f>
        <v>108.508916512</v>
      </c>
      <c r="Q18" s="77">
        <f>(((Table134567891011121314151617343[[#This Row],[JPN]]-VLOOKUP($U$1,A:Q,16,))/VLOOKUP($U$1,A:Q,16,))*100)+100</f>
        <v>108.94072577422756</v>
      </c>
      <c r="W18" s="82" t="s">
        <v>222</v>
      </c>
    </row>
    <row r="19" spans="1:23" s="82" customFormat="1" x14ac:dyDescent="0.2">
      <c r="A19" s="21">
        <v>33390</v>
      </c>
      <c r="B19" s="77">
        <f>IF(VLOOKUP(A19,Database!$A:$AS,MATCH($B$1,Database!$A$1:$AS$1,0),FALSE)=0,#N/A,VLOOKUP(A19,Database!$A:$AS,MATCH($B$1,Database!$A$1:$AS$1,0),FALSE))</f>
        <v>109.090909091</v>
      </c>
      <c r="C19" s="77">
        <f>IF(VLOOKUP(A19,Database!$A:$AS,MATCH($C$1,Database!$A$1:$AS$1,0),FALSE)=0,#N/A,VLOOKUP(A19,Database!$A:$AS,MATCH($C$1,Database!$A$1:$AS$1,0),FALSE))</f>
        <v>91.69</v>
      </c>
      <c r="D19" s="77">
        <f>IF(VLOOKUP(A19,Database!$A:$AS,MATCH($D$1,Database!$A$1:$AS$1,0),FALSE)=0,#N/A,VLOOKUP(A19,Database!$A:$AS,MATCH($D$1,Database!$A$1:$AS$1,0),FALSE))</f>
        <v>76.393633863999995</v>
      </c>
      <c r="E19" s="77">
        <f>IF(VLOOKUP(A19,Database!$A:$AS,MATCH($E$1,Database!$A$1:$AS$1,0),FALSE)=0,#N/A,VLOOKUP(A19,Database!$A:$AS,MATCH($E$1,Database!$A$1:$AS$1,0),FALSE))</f>
        <v>100.165092278</v>
      </c>
      <c r="F19" s="77">
        <f>IF(VLOOKUP(A19,Database!$A:$AS,MATCH($F$1,Database!$A$1:$AS$1,0),FALSE)=0,#N/A,VLOOKUP(A19,Database!$A:$AS,MATCH($F$1,Database!$A$1:$AS$1,0),FALSE))</f>
        <v>81.7</v>
      </c>
      <c r="G19" s="77">
        <f>IF(VLOOKUP(A19,Database!$A:$AS,MATCH($G$1,Database!$A$1:$AS$1,0),FALSE)=0,#N/A,VLOOKUP(A19,Database!$A:$AS,MATCH($G$1,Database!$A$1:$AS$1,0),FALSE))</f>
        <v>78.616239469000007</v>
      </c>
      <c r="H19" s="77">
        <f>(((Table134567891011121314151617343[[#This Row],[ITA]]-VLOOKUP($U$1,A:B,2,))/VLOOKUP($U$1,A:B,2,))*100)+100</f>
        <v>89.720394736946943</v>
      </c>
      <c r="I19" s="77">
        <f>(((Table134567891011121314151617343[[#This Row],[FRA]]-VLOOKUP($U$1,A:C,3,))/VLOOKUP($U$1,A:C,3,))*100)+100</f>
        <v>89.462386574299927</v>
      </c>
      <c r="J19" s="77">
        <f>(((Table134567891011121314151617343[[#This Row],[DEU]]-VLOOKUP($U$1,A:D,4,))/VLOOKUP($U$1,A:D,4,))*100)+100</f>
        <v>101.59574468039833</v>
      </c>
      <c r="K19" s="77">
        <f>(((Table134567891011121314151617343[[#This Row],[ESP]]-VLOOKUP($U$1,A:E,5,))/VLOOKUP($U$1,A:E,5,))*100)+100</f>
        <v>84.193501560795738</v>
      </c>
      <c r="L19" s="77">
        <f>(((Table134567891011121314151617343[[#This Row],[EA19]]-VLOOKUP($U$1,A:F,6,))/VLOOKUP($U$1,A:F,6,))*100)+100</f>
        <v>91.387024608501122</v>
      </c>
      <c r="M19" s="77">
        <f>(((Table134567891011121314151617343[[#This Row],[GBR]]-VLOOKUP($U$1,A:G,7,))/VLOOKUP($U$1,A:G,7,))*100)+100</f>
        <v>85.297549590921292</v>
      </c>
      <c r="N19" s="77">
        <f>IF(VLOOKUP(A19,Database!$A:$AU,MATCH($N$1,Database!$A$1:$AU$1,0),FALSE)=0,#N/A,VLOOKUP(A19,Database!$A:$AU,MATCH($N$1,Database!$A$1:$AU$1,0),FALSE))</f>
        <v>61.294654764000001</v>
      </c>
      <c r="O19" s="77">
        <f>(((Table134567891011121314151617343[[#This Row],[USA]]-VLOOKUP($U$1,A:N,14,))/VLOOKUP($U$1,A:N,14,))*100)+100</f>
        <v>70.564393277897409</v>
      </c>
      <c r="P19" s="77">
        <f>IF(VLOOKUP(A19,Database!$A:$AS,MATCH($P$1,Database!$A$1:$AS$1,0),FALSE)=0,#N/A,VLOOKUP(A19,Database!$A:$AS,MATCH($P$1,Database!$A$1:$AS$1,0),FALSE))</f>
        <v>105.365200239</v>
      </c>
      <c r="Q19" s="77">
        <f>(((Table134567891011121314151617343[[#This Row],[JPN]]-VLOOKUP($U$1,A:Q,16,))/VLOOKUP($U$1,A:Q,16,))*100)+100</f>
        <v>105.78449913942381</v>
      </c>
      <c r="W19" s="82" t="s">
        <v>224</v>
      </c>
    </row>
    <row r="20" spans="1:23" s="82" customFormat="1" x14ac:dyDescent="0.2">
      <c r="A20" s="21">
        <v>33420</v>
      </c>
      <c r="B20" s="77">
        <f>IF(VLOOKUP(A20,Database!$A:$AS,MATCH($B$1,Database!$A$1:$AS$1,0),FALSE)=0,#N/A,VLOOKUP(A20,Database!$A:$AS,MATCH($B$1,Database!$A$1:$AS$1,0),FALSE))</f>
        <v>109.090909091</v>
      </c>
      <c r="C20" s="77">
        <f>IF(VLOOKUP(A20,Database!$A:$AS,MATCH($C$1,Database!$A$1:$AS$1,0),FALSE)=0,#N/A,VLOOKUP(A20,Database!$A:$AS,MATCH($C$1,Database!$A$1:$AS$1,0),FALSE))</f>
        <v>90.15</v>
      </c>
      <c r="D20" s="77">
        <f>IF(VLOOKUP(A20,Database!$A:$AS,MATCH($D$1,Database!$A$1:$AS$1,0),FALSE)=0,#N/A,VLOOKUP(A20,Database!$A:$AS,MATCH($D$1,Database!$A$1:$AS$1,0),FALSE))</f>
        <v>74.193817182000004</v>
      </c>
      <c r="E20" s="77">
        <f>IF(VLOOKUP(A20,Database!$A:$AS,MATCH($E$1,Database!$A$1:$AS$1,0),FALSE)=0,#N/A,VLOOKUP(A20,Database!$A:$AS,MATCH($E$1,Database!$A$1:$AS$1,0),FALSE))</f>
        <v>97.713067210999995</v>
      </c>
      <c r="F20" s="77">
        <f>IF(VLOOKUP(A20,Database!$A:$AS,MATCH($F$1,Database!$A$1:$AS$1,0),FALSE)=0,#N/A,VLOOKUP(A20,Database!$A:$AS,MATCH($F$1,Database!$A$1:$AS$1,0),FALSE))</f>
        <v>80.2</v>
      </c>
      <c r="G20" s="77">
        <f>IF(VLOOKUP(A20,Database!$A:$AS,MATCH($G$1,Database!$A$1:$AS$1,0),FALSE)=0,#N/A,VLOOKUP(A20,Database!$A:$AS,MATCH($G$1,Database!$A$1:$AS$1,0),FALSE))</f>
        <v>77.863416383000001</v>
      </c>
      <c r="H20" s="77">
        <f>(((Table134567891011121314151617343[[#This Row],[ITA]]-VLOOKUP($U$1,A:B,2,))/VLOOKUP($U$1,A:B,2,))*100)+100</f>
        <v>89.720394736946943</v>
      </c>
      <c r="I20" s="77">
        <f>(((Table134567891011121314151617343[[#This Row],[FRA]]-VLOOKUP($U$1,A:C,3,))/VLOOKUP($U$1,A:C,3,))*100)+100</f>
        <v>87.959800956190861</v>
      </c>
      <c r="J20" s="77">
        <f>(((Table134567891011121314151617343[[#This Row],[DEU]]-VLOOKUP($U$1,A:D,4,))/VLOOKUP($U$1,A:D,4,))*100)+100</f>
        <v>98.670212765448142</v>
      </c>
      <c r="K20" s="77">
        <f>(((Table134567891011121314151617343[[#This Row],[ESP]]-VLOOKUP($U$1,A:E,5,))/VLOOKUP($U$1,A:E,5,))*100)+100</f>
        <v>82.132458420810352</v>
      </c>
      <c r="L20" s="77">
        <f>(((Table134567891011121314151617343[[#This Row],[EA19]]-VLOOKUP($U$1,A:F,6,))/VLOOKUP($U$1,A:F,6,))*100)+100</f>
        <v>89.709172259507824</v>
      </c>
      <c r="M20" s="77">
        <f>(((Table134567891011121314151617343[[#This Row],[GBR]]-VLOOKUP($U$1,A:G,7,))/VLOOKUP($U$1,A:G,7,))*100)+100</f>
        <v>84.480746791079952</v>
      </c>
      <c r="N20" s="77">
        <f>IF(VLOOKUP(A20,Database!$A:$AU,MATCH($N$1,Database!$A$1:$AU$1,0),FALSE)=0,#N/A,VLOOKUP(A20,Database!$A:$AU,MATCH($N$1,Database!$A$1:$AU$1,0),FALSE))</f>
        <v>61.460084002000002</v>
      </c>
      <c r="O20" s="77">
        <f>(((Table134567891011121314151617343[[#This Row],[USA]]-VLOOKUP($U$1,A:N,14,))/VLOOKUP($U$1,A:N,14,))*100)+100</f>
        <v>70.754840778659769</v>
      </c>
      <c r="P20" s="77">
        <f>IF(VLOOKUP(A20,Database!$A:$AS,MATCH($P$1,Database!$A$1:$AS$1,0),FALSE)=0,#N/A,VLOOKUP(A20,Database!$A:$AS,MATCH($P$1,Database!$A$1:$AS$1,0),FALSE))</f>
        <v>107.697634893</v>
      </c>
      <c r="Q20" s="77">
        <f>(((Table134567891011121314151617343[[#This Row],[JPN]]-VLOOKUP($U$1,A:Q,16,))/VLOOKUP($U$1,A:Q,16,))*100)+100</f>
        <v>108.12621567476144</v>
      </c>
      <c r="W20" s="82" t="s">
        <v>230</v>
      </c>
    </row>
    <row r="21" spans="1:23" s="82" customFormat="1" x14ac:dyDescent="0.2">
      <c r="A21" s="21">
        <v>33451</v>
      </c>
      <c r="B21" s="77">
        <f>IF(VLOOKUP(A21,Database!$A:$AS,MATCH($B$1,Database!$A$1:$AS$1,0),FALSE)=0,#N/A,VLOOKUP(A21,Database!$A:$AS,MATCH($B$1,Database!$A$1:$AS$1,0),FALSE))</f>
        <v>109.69085909499999</v>
      </c>
      <c r="C21" s="77">
        <f>IF(VLOOKUP(A21,Database!$A:$AS,MATCH($C$1,Database!$A$1:$AS$1,0),FALSE)=0,#N/A,VLOOKUP(A21,Database!$A:$AS,MATCH($C$1,Database!$A$1:$AS$1,0),FALSE))</f>
        <v>91.06</v>
      </c>
      <c r="D21" s="77">
        <f>IF(VLOOKUP(A21,Database!$A:$AS,MATCH($D$1,Database!$A$1:$AS$1,0),FALSE)=0,#N/A,VLOOKUP(A21,Database!$A:$AS,MATCH($D$1,Database!$A$1:$AS$1,0),FALSE))</f>
        <v>72.993917174000003</v>
      </c>
      <c r="E21" s="77">
        <f>IF(VLOOKUP(A21,Database!$A:$AS,MATCH($E$1,Database!$A$1:$AS$1,0),FALSE)=0,#N/A,VLOOKUP(A21,Database!$A:$AS,MATCH($E$1,Database!$A$1:$AS$1,0),FALSE))</f>
        <v>97.486349388999997</v>
      </c>
      <c r="F21" s="77">
        <f>IF(VLOOKUP(A21,Database!$A:$AS,MATCH($F$1,Database!$A$1:$AS$1,0),FALSE)=0,#N/A,VLOOKUP(A21,Database!$A:$AS,MATCH($F$1,Database!$A$1:$AS$1,0),FALSE))</f>
        <v>80.099999999999994</v>
      </c>
      <c r="G21" s="77">
        <f>IF(VLOOKUP(A21,Database!$A:$AS,MATCH($G$1,Database!$A$1:$AS$1,0),FALSE)=0,#N/A,VLOOKUP(A21,Database!$A:$AS,MATCH($G$1,Database!$A$1:$AS$1,0),FALSE))</f>
        <v>77.110593296000005</v>
      </c>
      <c r="H21" s="77">
        <f>(((Table134567891011121314151617343[[#This Row],[ITA]]-VLOOKUP($U$1,A:B,2,))/VLOOKUP($U$1,A:B,2,))*100)+100</f>
        <v>90.213815789441895</v>
      </c>
      <c r="I21" s="77">
        <f>(((Table134567891011121314151617343[[#This Row],[FRA]]-VLOOKUP($U$1,A:C,3,))/VLOOKUP($U$1,A:C,3,))*100)+100</f>
        <v>88.847692457800761</v>
      </c>
      <c r="J21" s="77">
        <f>(((Table134567891011121314151617343[[#This Row],[DEU]]-VLOOKUP($U$1,A:D,4,))/VLOOKUP($U$1,A:D,4,))*100)+100</f>
        <v>97.074468085049801</v>
      </c>
      <c r="K21" s="77">
        <f>(((Table134567891011121314151617343[[#This Row],[ESP]]-VLOOKUP($U$1,A:E,5,))/VLOOKUP($U$1,A:E,5,))*100)+100</f>
        <v>81.941891359309125</v>
      </c>
      <c r="L21" s="77">
        <f>(((Table134567891011121314151617343[[#This Row],[EA19]]-VLOOKUP($U$1,A:F,6,))/VLOOKUP($U$1,A:F,6,))*100)+100</f>
        <v>89.597315436241601</v>
      </c>
      <c r="M21" s="77">
        <f>(((Table134567891011121314151617343[[#This Row],[GBR]]-VLOOKUP($U$1,A:G,7,))/VLOOKUP($U$1,A:G,7,))*100)+100</f>
        <v>83.663943990153655</v>
      </c>
      <c r="N21" s="77">
        <f>IF(VLOOKUP(A21,Database!$A:$AU,MATCH($N$1,Database!$A$1:$AU$1,0),FALSE)=0,#N/A,VLOOKUP(A21,Database!$A:$AU,MATCH($N$1,Database!$A$1:$AU$1,0),FALSE))</f>
        <v>61.467617029000003</v>
      </c>
      <c r="O21" s="77">
        <f>(((Table134567891011121314151617343[[#This Row],[USA]]-VLOOKUP($U$1,A:N,14,))/VLOOKUP($U$1,A:N,14,))*100)+100</f>
        <v>70.763513043506464</v>
      </c>
      <c r="P21" s="77">
        <f>IF(VLOOKUP(A21,Database!$A:$AS,MATCH($P$1,Database!$A$1:$AS$1,0),FALSE)=0,#N/A,VLOOKUP(A21,Database!$A:$AS,MATCH($P$1,Database!$A$1:$AS$1,0),FALSE))</f>
        <v>105.97366145300001</v>
      </c>
      <c r="Q21" s="77">
        <f>(((Table134567891011121314151617343[[#This Row],[JPN]]-VLOOKUP($U$1,A:Q,16,))/VLOOKUP($U$1,A:Q,16,))*100)+100</f>
        <v>106.39538171377242</v>
      </c>
      <c r="W21" s="82" t="s">
        <v>531</v>
      </c>
    </row>
    <row r="22" spans="1:23" s="82" customFormat="1" x14ac:dyDescent="0.2">
      <c r="A22" s="21">
        <v>33482</v>
      </c>
      <c r="B22" s="77">
        <f>IF(VLOOKUP(A22,Database!$A:$AS,MATCH($B$1,Database!$A$1:$AS$1,0),FALSE)=0,#N/A,VLOOKUP(A22,Database!$A:$AS,MATCH($B$1,Database!$A$1:$AS$1,0),FALSE))</f>
        <v>110.89075910299999</v>
      </c>
      <c r="C22" s="77">
        <f>IF(VLOOKUP(A22,Database!$A:$AS,MATCH($C$1,Database!$A$1:$AS$1,0),FALSE)=0,#N/A,VLOOKUP(A22,Database!$A:$AS,MATCH($C$1,Database!$A$1:$AS$1,0),FALSE))</f>
        <v>91.38</v>
      </c>
      <c r="D22" s="77">
        <f>IF(VLOOKUP(A22,Database!$A:$AS,MATCH($D$1,Database!$A$1:$AS$1,0),FALSE)=0,#N/A,VLOOKUP(A22,Database!$A:$AS,MATCH($D$1,Database!$A$1:$AS$1,0),FALSE))</f>
        <v>72.793933839000005</v>
      </c>
      <c r="E22" s="77">
        <f>IF(VLOOKUP(A22,Database!$A:$AS,MATCH($E$1,Database!$A$1:$AS$1,0),FALSE)=0,#N/A,VLOOKUP(A22,Database!$A:$AS,MATCH($E$1,Database!$A$1:$AS$1,0),FALSE))</f>
        <v>99.924769441999999</v>
      </c>
      <c r="F22" s="77">
        <f>IF(VLOOKUP(A22,Database!$A:$AS,MATCH($F$1,Database!$A$1:$AS$1,0),FALSE)=0,#N/A,VLOOKUP(A22,Database!$A:$AS,MATCH($F$1,Database!$A$1:$AS$1,0),FALSE))</f>
        <v>80.3</v>
      </c>
      <c r="G22" s="77">
        <f>IF(VLOOKUP(A22,Database!$A:$AS,MATCH($G$1,Database!$A$1:$AS$1,0),FALSE)=0,#N/A,VLOOKUP(A22,Database!$A:$AS,MATCH($G$1,Database!$A$1:$AS$1,0),FALSE))</f>
        <v>77.218139452000003</v>
      </c>
      <c r="H22" s="77">
        <f>(((Table134567891011121314151617343[[#This Row],[ITA]]-VLOOKUP($U$1,A:B,2,))/VLOOKUP($U$1,A:B,2,))*100)+100</f>
        <v>91.200657894431814</v>
      </c>
      <c r="I22" s="77">
        <f>(((Table134567891011121314151617343[[#This Row],[FRA]]-VLOOKUP($U$1,A:C,3,))/VLOOKUP($U$1,A:C,3,))*100)+100</f>
        <v>89.159918040784461</v>
      </c>
      <c r="J22" s="77">
        <f>(((Table134567891011121314151617343[[#This Row],[DEU]]-VLOOKUP($U$1,A:D,4,))/VLOOKUP($U$1,A:D,4,))*100)+100</f>
        <v>96.808510637873454</v>
      </c>
      <c r="K22" s="77">
        <f>(((Table134567891011121314151617343[[#This Row],[ESP]]-VLOOKUP($U$1,A:E,5,))/VLOOKUP($U$1,A:E,5,))*100)+100</f>
        <v>83.991498841008848</v>
      </c>
      <c r="L22" s="77">
        <f>(((Table134567891011121314151617343[[#This Row],[EA19]]-VLOOKUP($U$1,A:F,6,))/VLOOKUP($U$1,A:F,6,))*100)+100</f>
        <v>89.821029082774032</v>
      </c>
      <c r="M22" s="77">
        <f>(((Table134567891011121314151617343[[#This Row],[GBR]]-VLOOKUP($U$1,A:G,7,))/VLOOKUP($U$1,A:G,7,))*100)+100</f>
        <v>83.780630105346674</v>
      </c>
      <c r="N22" s="77">
        <f>IF(VLOOKUP(A22,Database!$A:$AU,MATCH($N$1,Database!$A$1:$AU$1,0),FALSE)=0,#N/A,VLOOKUP(A22,Database!$A:$AU,MATCH($N$1,Database!$A$1:$AU$1,0),FALSE))</f>
        <v>61.994532442999997</v>
      </c>
      <c r="O22" s="77">
        <f>(((Table134567891011121314151617343[[#This Row],[USA]]-VLOOKUP($U$1,A:N,14,))/VLOOKUP($U$1,A:N,14,))*100)+100</f>
        <v>71.370115146754131</v>
      </c>
      <c r="P22" s="77">
        <f>IF(VLOOKUP(A22,Database!$A:$AS,MATCH($P$1,Database!$A$1:$AS$1,0),FALSE)=0,#N/A,VLOOKUP(A22,Database!$A:$AS,MATCH($P$1,Database!$A$1:$AS$1,0),FALSE))</f>
        <v>106.07507165600001</v>
      </c>
      <c r="Q22" s="77">
        <f>(((Table134567891011121314151617343[[#This Row],[JPN]]-VLOOKUP($U$1,A:Q,16,))/VLOOKUP($U$1,A:Q,16,))*100)+100</f>
        <v>106.49719547683317</v>
      </c>
      <c r="W22" s="82" t="s">
        <v>264</v>
      </c>
    </row>
    <row r="23" spans="1:23" s="82" customFormat="1" x14ac:dyDescent="0.2">
      <c r="A23" s="21">
        <v>33512</v>
      </c>
      <c r="B23" s="77">
        <f>IF(VLOOKUP(A23,Database!$A:$AS,MATCH($B$1,Database!$A$1:$AS$1,0),FALSE)=0,#N/A,VLOOKUP(A23,Database!$A:$AS,MATCH($B$1,Database!$A$1:$AS$1,0),FALSE))</f>
        <v>110.190817432</v>
      </c>
      <c r="C23" s="77">
        <f>IF(VLOOKUP(A23,Database!$A:$AS,MATCH($C$1,Database!$A$1:$AS$1,0),FALSE)=0,#N/A,VLOOKUP(A23,Database!$A:$AS,MATCH($C$1,Database!$A$1:$AS$1,0),FALSE))</f>
        <v>90.97</v>
      </c>
      <c r="D23" s="77">
        <f>IF(VLOOKUP(A23,Database!$A:$AS,MATCH($D$1,Database!$A$1:$AS$1,0),FALSE)=0,#N/A,VLOOKUP(A23,Database!$A:$AS,MATCH($D$1,Database!$A$1:$AS$1,0),FALSE))</f>
        <v>73.893842179999993</v>
      </c>
      <c r="E23" s="77">
        <f>IF(VLOOKUP(A23,Database!$A:$AS,MATCH($E$1,Database!$A$1:$AS$1,0),FALSE)=0,#N/A,VLOOKUP(A23,Database!$A:$AS,MATCH($E$1,Database!$A$1:$AS$1,0),FALSE))</f>
        <v>100.52448302000001</v>
      </c>
      <c r="F23" s="77">
        <f>IF(VLOOKUP(A23,Database!$A:$AS,MATCH($F$1,Database!$A$1:$AS$1,0),FALSE)=0,#N/A,VLOOKUP(A23,Database!$A:$AS,MATCH($F$1,Database!$A$1:$AS$1,0),FALSE))</f>
        <v>80.599999999999994</v>
      </c>
      <c r="G23" s="77">
        <f>IF(VLOOKUP(A23,Database!$A:$AS,MATCH($G$1,Database!$A$1:$AS$1,0),FALSE)=0,#N/A,VLOOKUP(A23,Database!$A:$AS,MATCH($G$1,Database!$A$1:$AS$1,0),FALSE))</f>
        <v>78.186054849000001</v>
      </c>
      <c r="H23" s="77">
        <f>(((Table134567891011121314151617343[[#This Row],[ITA]]-VLOOKUP($U$1,A:B,2,))/VLOOKUP($U$1,A:B,2,))*100)+100</f>
        <v>90.625000000128509</v>
      </c>
      <c r="I23" s="77">
        <f>(((Table134567891011121314151617343[[#This Row],[FRA]]-VLOOKUP($U$1,A:C,3,))/VLOOKUP($U$1,A:C,3,))*100)+100</f>
        <v>88.759879012586595</v>
      </c>
      <c r="J23" s="77">
        <f>(((Table134567891011121314151617343[[#This Row],[DEU]]-VLOOKUP($U$1,A:D,4,))/VLOOKUP($U$1,A:D,4,))*100)+100</f>
        <v>98.271276595348539</v>
      </c>
      <c r="K23" s="77">
        <f>(((Table134567891011121314151617343[[#This Row],[ESP]]-VLOOKUP($U$1,A:E,5,))/VLOOKUP($U$1,A:E,5,))*100)+100</f>
        <v>84.495586491876651</v>
      </c>
      <c r="L23" s="77">
        <f>(((Table134567891011121314151617343[[#This Row],[EA19]]-VLOOKUP($U$1,A:F,6,))/VLOOKUP($U$1,A:F,6,))*100)+100</f>
        <v>90.1565995525727</v>
      </c>
      <c r="M23" s="77">
        <f>(((Table134567891011121314151617343[[#This Row],[GBR]]-VLOOKUP($U$1,A:G,7,))/VLOOKUP($U$1,A:G,7,))*100)+100</f>
        <v>84.830805134489083</v>
      </c>
      <c r="N23" s="77">
        <f>IF(VLOOKUP(A23,Database!$A:$AU,MATCH($N$1,Database!$A$1:$AU$1,0),FALSE)=0,#N/A,VLOOKUP(A23,Database!$A:$AU,MATCH($N$1,Database!$A$1:$AU$1,0),FALSE))</f>
        <v>61.906812326000001</v>
      </c>
      <c r="O23" s="77">
        <f>(((Table134567891011121314151617343[[#This Row],[USA]]-VLOOKUP($U$1,A:N,14,))/VLOOKUP($U$1,A:N,14,))*100)+100</f>
        <v>71.269128904834616</v>
      </c>
      <c r="P23" s="77">
        <f>IF(VLOOKUP(A23,Database!$A:$AS,MATCH($P$1,Database!$A$1:$AS$1,0),FALSE)=0,#N/A,VLOOKUP(A23,Database!$A:$AS,MATCH($P$1,Database!$A$1:$AS$1,0),FALSE))</f>
        <v>105.365200239</v>
      </c>
      <c r="Q23" s="77">
        <f>(((Table134567891011121314151617343[[#This Row],[JPN]]-VLOOKUP($U$1,A:Q,16,))/VLOOKUP($U$1,A:Q,16,))*100)+100</f>
        <v>105.78449913942381</v>
      </c>
      <c r="W23" s="82" t="s">
        <v>532</v>
      </c>
    </row>
    <row r="24" spans="1:23" s="82" customFormat="1" x14ac:dyDescent="0.2">
      <c r="A24" s="21">
        <v>33543</v>
      </c>
      <c r="B24" s="77">
        <f>IF(VLOOKUP(A24,Database!$A:$AS,MATCH($B$1,Database!$A$1:$AS$1,0),FALSE)=0,#N/A,VLOOKUP(A24,Database!$A:$AS,MATCH($B$1,Database!$A$1:$AS$1,0),FALSE))</f>
        <v>110.790767436</v>
      </c>
      <c r="C24" s="77">
        <f>IF(VLOOKUP(A24,Database!$A:$AS,MATCH($C$1,Database!$A$1:$AS$1,0),FALSE)=0,#N/A,VLOOKUP(A24,Database!$A:$AS,MATCH($C$1,Database!$A$1:$AS$1,0),FALSE))</f>
        <v>92.41</v>
      </c>
      <c r="D24" s="77">
        <f>IF(VLOOKUP(A24,Database!$A:$AS,MATCH($D$1,Database!$A$1:$AS$1,0),FALSE)=0,#N/A,VLOOKUP(A24,Database!$A:$AS,MATCH($D$1,Database!$A$1:$AS$1,0),FALSE))</f>
        <v>74.693775518999999</v>
      </c>
      <c r="E24" s="77">
        <f>IF(VLOOKUP(A24,Database!$A:$AS,MATCH($E$1,Database!$A$1:$AS$1,0),FALSE)=0,#N/A,VLOOKUP(A24,Database!$A:$AS,MATCH($E$1,Database!$A$1:$AS$1,0),FALSE))</f>
        <v>100.23098241700001</v>
      </c>
      <c r="F24" s="77">
        <f>IF(VLOOKUP(A24,Database!$A:$AS,MATCH($F$1,Database!$A$1:$AS$1,0),FALSE)=0,#N/A,VLOOKUP(A24,Database!$A:$AS,MATCH($F$1,Database!$A$1:$AS$1,0),FALSE))</f>
        <v>81.5</v>
      </c>
      <c r="G24" s="77">
        <f>IF(VLOOKUP(A24,Database!$A:$AS,MATCH($G$1,Database!$A$1:$AS$1,0),FALSE)=0,#N/A,VLOOKUP(A24,Database!$A:$AS,MATCH($G$1,Database!$A$1:$AS$1,0),FALSE))</f>
        <v>78.401147159000004</v>
      </c>
      <c r="H24" s="77">
        <f>(((Table134567891011121314151617343[[#This Row],[ITA]]-VLOOKUP($U$1,A:B,2,))/VLOOKUP($U$1,A:B,2,))*100)+100</f>
        <v>91.118421052623461</v>
      </c>
      <c r="I24" s="77">
        <f>(((Table134567891011121314151617343[[#This Row],[FRA]]-VLOOKUP($U$1,A:C,3,))/VLOOKUP($U$1,A:C,3,))*100)+100</f>
        <v>90.164894136013274</v>
      </c>
      <c r="J24" s="77">
        <f>(((Table134567891011121314151617343[[#This Row],[DEU]]-VLOOKUP($U$1,A:D,4,))/VLOOKUP($U$1,A:D,4,))*100)+100</f>
        <v>99.335106382724064</v>
      </c>
      <c r="K24" s="77">
        <f>(((Table134567891011121314151617343[[#This Row],[ESP]]-VLOOKUP($U$1,A:E,5,))/VLOOKUP($U$1,A:E,5,))*100)+100</f>
        <v>84.248885341657655</v>
      </c>
      <c r="L24" s="77">
        <f>(((Table134567891011121314151617343[[#This Row],[EA19]]-VLOOKUP($U$1,A:F,6,))/VLOOKUP($U$1,A:F,6,))*100)+100</f>
        <v>91.163310961968676</v>
      </c>
      <c r="M24" s="77">
        <f>(((Table134567891011121314151617343[[#This Row],[GBR]]-VLOOKUP($U$1,A:G,7,))/VLOOKUP($U$1,A:G,7,))*100)+100</f>
        <v>85.06417736270518</v>
      </c>
      <c r="N24" s="77">
        <f>IF(VLOOKUP(A24,Database!$A:$AU,MATCH($N$1,Database!$A$1:$AU$1,0),FALSE)=0,#N/A,VLOOKUP(A24,Database!$A:$AU,MATCH($N$1,Database!$A$1:$AU$1,0),FALSE))</f>
        <v>61.821371941000002</v>
      </c>
      <c r="O24" s="77">
        <f>(((Table134567891011121314151617343[[#This Row],[USA]]-VLOOKUP($U$1,A:N,14,))/VLOOKUP($U$1,A:N,14,))*100)+100</f>
        <v>71.170767164285323</v>
      </c>
      <c r="P24" s="77">
        <f>IF(VLOOKUP(A24,Database!$A:$AS,MATCH($P$1,Database!$A$1:$AS$1,0),FALSE)=0,#N/A,VLOOKUP(A24,Database!$A:$AS,MATCH($P$1,Database!$A$1:$AS$1,0),FALSE))</f>
        <v>106.07507165600001</v>
      </c>
      <c r="Q24" s="77">
        <f>(((Table134567891011121314151617343[[#This Row],[JPN]]-VLOOKUP($U$1,A:Q,16,))/VLOOKUP($U$1,A:Q,16,))*100)+100</f>
        <v>106.49719547683317</v>
      </c>
      <c r="W24" s="82" t="s">
        <v>276</v>
      </c>
    </row>
    <row r="25" spans="1:23" s="82" customFormat="1" x14ac:dyDescent="0.2">
      <c r="A25" s="21">
        <v>33573</v>
      </c>
      <c r="B25" s="77">
        <f>IF(VLOOKUP(A25,Database!$A:$AS,MATCH($B$1,Database!$A$1:$AS$1,0),FALSE)=0,#N/A,VLOOKUP(A25,Database!$A:$AS,MATCH($B$1,Database!$A$1:$AS$1,0),FALSE))</f>
        <v>109.290892426</v>
      </c>
      <c r="C25" s="77">
        <f>IF(VLOOKUP(A25,Database!$A:$AS,MATCH($C$1,Database!$A$1:$AS$1,0),FALSE)=0,#N/A,VLOOKUP(A25,Database!$A:$AS,MATCH($C$1,Database!$A$1:$AS$1,0),FALSE))</f>
        <v>91.58</v>
      </c>
      <c r="D25" s="77">
        <f>IF(VLOOKUP(A25,Database!$A:$AS,MATCH($D$1,Database!$A$1:$AS$1,0),FALSE)=0,#N/A,VLOOKUP(A25,Database!$A:$AS,MATCH($D$1,Database!$A$1:$AS$1,0),FALSE))</f>
        <v>74.793767185999997</v>
      </c>
      <c r="E25" s="77">
        <f>IF(VLOOKUP(A25,Database!$A:$AS,MATCH($E$1,Database!$A$1:$AS$1,0),FALSE)=0,#N/A,VLOOKUP(A25,Database!$A:$AS,MATCH($E$1,Database!$A$1:$AS$1,0),FALSE))</f>
        <v>101.237651185</v>
      </c>
      <c r="F25" s="77">
        <f>IF(VLOOKUP(A25,Database!$A:$AS,MATCH($F$1,Database!$A$1:$AS$1,0),FALSE)=0,#N/A,VLOOKUP(A25,Database!$A:$AS,MATCH($F$1,Database!$A$1:$AS$1,0),FALSE))</f>
        <v>80.900000000000006</v>
      </c>
      <c r="G25" s="77">
        <f>IF(VLOOKUP(A25,Database!$A:$AS,MATCH($G$1,Database!$A$1:$AS$1,0),FALSE)=0,#N/A,VLOOKUP(A25,Database!$A:$AS,MATCH($G$1,Database!$A$1:$AS$1,0),FALSE))</f>
        <v>78.078508693000003</v>
      </c>
      <c r="H25" s="77">
        <f>(((Table134567891011121314151617343[[#This Row],[ITA]]-VLOOKUP($U$1,A:B,2,))/VLOOKUP($U$1,A:B,2,))*100)+100</f>
        <v>89.884868421386074</v>
      </c>
      <c r="I25" s="77">
        <f>(((Table134567891011121314151617343[[#This Row],[FRA]]-VLOOKUP($U$1,A:C,3,))/VLOOKUP($U$1,A:C,3,))*100)+100</f>
        <v>89.355059030149278</v>
      </c>
      <c r="J25" s="77">
        <f>(((Table134567891011121314151617343[[#This Row],[DEU]]-VLOOKUP($U$1,A:D,4,))/VLOOKUP($U$1,A:D,4,))*100)+100</f>
        <v>99.46808510564729</v>
      </c>
      <c r="K25" s="77">
        <f>(((Table134567891011121314151617343[[#This Row],[ESP]]-VLOOKUP($U$1,A:E,5,))/VLOOKUP($U$1,A:E,5,))*100)+100</f>
        <v>85.095038093702058</v>
      </c>
      <c r="L25" s="77">
        <f>(((Table134567891011121314151617343[[#This Row],[EA19]]-VLOOKUP($U$1,A:F,6,))/VLOOKUP($U$1,A:F,6,))*100)+100</f>
        <v>90.492170022371369</v>
      </c>
      <c r="M25" s="77">
        <f>(((Table134567891011121314151617343[[#This Row],[GBR]]-VLOOKUP($U$1,A:G,7,))/VLOOKUP($U$1,A:G,7,))*100)+100</f>
        <v>84.714119019296049</v>
      </c>
      <c r="N25" s="77">
        <f>IF(VLOOKUP(A25,Database!$A:$AU,MATCH($N$1,Database!$A$1:$AU$1,0),FALSE)=0,#N/A,VLOOKUP(A25,Database!$A:$AU,MATCH($N$1,Database!$A$1:$AU$1,0),FALSE))</f>
        <v>61.552660938999999</v>
      </c>
      <c r="O25" s="77">
        <f>(((Table134567891011121314151617343[[#This Row],[USA]]-VLOOKUP($U$1,A:N,14,))/VLOOKUP($U$1,A:N,14,))*100)+100</f>
        <v>70.861418349185016</v>
      </c>
      <c r="P25" s="77">
        <f>IF(VLOOKUP(A25,Database!$A:$AS,MATCH($P$1,Database!$A$1:$AS$1,0),FALSE)=0,#N/A,VLOOKUP(A25,Database!$A:$AS,MATCH($P$1,Database!$A$1:$AS$1,0),FALSE))</f>
        <v>104.655328823</v>
      </c>
      <c r="Q25" s="77">
        <f>(((Table134567891011121314151617343[[#This Row],[JPN]]-VLOOKUP($U$1,A:Q,16,))/VLOOKUP($U$1,A:Q,16,))*100)+100</f>
        <v>105.07180280301846</v>
      </c>
      <c r="W25" s="82" t="s">
        <v>314</v>
      </c>
    </row>
    <row r="26" spans="1:23" s="82" customFormat="1" x14ac:dyDescent="0.2">
      <c r="A26" s="21">
        <v>33604</v>
      </c>
      <c r="B26" s="77">
        <f>IF(VLOOKUP(A26,Database!$A:$AS,MATCH($B$1,Database!$A$1:$AS$1,0),FALSE)=0,#N/A,VLOOKUP(A26,Database!$A:$AS,MATCH($B$1,Database!$A$1:$AS$1,0),FALSE))</f>
        <v>110.190817432</v>
      </c>
      <c r="C26" s="77">
        <f>IF(VLOOKUP(A26,Database!$A:$AS,MATCH($C$1,Database!$A$1:$AS$1,0),FALSE)=0,#N/A,VLOOKUP(A26,Database!$A:$AS,MATCH($C$1,Database!$A$1:$AS$1,0),FALSE))</f>
        <v>91.83</v>
      </c>
      <c r="D26" s="77">
        <f>IF(VLOOKUP(A26,Database!$A:$AS,MATCH($D$1,Database!$A$1:$AS$1,0),FALSE)=0,#N/A,VLOOKUP(A26,Database!$A:$AS,MATCH($D$1,Database!$A$1:$AS$1,0),FALSE))</f>
        <v>75.693692192</v>
      </c>
      <c r="E26" s="77">
        <f>IF(VLOOKUP(A26,Database!$A:$AS,MATCH($E$1,Database!$A$1:$AS$1,0),FALSE)=0,#N/A,VLOOKUP(A26,Database!$A:$AS,MATCH($E$1,Database!$A$1:$AS$1,0),FALSE))</f>
        <v>99.656083046999996</v>
      </c>
      <c r="F26" s="77">
        <f>IF(VLOOKUP(A26,Database!$A:$AS,MATCH($F$1,Database!$A$1:$AS$1,0),FALSE)=0,#N/A,VLOOKUP(A26,Database!$A:$AS,MATCH($F$1,Database!$A$1:$AS$1,0),FALSE))</f>
        <v>81.900000000000006</v>
      </c>
      <c r="G26" s="77">
        <f>IF(VLOOKUP(A26,Database!$A:$AS,MATCH($G$1,Database!$A$1:$AS$1,0),FALSE)=0,#N/A,VLOOKUP(A26,Database!$A:$AS,MATCH($G$1,Database!$A$1:$AS$1,0),FALSE))</f>
        <v>77.970962537999995</v>
      </c>
      <c r="H26" s="77">
        <f>(((Table134567891011121314151617343[[#This Row],[ITA]]-VLOOKUP($U$1,A:B,2,))/VLOOKUP($U$1,A:B,2,))*100)+100</f>
        <v>90.625000000128509</v>
      </c>
      <c r="I26" s="77">
        <f>(((Table134567891011121314151617343[[#This Row],[FRA]]-VLOOKUP($U$1,A:C,3,))/VLOOKUP($U$1,A:C,3,))*100)+100</f>
        <v>89.598985266855308</v>
      </c>
      <c r="J26" s="77">
        <f>(((Table134567891011121314151617343[[#This Row],[DEU]]-VLOOKUP($U$1,A:D,4,))/VLOOKUP($U$1,A:D,4,))*100)+100</f>
        <v>100.66489361594604</v>
      </c>
      <c r="K26" s="77">
        <f>(((Table134567891011121314151617343[[#This Row],[ESP]]-VLOOKUP($U$1,A:E,5,))/VLOOKUP($U$1,A:E,5,))*100)+100</f>
        <v>83.76565520724057</v>
      </c>
      <c r="L26" s="77">
        <f>(((Table134567891011121314151617343[[#This Row],[EA19]]-VLOOKUP($U$1,A:F,6,))/VLOOKUP($U$1,A:F,6,))*100)+100</f>
        <v>91.610738255033553</v>
      </c>
      <c r="M26" s="77">
        <f>(((Table134567891011121314151617343[[#This Row],[GBR]]-VLOOKUP($U$1,A:G,7,))/VLOOKUP($U$1,A:G,7,))*100)+100</f>
        <v>84.597432905188001</v>
      </c>
      <c r="N26" s="77">
        <f>IF(VLOOKUP(A26,Database!$A:$AU,MATCH($N$1,Database!$A$1:$AU$1,0),FALSE)=0,#N/A,VLOOKUP(A26,Database!$A:$AU,MATCH($N$1,Database!$A$1:$AU$1,0),FALSE))</f>
        <v>61.230029322</v>
      </c>
      <c r="O26" s="77">
        <f>(((Table134567891011121314151617343[[#This Row],[USA]]-VLOOKUP($U$1,A:N,14,))/VLOOKUP($U$1,A:N,14,))*100)+100</f>
        <v>70.489994374394257</v>
      </c>
      <c r="P26" s="77">
        <f>IF(VLOOKUP(A26,Database!$A:$AS,MATCH($P$1,Database!$A$1:$AS$1,0),FALSE)=0,#N/A,VLOOKUP(A26,Database!$A:$AS,MATCH($P$1,Database!$A$1:$AS$1,0),FALSE))</f>
        <v>103.94545740700001</v>
      </c>
      <c r="Q26" s="77">
        <f>(((Table134567891011121314151617343[[#This Row],[JPN]]-VLOOKUP($U$1,A:Q,16,))/VLOOKUP($U$1,A:Q,16,))*100)+100</f>
        <v>104.35910646661308</v>
      </c>
      <c r="W26" s="82" t="s">
        <v>318</v>
      </c>
    </row>
    <row r="27" spans="1:23" s="82" customFormat="1" x14ac:dyDescent="0.2">
      <c r="A27" s="21">
        <v>33635</v>
      </c>
      <c r="B27" s="77">
        <f>IF(VLOOKUP(A27,Database!$A:$AS,MATCH($B$1,Database!$A$1:$AS$1,0),FALSE)=0,#N/A,VLOOKUP(A27,Database!$A:$AS,MATCH($B$1,Database!$A$1:$AS$1,0),FALSE))</f>
        <v>110.190817432</v>
      </c>
      <c r="C27" s="77">
        <f>IF(VLOOKUP(A27,Database!$A:$AS,MATCH($C$1,Database!$A$1:$AS$1,0),FALSE)=0,#N/A,VLOOKUP(A27,Database!$A:$AS,MATCH($C$1,Database!$A$1:$AS$1,0),FALSE))</f>
        <v>91.12</v>
      </c>
      <c r="D27" s="77">
        <f>IF(VLOOKUP(A27,Database!$A:$AS,MATCH($D$1,Database!$A$1:$AS$1,0),FALSE)=0,#N/A,VLOOKUP(A27,Database!$A:$AS,MATCH($D$1,Database!$A$1:$AS$1,0),FALSE))</f>
        <v>76.993583868000002</v>
      </c>
      <c r="E27" s="77">
        <f>IF(VLOOKUP(A27,Database!$A:$AS,MATCH($E$1,Database!$A$1:$AS$1,0),FALSE)=0,#N/A,VLOOKUP(A27,Database!$A:$AS,MATCH($E$1,Database!$A$1:$AS$1,0),FALSE))</f>
        <v>99.816083180000007</v>
      </c>
      <c r="F27" s="77">
        <f>IF(VLOOKUP(A27,Database!$A:$AS,MATCH($F$1,Database!$A$1:$AS$1,0),FALSE)=0,#N/A,VLOOKUP(A27,Database!$A:$AS,MATCH($F$1,Database!$A$1:$AS$1,0),FALSE))</f>
        <v>82.2</v>
      </c>
      <c r="G27" s="77">
        <f>IF(VLOOKUP(A27,Database!$A:$AS,MATCH($G$1,Database!$A$1:$AS$1,0),FALSE)=0,#N/A,VLOOKUP(A27,Database!$A:$AS,MATCH($G$1,Database!$A$1:$AS$1,0),FALSE))</f>
        <v>78.508693313999999</v>
      </c>
      <c r="H27" s="77">
        <f>(((Table134567891011121314151617343[[#This Row],[ITA]]-VLOOKUP($U$1,A:B,2,))/VLOOKUP($U$1,A:B,2,))*100)+100</f>
        <v>90.625000000128509</v>
      </c>
      <c r="I27" s="77">
        <f>(((Table134567891011121314151617343[[#This Row],[FRA]]-VLOOKUP($U$1,A:C,3,))/VLOOKUP($U$1,A:C,3,))*100)+100</f>
        <v>88.90623475461021</v>
      </c>
      <c r="J27" s="77">
        <f>(((Table134567891011121314151617343[[#This Row],[DEU]]-VLOOKUP($U$1,A:D,4,))/VLOOKUP($U$1,A:D,4,))*100)+100</f>
        <v>102.3936170205975</v>
      </c>
      <c r="K27" s="77">
        <f>(((Table134567891011121314151617343[[#This Row],[ESP]]-VLOOKUP($U$1,A:E,5,))/VLOOKUP($U$1,A:E,5,))*100)+100</f>
        <v>83.900142892931285</v>
      </c>
      <c r="L27" s="77">
        <f>(((Table134567891011121314151617343[[#This Row],[EA19]]-VLOOKUP($U$1,A:F,6,))/VLOOKUP($U$1,A:F,6,))*100)+100</f>
        <v>91.946308724832207</v>
      </c>
      <c r="M27" s="77">
        <f>(((Table134567891011121314151617343[[#This Row],[GBR]]-VLOOKUP($U$1,A:G,7,))/VLOOKUP($U$1,A:G,7,))*100)+100</f>
        <v>85.180863476813229</v>
      </c>
      <c r="N27" s="77">
        <f>IF(VLOOKUP(A27,Database!$A:$AU,MATCH($N$1,Database!$A$1:$AU$1,0),FALSE)=0,#N/A,VLOOKUP(A27,Database!$A:$AU,MATCH($N$1,Database!$A$1:$AU$1,0),FALSE))</f>
        <v>61.668431669</v>
      </c>
      <c r="O27" s="77">
        <f>(((Table134567891011121314151617343[[#This Row],[USA]]-VLOOKUP($U$1,A:N,14,))/VLOOKUP($U$1,A:N,14,))*100)+100</f>
        <v>70.994697365980898</v>
      </c>
      <c r="P27" s="77">
        <f>IF(VLOOKUP(A27,Database!$A:$AS,MATCH($P$1,Database!$A$1:$AS$1,0),FALSE)=0,#N/A,VLOOKUP(A27,Database!$A:$AS,MATCH($P$1,Database!$A$1:$AS$1,0),FALSE))</f>
        <v>103.64122679899999</v>
      </c>
      <c r="Q27" s="77">
        <f>(((Table134567891011121314151617343[[#This Row],[JPN]]-VLOOKUP($U$1,A:Q,16,))/VLOOKUP($U$1,A:Q,16,))*100)+100</f>
        <v>104.0536651784348</v>
      </c>
      <c r="W27" s="82" t="s">
        <v>533</v>
      </c>
    </row>
    <row r="28" spans="1:23" s="82" customFormat="1" x14ac:dyDescent="0.2">
      <c r="A28" s="21">
        <v>33664</v>
      </c>
      <c r="B28" s="77">
        <f>IF(VLOOKUP(A28,Database!$A:$AS,MATCH($B$1,Database!$A$1:$AS$1,0),FALSE)=0,#N/A,VLOOKUP(A28,Database!$A:$AS,MATCH($B$1,Database!$A$1:$AS$1,0),FALSE))</f>
        <v>109.990834097</v>
      </c>
      <c r="C28" s="77">
        <f>IF(VLOOKUP(A28,Database!$A:$AS,MATCH($C$1,Database!$A$1:$AS$1,0),FALSE)=0,#N/A,VLOOKUP(A28,Database!$A:$AS,MATCH($C$1,Database!$A$1:$AS$1,0),FALSE))</f>
        <v>92.01</v>
      </c>
      <c r="D28" s="77">
        <f>IF(VLOOKUP(A28,Database!$A:$AS,MATCH($D$1,Database!$A$1:$AS$1,0),FALSE)=0,#N/A,VLOOKUP(A28,Database!$A:$AS,MATCH($D$1,Database!$A$1:$AS$1,0),FALSE))</f>
        <v>74.793767185999997</v>
      </c>
      <c r="E28" s="77">
        <f>IF(VLOOKUP(A28,Database!$A:$AS,MATCH($E$1,Database!$A$1:$AS$1,0),FALSE)=0,#N/A,VLOOKUP(A28,Database!$A:$AS,MATCH($E$1,Database!$A$1:$AS$1,0),FALSE))</f>
        <v>98.563082136000006</v>
      </c>
      <c r="F28" s="77">
        <f>IF(VLOOKUP(A28,Database!$A:$AS,MATCH($F$1,Database!$A$1:$AS$1,0),FALSE)=0,#N/A,VLOOKUP(A28,Database!$A:$AS,MATCH($F$1,Database!$A$1:$AS$1,0),FALSE))</f>
        <v>81.400000000000006</v>
      </c>
      <c r="G28" s="77">
        <f>IF(VLOOKUP(A28,Database!$A:$AS,MATCH($G$1,Database!$A$1:$AS$1,0),FALSE)=0,#N/A,VLOOKUP(A28,Database!$A:$AS,MATCH($G$1,Database!$A$1:$AS$1,0),FALSE))</f>
        <v>78.186054849000001</v>
      </c>
      <c r="H28" s="77">
        <f>(((Table134567891011121314151617343[[#This Row],[ITA]]-VLOOKUP($U$1,A:B,2,))/VLOOKUP($U$1,A:B,2,))*100)+100</f>
        <v>90.460526315689378</v>
      </c>
      <c r="I28" s="77">
        <f>(((Table134567891011121314151617343[[#This Row],[FRA]]-VLOOKUP($U$1,A:C,3,))/VLOOKUP($U$1,A:C,3,))*100)+100</f>
        <v>89.774612157283642</v>
      </c>
      <c r="J28" s="77">
        <f>(((Table134567891011121314151617343[[#This Row],[DEU]]-VLOOKUP($U$1,A:D,4,))/VLOOKUP($U$1,A:D,4,))*100)+100</f>
        <v>99.46808510564729</v>
      </c>
      <c r="K28" s="77">
        <f>(((Table134567891011121314151617343[[#This Row],[ESP]]-VLOOKUP($U$1,A:E,5,))/VLOOKUP($U$1,A:E,5,))*100)+100</f>
        <v>82.846936202311952</v>
      </c>
      <c r="L28" s="77">
        <f>(((Table134567891011121314151617343[[#This Row],[EA19]]-VLOOKUP($U$1,A:F,6,))/VLOOKUP($U$1,A:F,6,))*100)+100</f>
        <v>91.051454138702468</v>
      </c>
      <c r="M28" s="77">
        <f>(((Table134567891011121314151617343[[#This Row],[GBR]]-VLOOKUP($U$1,A:G,7,))/VLOOKUP($U$1,A:G,7,))*100)+100</f>
        <v>84.830805134489083</v>
      </c>
      <c r="N28" s="77">
        <f>IF(VLOOKUP(A28,Database!$A:$AU,MATCH($N$1,Database!$A$1:$AU$1,0),FALSE)=0,#N/A,VLOOKUP(A28,Database!$A:$AU,MATCH($N$1,Database!$A$1:$AU$1,0),FALSE))</f>
        <v>62.169576202000002</v>
      </c>
      <c r="O28" s="77">
        <f>(((Table134567891011121314151617343[[#This Row],[USA]]-VLOOKUP($U$1,A:N,14,))/VLOOKUP($U$1,A:N,14,))*100)+100</f>
        <v>71.571631195722432</v>
      </c>
      <c r="P28" s="77">
        <f>IF(VLOOKUP(A28,Database!$A:$AS,MATCH($P$1,Database!$A$1:$AS$1,0),FALSE)=0,#N/A,VLOOKUP(A28,Database!$A:$AS,MATCH($P$1,Database!$A$1:$AS$1,0),FALSE))</f>
        <v>102.120073764</v>
      </c>
      <c r="Q28" s="77">
        <f>(((Table134567891011121314151617343[[#This Row],[JPN]]-VLOOKUP($U$1,A:Q,16,))/VLOOKUP($U$1,A:Q,16,))*100)+100</f>
        <v>102.52645874256331</v>
      </c>
      <c r="W28" s="82" t="s">
        <v>346</v>
      </c>
    </row>
    <row r="29" spans="1:23" s="82" customFormat="1" x14ac:dyDescent="0.2">
      <c r="A29" s="21">
        <v>33695</v>
      </c>
      <c r="B29" s="77">
        <f>IF(VLOOKUP(A29,Database!$A:$AS,MATCH($B$1,Database!$A$1:$AS$1,0),FALSE)=0,#N/A,VLOOKUP(A29,Database!$A:$AS,MATCH($B$1,Database!$A$1:$AS$1,0),FALSE))</f>
        <v>110.290809099</v>
      </c>
      <c r="C29" s="77">
        <f>IF(VLOOKUP(A29,Database!$A:$AS,MATCH($C$1,Database!$A$1:$AS$1,0),FALSE)=0,#N/A,VLOOKUP(A29,Database!$A:$AS,MATCH($C$1,Database!$A$1:$AS$1,0),FALSE))</f>
        <v>91.34</v>
      </c>
      <c r="D29" s="77">
        <f>IF(VLOOKUP(A29,Database!$A:$AS,MATCH($D$1,Database!$A$1:$AS$1,0),FALSE)=0,#N/A,VLOOKUP(A29,Database!$A:$AS,MATCH($D$1,Database!$A$1:$AS$1,0),FALSE))</f>
        <v>74.693775518999999</v>
      </c>
      <c r="E29" s="77">
        <f>IF(VLOOKUP(A29,Database!$A:$AS,MATCH($E$1,Database!$A$1:$AS$1,0),FALSE)=0,#N/A,VLOOKUP(A29,Database!$A:$AS,MATCH($E$1,Database!$A$1:$AS$1,0),FALSE))</f>
        <v>98.687082239000006</v>
      </c>
      <c r="F29" s="77">
        <f>IF(VLOOKUP(A29,Database!$A:$AS,MATCH($F$1,Database!$A$1:$AS$1,0),FALSE)=0,#N/A,VLOOKUP(A29,Database!$A:$AS,MATCH($F$1,Database!$A$1:$AS$1,0),FALSE))</f>
        <v>81.3</v>
      </c>
      <c r="G29" s="77">
        <f>IF(VLOOKUP(A29,Database!$A:$AS,MATCH($G$1,Database!$A$1:$AS$1,0),FALSE)=0,#N/A,VLOOKUP(A29,Database!$A:$AS,MATCH($G$1,Database!$A$1:$AS$1,0),FALSE))</f>
        <v>78.723785625000005</v>
      </c>
      <c r="H29" s="77">
        <f>(((Table134567891011121314151617343[[#This Row],[ITA]]-VLOOKUP($U$1,A:B,2,))/VLOOKUP($U$1,A:B,2,))*100)+100</f>
        <v>90.707236841936862</v>
      </c>
      <c r="I29" s="77">
        <f>(((Table134567891011121314151617343[[#This Row],[FRA]]-VLOOKUP($U$1,A:C,3,))/VLOOKUP($U$1,A:C,3,))*100)+100</f>
        <v>89.12088984291151</v>
      </c>
      <c r="J29" s="77">
        <f>(((Table134567891011121314151617343[[#This Row],[DEU]]-VLOOKUP($U$1,A:D,4,))/VLOOKUP($U$1,A:D,4,))*100)+100</f>
        <v>99.335106382724064</v>
      </c>
      <c r="K29" s="77">
        <f>(((Table134567891011121314151617343[[#This Row],[ESP]]-VLOOKUP($U$1,A:E,5,))/VLOOKUP($U$1,A:E,5,))*100)+100</f>
        <v>82.951164158659196</v>
      </c>
      <c r="L29" s="77">
        <f>(((Table134567891011121314151617343[[#This Row],[EA19]]-VLOOKUP($U$1,A:F,6,))/VLOOKUP($U$1,A:F,6,))*100)+100</f>
        <v>90.939597315436231</v>
      </c>
      <c r="M29" s="77">
        <f>(((Table134567891011121314151617343[[#This Row],[GBR]]-VLOOKUP($U$1,A:G,7,))/VLOOKUP($U$1,A:G,7,))*100)+100</f>
        <v>85.414235706114326</v>
      </c>
      <c r="N29" s="77">
        <f>IF(VLOOKUP(A29,Database!$A:$AU,MATCH($N$1,Database!$A$1:$AU$1,0),FALSE)=0,#N/A,VLOOKUP(A29,Database!$A:$AU,MATCH($N$1,Database!$A$1:$AU$1,0),FALSE))</f>
        <v>62.641183339000001</v>
      </c>
      <c r="O29" s="77">
        <f>(((Table134567891011121314151617343[[#This Row],[USA]]-VLOOKUP($U$1,A:N,14,))/VLOOKUP($U$1,A:N,14,))*100)+100</f>
        <v>72.114560617807655</v>
      </c>
      <c r="P29" s="77">
        <f>IF(VLOOKUP(A29,Database!$A:$AS,MATCH($P$1,Database!$A$1:$AS$1,0),FALSE)=0,#N/A,VLOOKUP(A29,Database!$A:$AS,MATCH($P$1,Database!$A$1:$AS$1,0),FALSE))</f>
        <v>101.613022753</v>
      </c>
      <c r="Q29" s="77">
        <f>(((Table134567891011121314151617343[[#This Row],[JPN]]-VLOOKUP($U$1,A:Q,16,))/VLOOKUP($U$1,A:Q,16,))*100)+100</f>
        <v>102.01738993127546</v>
      </c>
      <c r="W29" s="82" t="s">
        <v>350</v>
      </c>
    </row>
    <row r="30" spans="1:23" s="82" customFormat="1" x14ac:dyDescent="0.2">
      <c r="A30" s="21">
        <v>33725</v>
      </c>
      <c r="B30" s="77">
        <f>IF(VLOOKUP(A30,Database!$A:$AS,MATCH($B$1,Database!$A$1:$AS$1,0),FALSE)=0,#N/A,VLOOKUP(A30,Database!$A:$AS,MATCH($B$1,Database!$A$1:$AS$1,0),FALSE))</f>
        <v>109.990834097</v>
      </c>
      <c r="C30" s="77">
        <f>IF(VLOOKUP(A30,Database!$A:$AS,MATCH($C$1,Database!$A$1:$AS$1,0),FALSE)=0,#N/A,VLOOKUP(A30,Database!$A:$AS,MATCH($C$1,Database!$A$1:$AS$1,0),FALSE))</f>
        <v>91.36</v>
      </c>
      <c r="D30" s="77">
        <f>IF(VLOOKUP(A30,Database!$A:$AS,MATCH($D$1,Database!$A$1:$AS$1,0),FALSE)=0,#N/A,VLOOKUP(A30,Database!$A:$AS,MATCH($D$1,Database!$A$1:$AS$1,0),FALSE))</f>
        <v>74.193817182000004</v>
      </c>
      <c r="E30" s="77">
        <f>IF(VLOOKUP(A30,Database!$A:$AS,MATCH($E$1,Database!$A$1:$AS$1,0),FALSE)=0,#N/A,VLOOKUP(A30,Database!$A:$AS,MATCH($E$1,Database!$A$1:$AS$1,0),FALSE))</f>
        <v>97.875081562999995</v>
      </c>
      <c r="F30" s="77">
        <f>IF(VLOOKUP(A30,Database!$A:$AS,MATCH($F$1,Database!$A$1:$AS$1,0),FALSE)=0,#N/A,VLOOKUP(A30,Database!$A:$AS,MATCH($F$1,Database!$A$1:$AS$1,0),FALSE))</f>
        <v>80.8</v>
      </c>
      <c r="G30" s="77">
        <f>IF(VLOOKUP(A30,Database!$A:$AS,MATCH($G$1,Database!$A$1:$AS$1,0),FALSE)=0,#N/A,VLOOKUP(A30,Database!$A:$AS,MATCH($G$1,Database!$A$1:$AS$1,0),FALSE))</f>
        <v>77.110593296000005</v>
      </c>
      <c r="H30" s="77">
        <f>(((Table134567891011121314151617343[[#This Row],[ITA]]-VLOOKUP($U$1,A:B,2,))/VLOOKUP($U$1,A:B,2,))*100)+100</f>
        <v>90.460526315689378</v>
      </c>
      <c r="I30" s="77">
        <f>(((Table134567891011121314151617343[[#This Row],[FRA]]-VLOOKUP($U$1,A:C,3,))/VLOOKUP($U$1,A:C,3,))*100)+100</f>
        <v>89.140403941847993</v>
      </c>
      <c r="J30" s="77">
        <f>(((Table134567891011121314151617343[[#This Row],[DEU]]-VLOOKUP($U$1,A:D,4,))/VLOOKUP($U$1,A:D,4,))*100)+100</f>
        <v>98.670212765448142</v>
      </c>
      <c r="K30" s="77">
        <f>(((Table134567891011121314151617343[[#This Row],[ESP]]-VLOOKUP($U$1,A:E,5,))/VLOOKUP($U$1,A:E,5,))*100)+100</f>
        <v>82.268639152917345</v>
      </c>
      <c r="L30" s="77">
        <f>(((Table134567891011121314151617343[[#This Row],[EA19]]-VLOOKUP($U$1,A:F,6,))/VLOOKUP($U$1,A:F,6,))*100)+100</f>
        <v>90.380313199105132</v>
      </c>
      <c r="M30" s="77">
        <f>(((Table134567891011121314151617343[[#This Row],[GBR]]-VLOOKUP($U$1,A:G,7,))/VLOOKUP($U$1,A:G,7,))*100)+100</f>
        <v>83.663943990153655</v>
      </c>
      <c r="N30" s="77">
        <f>IF(VLOOKUP(A30,Database!$A:$AU,MATCH($N$1,Database!$A$1:$AU$1,0),FALSE)=0,#N/A,VLOOKUP(A30,Database!$A:$AU,MATCH($N$1,Database!$A$1:$AU$1,0),FALSE))</f>
        <v>62.842097099</v>
      </c>
      <c r="O30" s="77">
        <f>(((Table134567891011121314151617343[[#This Row],[USA]]-VLOOKUP($U$1,A:N,14,))/VLOOKUP($U$1,A:N,14,))*100)+100</f>
        <v>72.345859050438804</v>
      </c>
      <c r="P30" s="77">
        <f>IF(VLOOKUP(A30,Database!$A:$AS,MATCH($P$1,Database!$A$1:$AS$1,0),FALSE)=0,#N/A,VLOOKUP(A30,Database!$A:$AS,MATCH($P$1,Database!$A$1:$AS$1,0),FALSE))</f>
        <v>99.280588098999999</v>
      </c>
      <c r="Q30" s="77">
        <f>(((Table134567891011121314151617343[[#This Row],[JPN]]-VLOOKUP($U$1,A:Q,16,))/VLOOKUP($U$1,A:Q,16,))*100)+100</f>
        <v>99.675673395937849</v>
      </c>
      <c r="W30" s="82" t="s">
        <v>535</v>
      </c>
    </row>
    <row r="31" spans="1:23" s="82" customFormat="1" x14ac:dyDescent="0.2">
      <c r="A31" s="21">
        <v>33756</v>
      </c>
      <c r="B31" s="77">
        <f>IF(VLOOKUP(A31,Database!$A:$AS,MATCH($B$1,Database!$A$1:$AS$1,0),FALSE)=0,#N/A,VLOOKUP(A31,Database!$A:$AS,MATCH($B$1,Database!$A$1:$AS$1,0),FALSE))</f>
        <v>109.79085076200001</v>
      </c>
      <c r="C31" s="77">
        <f>IF(VLOOKUP(A31,Database!$A:$AS,MATCH($C$1,Database!$A$1:$AS$1,0),FALSE)=0,#N/A,VLOOKUP(A31,Database!$A:$AS,MATCH($C$1,Database!$A$1:$AS$1,0),FALSE))</f>
        <v>90.27</v>
      </c>
      <c r="D31" s="77">
        <f>IF(VLOOKUP(A31,Database!$A:$AS,MATCH($D$1,Database!$A$1:$AS$1,0),FALSE)=0,#N/A,VLOOKUP(A31,Database!$A:$AS,MATCH($D$1,Database!$A$1:$AS$1,0),FALSE))</f>
        <v>72.993917174000003</v>
      </c>
      <c r="E31" s="77">
        <f>IF(VLOOKUP(A31,Database!$A:$AS,MATCH($E$1,Database!$A$1:$AS$1,0),FALSE)=0,#N/A,VLOOKUP(A31,Database!$A:$AS,MATCH($E$1,Database!$A$1:$AS$1,0),FALSE))</f>
        <v>96.495080412999997</v>
      </c>
      <c r="F31" s="77">
        <f>IF(VLOOKUP(A31,Database!$A:$AS,MATCH($F$1,Database!$A$1:$AS$1,0),FALSE)=0,#N/A,VLOOKUP(A31,Database!$A:$AS,MATCH($F$1,Database!$A$1:$AS$1,0),FALSE))</f>
        <v>80</v>
      </c>
      <c r="G31" s="77">
        <f>IF(VLOOKUP(A31,Database!$A:$AS,MATCH($G$1,Database!$A$1:$AS$1,0),FALSE)=0,#N/A,VLOOKUP(A31,Database!$A:$AS,MATCH($G$1,Database!$A$1:$AS$1,0),FALSE))</f>
        <v>77.970962537999995</v>
      </c>
      <c r="H31" s="77">
        <f>(((Table134567891011121314151617343[[#This Row],[ITA]]-VLOOKUP($U$1,A:B,2,))/VLOOKUP($U$1,A:B,2,))*100)+100</f>
        <v>90.296052631250248</v>
      </c>
      <c r="I31" s="77">
        <f>(((Table134567891011121314151617343[[#This Row],[FRA]]-VLOOKUP($U$1,A:C,3,))/VLOOKUP($U$1,A:C,3,))*100)+100</f>
        <v>88.076885549809731</v>
      </c>
      <c r="J31" s="77">
        <f>(((Table134567891011121314151617343[[#This Row],[DEU]]-VLOOKUP($U$1,A:D,4,))/VLOOKUP($U$1,A:D,4,))*100)+100</f>
        <v>97.074468085049801</v>
      </c>
      <c r="K31" s="77">
        <f>(((Table134567891011121314151617343[[#This Row],[ESP]]-VLOOKUP($U$1,A:E,5,))/VLOOKUP($U$1,A:E,5,))*100)+100</f>
        <v>81.108682861418544</v>
      </c>
      <c r="L31" s="77">
        <f>(((Table134567891011121314151617343[[#This Row],[EA19]]-VLOOKUP($U$1,A:F,6,))/VLOOKUP($U$1,A:F,6,))*100)+100</f>
        <v>89.485458612975378</v>
      </c>
      <c r="M31" s="77">
        <f>(((Table134567891011121314151617343[[#This Row],[GBR]]-VLOOKUP($U$1,A:G,7,))/VLOOKUP($U$1,A:G,7,))*100)+100</f>
        <v>84.597432905188001</v>
      </c>
      <c r="N31" s="77">
        <f>IF(VLOOKUP(A31,Database!$A:$AU,MATCH($N$1,Database!$A$1:$AU$1,0),FALSE)=0,#N/A,VLOOKUP(A31,Database!$A:$AU,MATCH($N$1,Database!$A$1:$AU$1,0),FALSE))</f>
        <v>62.876788671</v>
      </c>
      <c r="O31" s="77">
        <f>(((Table134567891011121314151617343[[#This Row],[USA]]-VLOOKUP($U$1,A:N,14,))/VLOOKUP($U$1,A:N,14,))*100)+100</f>
        <v>72.385797112566124</v>
      </c>
      <c r="P31" s="77">
        <f>IF(VLOOKUP(A31,Database!$A:$AS,MATCH($P$1,Database!$A$1:$AS$1,0),FALSE)=0,#N/A,VLOOKUP(A31,Database!$A:$AS,MATCH($P$1,Database!$A$1:$AS$1,0),FALSE))</f>
        <v>101.308792145</v>
      </c>
      <c r="Q31" s="77">
        <f>(((Table134567891011121314151617343[[#This Row],[JPN]]-VLOOKUP($U$1,A:Q,16,))/VLOOKUP($U$1,A:Q,16,))*100)+100</f>
        <v>101.71194864309719</v>
      </c>
      <c r="W31" s="82" t="s">
        <v>536</v>
      </c>
    </row>
    <row r="32" spans="1:23" s="82" customFormat="1" x14ac:dyDescent="0.2">
      <c r="A32" s="21">
        <v>33786</v>
      </c>
      <c r="B32" s="77">
        <f>IF(VLOOKUP(A32,Database!$A:$AS,MATCH($B$1,Database!$A$1:$AS$1,0),FALSE)=0,#N/A,VLOOKUP(A32,Database!$A:$AS,MATCH($B$1,Database!$A$1:$AS$1,0),FALSE))</f>
        <v>108.39096741900001</v>
      </c>
      <c r="C32" s="77">
        <f>IF(VLOOKUP(A32,Database!$A:$AS,MATCH($C$1,Database!$A$1:$AS$1,0),FALSE)=0,#N/A,VLOOKUP(A32,Database!$A:$AS,MATCH($C$1,Database!$A$1:$AS$1,0),FALSE))</f>
        <v>89.96</v>
      </c>
      <c r="D32" s="77">
        <f>IF(VLOOKUP(A32,Database!$A:$AS,MATCH($D$1,Database!$A$1:$AS$1,0),FALSE)=0,#N/A,VLOOKUP(A32,Database!$A:$AS,MATCH($D$1,Database!$A$1:$AS$1,0),FALSE))</f>
        <v>71.694025498000002</v>
      </c>
      <c r="E32" s="77">
        <f>IF(VLOOKUP(A32,Database!$A:$AS,MATCH($E$1,Database!$A$1:$AS$1,0),FALSE)=0,#N/A,VLOOKUP(A32,Database!$A:$AS,MATCH($E$1,Database!$A$1:$AS$1,0),FALSE))</f>
        <v>95.550079624999995</v>
      </c>
      <c r="F32" s="77">
        <f>IF(VLOOKUP(A32,Database!$A:$AS,MATCH($F$1,Database!$A$1:$AS$1,0),FALSE)=0,#N/A,VLOOKUP(A32,Database!$A:$AS,MATCH($F$1,Database!$A$1:$AS$1,0),FALSE))</f>
        <v>79</v>
      </c>
      <c r="G32" s="77">
        <f>IF(VLOOKUP(A32,Database!$A:$AS,MATCH($G$1,Database!$A$1:$AS$1,0),FALSE)=0,#N/A,VLOOKUP(A32,Database!$A:$AS,MATCH($G$1,Database!$A$1:$AS$1,0),FALSE))</f>
        <v>78.508693313999999</v>
      </c>
      <c r="H32" s="77">
        <f>(((Table134567891011121314151617343[[#This Row],[ITA]]-VLOOKUP($U$1,A:B,2,))/VLOOKUP($U$1,A:B,2,))*100)+100</f>
        <v>89.144736841821214</v>
      </c>
      <c r="I32" s="77">
        <f>(((Table134567891011121314151617343[[#This Row],[FRA]]-VLOOKUP($U$1,A:C,3,))/VLOOKUP($U$1,A:C,3,))*100)+100</f>
        <v>87.774417016294265</v>
      </c>
      <c r="J32" s="77">
        <f>(((Table134567891011121314151617343[[#This Row],[DEU]]-VLOOKUP($U$1,A:D,4,))/VLOOKUP($U$1,A:D,4,))*100)+100</f>
        <v>95.34574468039834</v>
      </c>
      <c r="K32" s="77">
        <f>(((Table134567891011121314151617343[[#This Row],[ESP]]-VLOOKUP($U$1,A:E,5,))/VLOOKUP($U$1,A:E,5,))*100)+100</f>
        <v>80.314364965732779</v>
      </c>
      <c r="L32" s="77">
        <f>(((Table134567891011121314151617343[[#This Row],[EA19]]-VLOOKUP($U$1,A:F,6,))/VLOOKUP($U$1,A:F,6,))*100)+100</f>
        <v>88.366890380313194</v>
      </c>
      <c r="M32" s="77">
        <f>(((Table134567891011121314151617343[[#This Row],[GBR]]-VLOOKUP($U$1,A:G,7,))/VLOOKUP($U$1,A:G,7,))*100)+100</f>
        <v>85.180863476813229</v>
      </c>
      <c r="N32" s="77">
        <f>IF(VLOOKUP(A32,Database!$A:$AU,MATCH($N$1,Database!$A$1:$AU$1,0),FALSE)=0,#N/A,VLOOKUP(A32,Database!$A:$AU,MATCH($N$1,Database!$A$1:$AU$1,0),FALSE))</f>
        <v>63.448902246999999</v>
      </c>
      <c r="O32" s="77">
        <f>(((Table134567891011121314151617343[[#This Row],[USA]]-VLOOKUP($U$1,A:N,14,))/VLOOKUP($U$1,A:N,14,))*100)+100</f>
        <v>73.044432804894043</v>
      </c>
      <c r="P32" s="77">
        <f>IF(VLOOKUP(A32,Database!$A:$AS,MATCH($P$1,Database!$A$1:$AS$1,0),FALSE)=0,#N/A,VLOOKUP(A32,Database!$A:$AS,MATCH($P$1,Database!$A$1:$AS$1,0),FALSE))</f>
        <v>101.105971741</v>
      </c>
      <c r="Q32" s="77">
        <f>(((Table134567891011121314151617343[[#This Row],[JPN]]-VLOOKUP($U$1,A:Q,16,))/VLOOKUP($U$1,A:Q,16,))*100)+100</f>
        <v>101.50832111898364</v>
      </c>
      <c r="W32" s="82" t="s">
        <v>390</v>
      </c>
    </row>
    <row r="33" spans="1:23" s="82" customFormat="1" x14ac:dyDescent="0.2">
      <c r="A33" s="21">
        <v>33817</v>
      </c>
      <c r="B33" s="77">
        <f>IF(VLOOKUP(A33,Database!$A:$AS,MATCH($B$1,Database!$A$1:$AS$1,0),FALSE)=0,#N/A,VLOOKUP(A33,Database!$A:$AS,MATCH($B$1,Database!$A$1:$AS$1,0),FALSE))</f>
        <v>106.49112574</v>
      </c>
      <c r="C33" s="77">
        <f>IF(VLOOKUP(A33,Database!$A:$AS,MATCH($C$1,Database!$A$1:$AS$1,0),FALSE)=0,#N/A,VLOOKUP(A33,Database!$A:$AS,MATCH($C$1,Database!$A$1:$AS$1,0),FALSE))</f>
        <v>90.23</v>
      </c>
      <c r="D33" s="77">
        <f>IF(VLOOKUP(A33,Database!$A:$AS,MATCH($D$1,Database!$A$1:$AS$1,0),FALSE)=0,#N/A,VLOOKUP(A33,Database!$A:$AS,MATCH($D$1,Database!$A$1:$AS$1,0),FALSE))</f>
        <v>71.894008833000001</v>
      </c>
      <c r="E33" s="77">
        <f>IF(VLOOKUP(A33,Database!$A:$AS,MATCH($E$1,Database!$A$1:$AS$1,0),FALSE)=0,#N/A,VLOOKUP(A33,Database!$A:$AS,MATCH($E$1,Database!$A$1:$AS$1,0),FALSE))</f>
        <v>95.064079219999996</v>
      </c>
      <c r="F33" s="77">
        <f>IF(VLOOKUP(A33,Database!$A:$AS,MATCH($F$1,Database!$A$1:$AS$1,0),FALSE)=0,#N/A,VLOOKUP(A33,Database!$A:$AS,MATCH($F$1,Database!$A$1:$AS$1,0),FALSE))</f>
        <v>78.900000000000006</v>
      </c>
      <c r="G33" s="77">
        <f>IF(VLOOKUP(A33,Database!$A:$AS,MATCH($G$1,Database!$A$1:$AS$1,0),FALSE)=0,#N/A,VLOOKUP(A33,Database!$A:$AS,MATCH($G$1,Database!$A$1:$AS$1,0),FALSE))</f>
        <v>78.401147159000004</v>
      </c>
      <c r="H33" s="77">
        <f>(((Table134567891011121314151617343[[#This Row],[ITA]]-VLOOKUP($U$1,A:B,2,))/VLOOKUP($U$1,A:B,2,))*100)+100</f>
        <v>87.58223684252799</v>
      </c>
      <c r="I33" s="77">
        <f>(((Table134567891011121314151617343[[#This Row],[FRA]]-VLOOKUP($U$1,A:C,3,))/VLOOKUP($U$1,A:C,3,))*100)+100</f>
        <v>88.037857351936779</v>
      </c>
      <c r="J33" s="77">
        <f>(((Table134567891011121314151617343[[#This Row],[DEU]]-VLOOKUP($U$1,A:D,4,))/VLOOKUP($U$1,A:D,4,))*100)+100</f>
        <v>95.611702127574702</v>
      </c>
      <c r="K33" s="77">
        <f>(((Table134567891011121314151617343[[#This Row],[ESP]]-VLOOKUP($U$1,A:E,5,))/VLOOKUP($U$1,A:E,5,))*100)+100</f>
        <v>79.905858619596245</v>
      </c>
      <c r="L33" s="77">
        <f>(((Table134567891011121314151617343[[#This Row],[EA19]]-VLOOKUP($U$1,A:F,6,))/VLOOKUP($U$1,A:F,6,))*100)+100</f>
        <v>88.255033557046985</v>
      </c>
      <c r="M33" s="77">
        <f>(((Table134567891011121314151617343[[#This Row],[GBR]]-VLOOKUP($U$1,A:G,7,))/VLOOKUP($U$1,A:G,7,))*100)+100</f>
        <v>85.06417736270518</v>
      </c>
      <c r="N33" s="77">
        <f>IF(VLOOKUP(A33,Database!$A:$AU,MATCH($N$1,Database!$A$1:$AU$1,0),FALSE)=0,#N/A,VLOOKUP(A33,Database!$A:$AU,MATCH($N$1,Database!$A$1:$AU$1,0),FALSE))</f>
        <v>63.104167142999998</v>
      </c>
      <c r="O33" s="77">
        <f>(((Table134567891011121314151617343[[#This Row],[USA]]-VLOOKUP($U$1,A:N,14,))/VLOOKUP($U$1,A:N,14,))*100)+100</f>
        <v>72.647562579439409</v>
      </c>
      <c r="P33" s="77">
        <f>IF(VLOOKUP(A33,Database!$A:$AS,MATCH($P$1,Database!$A$1:$AS$1,0),FALSE)=0,#N/A,VLOOKUP(A33,Database!$A:$AS,MATCH($P$1,Database!$A$1:$AS$1,0),FALSE))</f>
        <v>98.165075873000006</v>
      </c>
      <c r="Q33" s="77">
        <f>(((Table134567891011121314151617343[[#This Row],[JPN]]-VLOOKUP($U$1,A:Q,16,))/VLOOKUP($U$1,A:Q,16,))*100)+100</f>
        <v>98.555722009297426</v>
      </c>
      <c r="W33" s="82" t="s">
        <v>418</v>
      </c>
    </row>
    <row r="34" spans="1:23" s="82" customFormat="1" x14ac:dyDescent="0.2">
      <c r="A34" s="21">
        <v>33848</v>
      </c>
      <c r="B34" s="77">
        <f>IF(VLOOKUP(A34,Database!$A:$AS,MATCH($B$1,Database!$A$1:$AS$1,0),FALSE)=0,#N/A,VLOOKUP(A34,Database!$A:$AS,MATCH($B$1,Database!$A$1:$AS$1,0),FALSE))</f>
        <v>105.691192401</v>
      </c>
      <c r="C34" s="77">
        <f>IF(VLOOKUP(A34,Database!$A:$AS,MATCH($C$1,Database!$A$1:$AS$1,0),FALSE)=0,#N/A,VLOOKUP(A34,Database!$A:$AS,MATCH($C$1,Database!$A$1:$AS$1,0),FALSE))</f>
        <v>88.96</v>
      </c>
      <c r="D34" s="77">
        <f>IF(VLOOKUP(A34,Database!$A:$AS,MATCH($D$1,Database!$A$1:$AS$1,0),FALSE)=0,#N/A,VLOOKUP(A34,Database!$A:$AS,MATCH($D$1,Database!$A$1:$AS$1,0),FALSE))</f>
        <v>71.294058828000004</v>
      </c>
      <c r="E34" s="77">
        <f>IF(VLOOKUP(A34,Database!$A:$AS,MATCH($E$1,Database!$A$1:$AS$1,0),FALSE)=0,#N/A,VLOOKUP(A34,Database!$A:$AS,MATCH($E$1,Database!$A$1:$AS$1,0),FALSE))</f>
        <v>94.545078787999998</v>
      </c>
      <c r="F34" s="77">
        <f>IF(VLOOKUP(A34,Database!$A:$AS,MATCH($F$1,Database!$A$1:$AS$1,0),FALSE)=0,#N/A,VLOOKUP(A34,Database!$A:$AS,MATCH($F$1,Database!$A$1:$AS$1,0),FALSE))</f>
        <v>78.2</v>
      </c>
      <c r="G34" s="77">
        <f>IF(VLOOKUP(A34,Database!$A:$AS,MATCH($G$1,Database!$A$1:$AS$1,0),FALSE)=0,#N/A,VLOOKUP(A34,Database!$A:$AS,MATCH($G$1,Database!$A$1:$AS$1,0),FALSE))</f>
        <v>78.938877934999994</v>
      </c>
      <c r="H34" s="77">
        <f>(((Table134567891011121314151617343[[#This Row],[ITA]]-VLOOKUP($U$1,A:B,2,))/VLOOKUP($U$1,A:B,2,))*100)+100</f>
        <v>86.924342105593894</v>
      </c>
      <c r="I34" s="77">
        <f>(((Table134567891011121314151617343[[#This Row],[FRA]]-VLOOKUP($U$1,A:C,3,))/VLOOKUP($U$1,A:C,3,))*100)+100</f>
        <v>86.798712069470184</v>
      </c>
      <c r="J34" s="77">
        <f>(((Table134567891011121314151617343[[#This Row],[DEU]]-VLOOKUP($U$1,A:D,4,))/VLOOKUP($U$1,A:D,4,))*100)+100</f>
        <v>94.81382978604563</v>
      </c>
      <c r="K34" s="77">
        <f>(((Table134567891011121314151617343[[#This Row],[ESP]]-VLOOKUP($U$1,A:E,5,))/VLOOKUP($U$1,A:E,5,))*100)+100</f>
        <v>79.469614188648478</v>
      </c>
      <c r="L34" s="77">
        <f>(((Table134567891011121314151617343[[#This Row],[EA19]]-VLOOKUP($U$1,A:F,6,))/VLOOKUP($U$1,A:F,6,))*100)+100</f>
        <v>87.472035794183441</v>
      </c>
      <c r="M34" s="77">
        <f>(((Table134567891011121314151617343[[#This Row],[GBR]]-VLOOKUP($U$1,A:G,7,))/VLOOKUP($U$1,A:G,7,))*100)+100</f>
        <v>85.647607934330409</v>
      </c>
      <c r="N34" s="77">
        <f>IF(VLOOKUP(A34,Database!$A:$AU,MATCH($N$1,Database!$A$1:$AU$1,0),FALSE)=0,#N/A,VLOOKUP(A34,Database!$A:$AU,MATCH($N$1,Database!$A$1:$AU$1,0),FALSE))</f>
        <v>63.293583124999998</v>
      </c>
      <c r="O34" s="77">
        <f>(((Table134567891011121314151617343[[#This Row],[USA]]-VLOOKUP($U$1,A:N,14,))/VLOOKUP($U$1,A:N,14,))*100)+100</f>
        <v>72.865624397365124</v>
      </c>
      <c r="P34" s="77">
        <f>IF(VLOOKUP(A34,Database!$A:$AS,MATCH($P$1,Database!$A$1:$AS$1,0),FALSE)=0,#N/A,VLOOKUP(A34,Database!$A:$AS,MATCH($P$1,Database!$A$1:$AS$1,0),FALSE))</f>
        <v>101.91725336</v>
      </c>
      <c r="Q34" s="77">
        <f>(((Table134567891011121314151617343[[#This Row],[JPN]]-VLOOKUP($U$1,A:Q,16,))/VLOOKUP($U$1,A:Q,16,))*100)+100</f>
        <v>102.32283121844976</v>
      </c>
      <c r="W34" s="82" t="s">
        <v>431</v>
      </c>
    </row>
    <row r="35" spans="1:23" s="82" customFormat="1" x14ac:dyDescent="0.2">
      <c r="A35" s="21">
        <v>33878</v>
      </c>
      <c r="B35" s="77">
        <f>IF(VLOOKUP(A35,Database!$A:$AS,MATCH($B$1,Database!$A$1:$AS$1,0),FALSE)=0,#N/A,VLOOKUP(A35,Database!$A:$AS,MATCH($B$1,Database!$A$1:$AS$1,0),FALSE))</f>
        <v>106.391134072</v>
      </c>
      <c r="C35" s="77">
        <f>IF(VLOOKUP(A35,Database!$A:$AS,MATCH($C$1,Database!$A$1:$AS$1,0),FALSE)=0,#N/A,VLOOKUP(A35,Database!$A:$AS,MATCH($C$1,Database!$A$1:$AS$1,0),FALSE))</f>
        <v>89.9</v>
      </c>
      <c r="D35" s="77">
        <f>IF(VLOOKUP(A35,Database!$A:$AS,MATCH($D$1,Database!$A$1:$AS$1,0),FALSE)=0,#N/A,VLOOKUP(A35,Database!$A:$AS,MATCH($D$1,Database!$A$1:$AS$1,0),FALSE))</f>
        <v>71.194067161000007</v>
      </c>
      <c r="E35" s="77">
        <f>IF(VLOOKUP(A35,Database!$A:$AS,MATCH($E$1,Database!$A$1:$AS$1,0),FALSE)=0,#N/A,VLOOKUP(A35,Database!$A:$AS,MATCH($E$1,Database!$A$1:$AS$1,0),FALSE))</f>
        <v>94.193078494000005</v>
      </c>
      <c r="F35" s="77">
        <f>IF(VLOOKUP(A35,Database!$A:$AS,MATCH($F$1,Database!$A$1:$AS$1,0),FALSE)=0,#N/A,VLOOKUP(A35,Database!$A:$AS,MATCH($F$1,Database!$A$1:$AS$1,0),FALSE))</f>
        <v>78.400000000000006</v>
      </c>
      <c r="G35" s="77">
        <f>IF(VLOOKUP(A35,Database!$A:$AS,MATCH($G$1,Database!$A$1:$AS$1,0),FALSE)=0,#N/A,VLOOKUP(A35,Database!$A:$AS,MATCH($G$1,Database!$A$1:$AS$1,0),FALSE))</f>
        <v>79.799247176999998</v>
      </c>
      <c r="H35" s="77">
        <f>(((Table134567891011121314151617343[[#This Row],[ITA]]-VLOOKUP($U$1,A:B,2,))/VLOOKUP($U$1,A:B,2,))*100)+100</f>
        <v>87.499999999897199</v>
      </c>
      <c r="I35" s="77">
        <f>(((Table134567891011121314151617343[[#This Row],[FRA]]-VLOOKUP($U$1,A:C,3,))/VLOOKUP($U$1,A:C,3,))*100)+100</f>
        <v>87.715874719484844</v>
      </c>
      <c r="J35" s="77">
        <f>(((Table134567891011121314151617343[[#This Row],[DEU]]-VLOOKUP($U$1,A:D,4,))/VLOOKUP($U$1,A:D,4,))*100)+100</f>
        <v>94.680851063122418</v>
      </c>
      <c r="K35" s="77">
        <f>(((Table134567891011121314151617343[[#This Row],[ESP]]-VLOOKUP($U$1,A:E,5,))/VLOOKUP($U$1,A:E,5,))*100)+100</f>
        <v>79.173741278952193</v>
      </c>
      <c r="L35" s="77">
        <f>(((Table134567891011121314151617343[[#This Row],[EA19]]-VLOOKUP($U$1,A:F,6,))/VLOOKUP($U$1,A:F,6,))*100)+100</f>
        <v>87.695749440715886</v>
      </c>
      <c r="M35" s="77">
        <f>(((Table134567891011121314151617343[[#This Row],[GBR]]-VLOOKUP($U$1,A:G,7,))/VLOOKUP($U$1,A:G,7,))*100)+100</f>
        <v>86.581096849364769</v>
      </c>
      <c r="N35" s="77">
        <f>IF(VLOOKUP(A35,Database!$A:$AU,MATCH($N$1,Database!$A$1:$AU$1,0),FALSE)=0,#N/A,VLOOKUP(A35,Database!$A:$AU,MATCH($N$1,Database!$A$1:$AU$1,0),FALSE))</f>
        <v>63.742194705999999</v>
      </c>
      <c r="O35" s="77">
        <f>(((Table134567891011121314151617343[[#This Row],[USA]]-VLOOKUP($U$1,A:N,14,))/VLOOKUP($U$1,A:N,14,))*100)+100</f>
        <v>73.382080590039465</v>
      </c>
      <c r="P35" s="77">
        <f>IF(VLOOKUP(A35,Database!$A:$AS,MATCH($P$1,Database!$A$1:$AS$1,0),FALSE)=0,#N/A,VLOOKUP(A35,Database!$A:$AS,MATCH($P$1,Database!$A$1:$AS$1,0),FALSE))</f>
        <v>98.773537086999994</v>
      </c>
      <c r="Q35" s="77">
        <f>(((Table134567891011121314151617343[[#This Row],[JPN]]-VLOOKUP($U$1,A:Q,16,))/VLOOKUP($U$1,A:Q,16,))*100)+100</f>
        <v>99.16660458364602</v>
      </c>
      <c r="W35" s="82" t="s">
        <v>525</v>
      </c>
    </row>
    <row r="36" spans="1:23" s="82" customFormat="1" x14ac:dyDescent="0.2">
      <c r="A36" s="21">
        <v>33909</v>
      </c>
      <c r="B36" s="77">
        <f>IF(VLOOKUP(A36,Database!$A:$AS,MATCH($B$1,Database!$A$1:$AS$1,0),FALSE)=0,#N/A,VLOOKUP(A36,Database!$A:$AS,MATCH($B$1,Database!$A$1:$AS$1,0),FALSE))</f>
        <v>107.09107574399999</v>
      </c>
      <c r="C36" s="77">
        <f>IF(VLOOKUP(A36,Database!$A:$AS,MATCH($C$1,Database!$A$1:$AS$1,0),FALSE)=0,#N/A,VLOOKUP(A36,Database!$A:$AS,MATCH($C$1,Database!$A$1:$AS$1,0),FALSE))</f>
        <v>88.72</v>
      </c>
      <c r="D36" s="77">
        <f>IF(VLOOKUP(A36,Database!$A:$AS,MATCH($D$1,Database!$A$1:$AS$1,0),FALSE)=0,#N/A,VLOOKUP(A36,Database!$A:$AS,MATCH($D$1,Database!$A$1:$AS$1,0),FALSE))</f>
        <v>70.094158820000004</v>
      </c>
      <c r="E36" s="77">
        <f>IF(VLOOKUP(A36,Database!$A:$AS,MATCH($E$1,Database!$A$1:$AS$1,0),FALSE)=0,#N/A,VLOOKUP(A36,Database!$A:$AS,MATCH($E$1,Database!$A$1:$AS$1,0),FALSE))</f>
        <v>92.168076807000006</v>
      </c>
      <c r="F36" s="77">
        <f>IF(VLOOKUP(A36,Database!$A:$AS,MATCH($F$1,Database!$A$1:$AS$1,0),FALSE)=0,#N/A,VLOOKUP(A36,Database!$A:$AS,MATCH($F$1,Database!$A$1:$AS$1,0),FALSE))</f>
        <v>77.7</v>
      </c>
      <c r="G36" s="77">
        <f>IF(VLOOKUP(A36,Database!$A:$AS,MATCH($G$1,Database!$A$1:$AS$1,0),FALSE)=0,#N/A,VLOOKUP(A36,Database!$A:$AS,MATCH($G$1,Database!$A$1:$AS$1,0),FALSE))</f>
        <v>78.723785625000005</v>
      </c>
      <c r="H36" s="77">
        <f>(((Table134567891011121314151617343[[#This Row],[ITA]]-VLOOKUP($U$1,A:B,2,))/VLOOKUP($U$1,A:B,2,))*100)+100</f>
        <v>88.075657895022943</v>
      </c>
      <c r="I36" s="77">
        <f>(((Table134567891011121314151617343[[#This Row],[FRA]]-VLOOKUP($U$1,A:C,3,))/VLOOKUP($U$1,A:C,3,))*100)+100</f>
        <v>86.564542882232416</v>
      </c>
      <c r="J36" s="77">
        <f>(((Table134567891011121314151617343[[#This Row],[DEU]]-VLOOKUP($U$1,A:D,4,))/VLOOKUP($U$1,A:D,4,))*100)+100</f>
        <v>93.218085105647305</v>
      </c>
      <c r="K36" s="77">
        <f>(((Table134567891011121314151617343[[#This Row],[ESP]]-VLOOKUP($U$1,A:E,5,))/VLOOKUP($U$1,A:E,5,))*100)+100</f>
        <v>77.471631503803565</v>
      </c>
      <c r="L36" s="77">
        <f>(((Table134567891011121314151617343[[#This Row],[EA19]]-VLOOKUP($U$1,A:F,6,))/VLOOKUP($U$1,A:F,6,))*100)+100</f>
        <v>86.912751677852341</v>
      </c>
      <c r="M36" s="77">
        <f>(((Table134567891011121314151617343[[#This Row],[GBR]]-VLOOKUP($U$1,A:G,7,))/VLOOKUP($U$1,A:G,7,))*100)+100</f>
        <v>85.414235706114326</v>
      </c>
      <c r="N36" s="77">
        <f>IF(VLOOKUP(A36,Database!$A:$AU,MATCH($N$1,Database!$A$1:$AU$1,0),FALSE)=0,#N/A,VLOOKUP(A36,Database!$A:$AU,MATCH($N$1,Database!$A$1:$AU$1,0),FALSE))</f>
        <v>63.994055517</v>
      </c>
      <c r="O36" s="77">
        <f>(((Table134567891011121314151617343[[#This Row],[USA]]-VLOOKUP($U$1,A:N,14,))/VLOOKUP($U$1,A:N,14,))*100)+100</f>
        <v>73.672030919103591</v>
      </c>
      <c r="P36" s="77">
        <f>IF(VLOOKUP(A36,Database!$A:$AS,MATCH($P$1,Database!$A$1:$AS$1,0),FALSE)=0,#N/A,VLOOKUP(A36,Database!$A:$AS,MATCH($P$1,Database!$A$1:$AS$1,0),FALSE))</f>
        <v>97.556614659000005</v>
      </c>
      <c r="Q36" s="77">
        <f>(((Table134567891011121314151617343[[#This Row],[JPN]]-VLOOKUP($U$1,A:Q,16,))/VLOOKUP($U$1,A:Q,16,))*100)+100</f>
        <v>97.944839434948832</v>
      </c>
      <c r="W36" s="82" t="s">
        <v>575</v>
      </c>
    </row>
    <row r="37" spans="1:23" s="82" customFormat="1" x14ac:dyDescent="0.2">
      <c r="A37" s="21">
        <v>33939</v>
      </c>
      <c r="B37" s="77">
        <f>IF(VLOOKUP(A37,Database!$A:$AS,MATCH($B$1,Database!$A$1:$AS$1,0),FALSE)=0,#N/A,VLOOKUP(A37,Database!$A:$AS,MATCH($B$1,Database!$A$1:$AS$1,0),FALSE))</f>
        <v>105.291225731</v>
      </c>
      <c r="C37" s="77">
        <f>IF(VLOOKUP(A37,Database!$A:$AS,MATCH($C$1,Database!$A$1:$AS$1,0),FALSE)=0,#N/A,VLOOKUP(A37,Database!$A:$AS,MATCH($C$1,Database!$A$1:$AS$1,0),FALSE))</f>
        <v>87.54</v>
      </c>
      <c r="D37" s="77">
        <f>IF(VLOOKUP(A37,Database!$A:$AS,MATCH($D$1,Database!$A$1:$AS$1,0),FALSE)=0,#N/A,VLOOKUP(A37,Database!$A:$AS,MATCH($D$1,Database!$A$1:$AS$1,0),FALSE))</f>
        <v>68.894258812000004</v>
      </c>
      <c r="E37" s="77">
        <f>IF(VLOOKUP(A37,Database!$A:$AS,MATCH($E$1,Database!$A$1:$AS$1,0),FALSE)=0,#N/A,VLOOKUP(A37,Database!$A:$AS,MATCH($E$1,Database!$A$1:$AS$1,0),FALSE))</f>
        <v>90.511075426000005</v>
      </c>
      <c r="F37" s="77">
        <f>IF(VLOOKUP(A37,Database!$A:$AS,MATCH($F$1,Database!$A$1:$AS$1,0),FALSE)=0,#N/A,VLOOKUP(A37,Database!$A:$AS,MATCH($F$1,Database!$A$1:$AS$1,0),FALSE))</f>
        <v>76.3</v>
      </c>
      <c r="G37" s="77">
        <f>IF(VLOOKUP(A37,Database!$A:$AS,MATCH($G$1,Database!$A$1:$AS$1,0),FALSE)=0,#N/A,VLOOKUP(A37,Database!$A:$AS,MATCH($G$1,Database!$A$1:$AS$1,0),FALSE))</f>
        <v>78.616239469000007</v>
      </c>
      <c r="H37" s="77">
        <f>(((Table134567891011121314151617343[[#This Row],[ITA]]-VLOOKUP($U$1,A:B,2,))/VLOOKUP($U$1,A:B,2,))*100)+100</f>
        <v>86.595394736715633</v>
      </c>
      <c r="I37" s="77">
        <f>(((Table134567891011121314151617343[[#This Row],[FRA]]-VLOOKUP($U$1,A:C,3,))/VLOOKUP($U$1,A:C,3,))*100)+100</f>
        <v>85.413211044980017</v>
      </c>
      <c r="J37" s="77">
        <f>(((Table134567891011121314151617343[[#This Row],[DEU]]-VLOOKUP($U$1,A:D,4,))/VLOOKUP($U$1,A:D,4,))*100)+100</f>
        <v>91.622340425248964</v>
      </c>
      <c r="K37" s="77">
        <f>(((Table134567891011121314151617343[[#This Row],[ESP]]-VLOOKUP($U$1,A:E,5,))/VLOOKUP($U$1,A:E,5,))*100)+100</f>
        <v>76.078843405827584</v>
      </c>
      <c r="L37" s="77">
        <f>(((Table134567891011121314151617343[[#This Row],[EA19]]-VLOOKUP($U$1,A:F,6,))/VLOOKUP($U$1,A:F,6,))*100)+100</f>
        <v>85.346756152125266</v>
      </c>
      <c r="M37" s="77">
        <f>(((Table134567891011121314151617343[[#This Row],[GBR]]-VLOOKUP($U$1,A:G,7,))/VLOOKUP($U$1,A:G,7,))*100)+100</f>
        <v>85.297549590921292</v>
      </c>
      <c r="N37" s="77">
        <f>IF(VLOOKUP(A37,Database!$A:$AU,MATCH($N$1,Database!$A$1:$AU$1,0),FALSE)=0,#N/A,VLOOKUP(A37,Database!$A:$AU,MATCH($N$1,Database!$A$1:$AU$1,0),FALSE))</f>
        <v>64.078009120000004</v>
      </c>
      <c r="O37" s="77">
        <f>(((Table134567891011121314151617343[[#This Row],[USA]]-VLOOKUP($U$1,A:N,14,))/VLOOKUP($U$1,A:N,14,))*100)+100</f>
        <v>73.768681028024147</v>
      </c>
      <c r="P37" s="77">
        <f>IF(VLOOKUP(A37,Database!$A:$AS,MATCH($P$1,Database!$A$1:$AS$1,0),FALSE)=0,#N/A,VLOOKUP(A37,Database!$A:$AS,MATCH($P$1,Database!$A$1:$AS$1,0),FALSE))</f>
        <v>97.150973848999996</v>
      </c>
      <c r="Q37" s="77">
        <f>(((Table134567891011121314151617343[[#This Row],[JPN]]-VLOOKUP($U$1,A:Q,16,))/VLOOKUP($U$1,A:Q,16,))*100)+100</f>
        <v>97.537584384713767</v>
      </c>
      <c r="W37" s="82" t="s">
        <v>576</v>
      </c>
    </row>
    <row r="38" spans="1:23" s="82" customFormat="1" x14ac:dyDescent="0.2">
      <c r="A38" s="21">
        <v>33970</v>
      </c>
      <c r="B38" s="77">
        <f>IF(VLOOKUP(A38,Database!$A:$AS,MATCH($B$1,Database!$A$1:$AS$1,0),FALSE)=0,#N/A,VLOOKUP(A38,Database!$A:$AS,MATCH($B$1,Database!$A$1:$AS$1,0),FALSE))</f>
        <v>107.09107574399999</v>
      </c>
      <c r="C38" s="77">
        <f>IF(VLOOKUP(A38,Database!$A:$AS,MATCH($C$1,Database!$A$1:$AS$1,0),FALSE)=0,#N/A,VLOOKUP(A38,Database!$A:$AS,MATCH($C$1,Database!$A$1:$AS$1,0),FALSE))</f>
        <v>87.43</v>
      </c>
      <c r="D38" s="77">
        <f>IF(VLOOKUP(A38,Database!$A:$AS,MATCH($D$1,Database!$A$1:$AS$1,0),FALSE)=0,#N/A,VLOOKUP(A38,Database!$A:$AS,MATCH($D$1,Database!$A$1:$AS$1,0),FALSE))</f>
        <v>68.094325472999998</v>
      </c>
      <c r="E38" s="77">
        <f>IF(VLOOKUP(A38,Database!$A:$AS,MATCH($E$1,Database!$A$1:$AS$1,0),FALSE)=0,#N/A,VLOOKUP(A38,Database!$A:$AS,MATCH($E$1,Database!$A$1:$AS$1,0),FALSE))</f>
        <v>92.471077058999995</v>
      </c>
      <c r="F38" s="77">
        <f>IF(VLOOKUP(A38,Database!$A:$AS,MATCH($F$1,Database!$A$1:$AS$1,0),FALSE)=0,#N/A,VLOOKUP(A38,Database!$A:$AS,MATCH($F$1,Database!$A$1:$AS$1,0),FALSE))</f>
        <v>76.7</v>
      </c>
      <c r="G38" s="77">
        <f>IF(VLOOKUP(A38,Database!$A:$AS,MATCH($G$1,Database!$A$1:$AS$1,0),FALSE)=0,#N/A,VLOOKUP(A38,Database!$A:$AS,MATCH($G$1,Database!$A$1:$AS$1,0),FALSE))</f>
        <v>78.723785625000005</v>
      </c>
      <c r="H38" s="77">
        <f>(((Table134567891011121314151617343[[#This Row],[ITA]]-VLOOKUP($U$1,A:B,2,))/VLOOKUP($U$1,A:B,2,))*100)+100</f>
        <v>88.075657895022943</v>
      </c>
      <c r="I38" s="77">
        <f>(((Table134567891011121314151617343[[#This Row],[FRA]]-VLOOKUP($U$1,A:C,3,))/VLOOKUP($U$1,A:C,3,))*100)+100</f>
        <v>85.305883500829367</v>
      </c>
      <c r="J38" s="77">
        <f>(((Table134567891011121314151617343[[#This Row],[DEU]]-VLOOKUP($U$1,A:D,4,))/VLOOKUP($U$1,A:D,4,))*100)+100</f>
        <v>90.558510637873439</v>
      </c>
      <c r="K38" s="77">
        <f>(((Table134567891011121314151617343[[#This Row],[ESP]]-VLOOKUP($U$1,A:E,5,))/VLOOKUP($U$1,A:E,5,))*100)+100</f>
        <v>77.726317558690624</v>
      </c>
      <c r="L38" s="77">
        <f>(((Table134567891011121314151617343[[#This Row],[EA19]]-VLOOKUP($U$1,A:F,6,))/VLOOKUP($U$1,A:F,6,))*100)+100</f>
        <v>85.794183445190157</v>
      </c>
      <c r="M38" s="77">
        <f>(((Table134567891011121314151617343[[#This Row],[GBR]]-VLOOKUP($U$1,A:G,7,))/VLOOKUP($U$1,A:G,7,))*100)+100</f>
        <v>85.414235706114326</v>
      </c>
      <c r="N38" s="77">
        <f>IF(VLOOKUP(A38,Database!$A:$AU,MATCH($N$1,Database!$A$1:$AU$1,0),FALSE)=0,#N/A,VLOOKUP(A38,Database!$A:$AU,MATCH($N$1,Database!$A$1:$AU$1,0),FALSE))</f>
        <v>64.347810429000006</v>
      </c>
      <c r="O38" s="77">
        <f>(((Table134567891011121314151617343[[#This Row],[USA]]-VLOOKUP($U$1,A:N,14,))/VLOOKUP($U$1,A:N,14,))*100)+100</f>
        <v>74.07928503988245</v>
      </c>
      <c r="P38" s="77">
        <f>IF(VLOOKUP(A38,Database!$A:$AS,MATCH($P$1,Database!$A$1:$AS$1,0),FALSE)=0,#N/A,VLOOKUP(A38,Database!$A:$AS,MATCH($P$1,Database!$A$1:$AS$1,0),FALSE))</f>
        <v>99.179177895999999</v>
      </c>
      <c r="Q38" s="77">
        <f>(((Table134567891011121314151617343[[#This Row],[JPN]]-VLOOKUP($U$1,A:Q,16,))/VLOOKUP($U$1,A:Q,16,))*100)+100</f>
        <v>99.573859632877088</v>
      </c>
      <c r="W38" s="82" t="s">
        <v>90</v>
      </c>
    </row>
    <row r="39" spans="1:23" s="82" customFormat="1" x14ac:dyDescent="0.2">
      <c r="A39" s="21">
        <v>34001</v>
      </c>
      <c r="B39" s="77">
        <f>IF(VLOOKUP(A39,Database!$A:$AS,MATCH($B$1,Database!$A$1:$AS$1,0),FALSE)=0,#N/A,VLOOKUP(A39,Database!$A:$AS,MATCH($B$1,Database!$A$1:$AS$1,0),FALSE))</f>
        <v>106.791100742</v>
      </c>
      <c r="C39" s="77">
        <f>IF(VLOOKUP(A39,Database!$A:$AS,MATCH($C$1,Database!$A$1:$AS$1,0),FALSE)=0,#N/A,VLOOKUP(A39,Database!$A:$AS,MATCH($C$1,Database!$A$1:$AS$1,0),FALSE))</f>
        <v>87.57</v>
      </c>
      <c r="D39" s="77">
        <f>IF(VLOOKUP(A39,Database!$A:$AS,MATCH($D$1,Database!$A$1:$AS$1,0),FALSE)=0,#N/A,VLOOKUP(A39,Database!$A:$AS,MATCH($D$1,Database!$A$1:$AS$1,0),FALSE))</f>
        <v>67.094408799000007</v>
      </c>
      <c r="E39" s="77">
        <f>IF(VLOOKUP(A39,Database!$A:$AS,MATCH($E$1,Database!$A$1:$AS$1,0),FALSE)=0,#N/A,VLOOKUP(A39,Database!$A:$AS,MATCH($E$1,Database!$A$1:$AS$1,0),FALSE))</f>
        <v>90.937075781000004</v>
      </c>
      <c r="F39" s="77">
        <f>IF(VLOOKUP(A39,Database!$A:$AS,MATCH($F$1,Database!$A$1:$AS$1,0),FALSE)=0,#N/A,VLOOKUP(A39,Database!$A:$AS,MATCH($F$1,Database!$A$1:$AS$1,0),FALSE))</f>
        <v>76.099999999999994</v>
      </c>
      <c r="G39" s="77">
        <f>IF(VLOOKUP(A39,Database!$A:$AS,MATCH($G$1,Database!$A$1:$AS$1,0),FALSE)=0,#N/A,VLOOKUP(A39,Database!$A:$AS,MATCH($G$1,Database!$A$1:$AS$1,0),FALSE))</f>
        <v>79.906793332000007</v>
      </c>
      <c r="H39" s="77">
        <f>(((Table134567891011121314151617343[[#This Row],[ITA]]-VLOOKUP($U$1,A:B,2,))/VLOOKUP($U$1,A:B,2,))*100)+100</f>
        <v>87.828947368775459</v>
      </c>
      <c r="I39" s="77">
        <f>(((Table134567891011121314151617343[[#This Row],[FRA]]-VLOOKUP($U$1,A:C,3,))/VLOOKUP($U$1,A:C,3,))*100)+100</f>
        <v>85.44248219338472</v>
      </c>
      <c r="J39" s="77">
        <f>(((Table134567891011121314151617343[[#This Row],[DEU]]-VLOOKUP($U$1,A:D,4,))/VLOOKUP($U$1,A:D,4,))*100)+100</f>
        <v>89.228723403321581</v>
      </c>
      <c r="K39" s="77">
        <f>(((Table134567891011121314151617343[[#This Row],[ESP]]-VLOOKUP($U$1,A:E,5,))/VLOOKUP($U$1,A:E,5,))*100)+100</f>
        <v>76.436916869725039</v>
      </c>
      <c r="L39" s="77">
        <f>(((Table134567891011121314151617343[[#This Row],[EA19]]-VLOOKUP($U$1,A:F,6,))/VLOOKUP($U$1,A:F,6,))*100)+100</f>
        <v>85.123042505592835</v>
      </c>
      <c r="M39" s="77">
        <f>(((Table134567891011121314151617343[[#This Row],[GBR]]-VLOOKUP($U$1,A:G,7,))/VLOOKUP($U$1,A:G,7,))*100)+100</f>
        <v>86.697782963472832</v>
      </c>
      <c r="N39" s="77">
        <f>IF(VLOOKUP(A39,Database!$A:$AU,MATCH($N$1,Database!$A$1:$AU$1,0),FALSE)=0,#N/A,VLOOKUP(A39,Database!$A:$AU,MATCH($N$1,Database!$A$1:$AU$1,0),FALSE))</f>
        <v>64.640904649999996</v>
      </c>
      <c r="O39" s="77">
        <f>(((Table134567891011121314151617343[[#This Row],[USA]]-VLOOKUP($U$1,A:N,14,))/VLOOKUP($U$1,A:N,14,))*100)+100</f>
        <v>74.416704607016868</v>
      </c>
      <c r="P39" s="77">
        <f>IF(VLOOKUP(A39,Database!$A:$AS,MATCH($P$1,Database!$A$1:$AS$1,0),FALSE)=0,#N/A,VLOOKUP(A39,Database!$A:$AS,MATCH($P$1,Database!$A$1:$AS$1,0),FALSE))</f>
        <v>99.381998300999996</v>
      </c>
      <c r="Q39" s="77">
        <f>(((Table134567891011121314151617343[[#This Row],[JPN]]-VLOOKUP($U$1,A:Q,16,))/VLOOKUP($U$1,A:Q,16,))*100)+100</f>
        <v>99.777487157994614</v>
      </c>
      <c r="W39" s="82" t="s">
        <v>210</v>
      </c>
    </row>
    <row r="40" spans="1:23" s="82" customFormat="1" x14ac:dyDescent="0.2">
      <c r="A40" s="21">
        <v>34029</v>
      </c>
      <c r="B40" s="77">
        <f>IF(VLOOKUP(A40,Database!$A:$AS,MATCH($B$1,Database!$A$1:$AS$1,0),FALSE)=0,#N/A,VLOOKUP(A40,Database!$A:$AS,MATCH($B$1,Database!$A$1:$AS$1,0),FALSE))</f>
        <v>106.291142405</v>
      </c>
      <c r="C40" s="77">
        <f>IF(VLOOKUP(A40,Database!$A:$AS,MATCH($C$1,Database!$A$1:$AS$1,0),FALSE)=0,#N/A,VLOOKUP(A40,Database!$A:$AS,MATCH($C$1,Database!$A$1:$AS$1,0),FALSE))</f>
        <v>87.16</v>
      </c>
      <c r="D40" s="77">
        <f>IF(VLOOKUP(A40,Database!$A:$AS,MATCH($D$1,Database!$A$1:$AS$1,0),FALSE)=0,#N/A,VLOOKUP(A40,Database!$A:$AS,MATCH($D$1,Database!$A$1:$AS$1,0),FALSE))</f>
        <v>67.194400466999994</v>
      </c>
      <c r="E40" s="77">
        <f>IF(VLOOKUP(A40,Database!$A:$AS,MATCH($E$1,Database!$A$1:$AS$1,0),FALSE)=0,#N/A,VLOOKUP(A40,Database!$A:$AS,MATCH($E$1,Database!$A$1:$AS$1,0),FALSE))</f>
        <v>90.773075644000002</v>
      </c>
      <c r="F40" s="77">
        <f>IF(VLOOKUP(A40,Database!$A:$AS,MATCH($F$1,Database!$A$1:$AS$1,0),FALSE)=0,#N/A,VLOOKUP(A40,Database!$A:$AS,MATCH($F$1,Database!$A$1:$AS$1,0),FALSE))</f>
        <v>75.900000000000006</v>
      </c>
      <c r="G40" s="77">
        <f>IF(VLOOKUP(A40,Database!$A:$AS,MATCH($G$1,Database!$A$1:$AS$1,0),FALSE)=0,#N/A,VLOOKUP(A40,Database!$A:$AS,MATCH($G$1,Database!$A$1:$AS$1,0),FALSE))</f>
        <v>79.261516400999994</v>
      </c>
      <c r="H40" s="77">
        <f>(((Table134567891011121314151617343[[#This Row],[ITA]]-VLOOKUP($U$1,A:B,2,))/VLOOKUP($U$1,A:B,2,))*100)+100</f>
        <v>87.41776315808886</v>
      </c>
      <c r="I40" s="77">
        <f>(((Table134567891011121314151617343[[#This Row],[FRA]]-VLOOKUP($U$1,A:C,3,))/VLOOKUP($U$1,A:C,3,))*100)+100</f>
        <v>85.042443165186853</v>
      </c>
      <c r="J40" s="77">
        <f>(((Table134567891011121314151617343[[#This Row],[DEU]]-VLOOKUP($U$1,A:D,4,))/VLOOKUP($U$1,A:D,4,))*100)+100</f>
        <v>89.361702127574688</v>
      </c>
      <c r="K40" s="77">
        <f>(((Table134567891011121314151617343[[#This Row],[ESP]]-VLOOKUP($U$1,A:E,5,))/VLOOKUP($U$1,A:E,5,))*100)+100</f>
        <v>76.299066991324707</v>
      </c>
      <c r="L40" s="77">
        <f>(((Table134567891011121314151617343[[#This Row],[EA19]]-VLOOKUP($U$1,A:F,6,))/VLOOKUP($U$1,A:F,6,))*100)+100</f>
        <v>84.899328859060404</v>
      </c>
      <c r="M40" s="77">
        <f>(((Table134567891011121314151617343[[#This Row],[GBR]]-VLOOKUP($U$1,A:G,7,))/VLOOKUP($U$1,A:G,7,))*100)+100</f>
        <v>85.99766627773954</v>
      </c>
      <c r="N40" s="77">
        <f>IF(VLOOKUP(A40,Database!$A:$AU,MATCH($N$1,Database!$A$1:$AU$1,0),FALSE)=0,#N/A,VLOOKUP(A40,Database!$A:$AU,MATCH($N$1,Database!$A$1:$AU$1,0),FALSE))</f>
        <v>64.586290204999997</v>
      </c>
      <c r="O40" s="77">
        <f>(((Table134567891011121314151617343[[#This Row],[USA]]-VLOOKUP($U$1,A:N,14,))/VLOOKUP($U$1,A:N,14,))*100)+100</f>
        <v>74.353830687741649</v>
      </c>
      <c r="P40" s="77">
        <f>IF(VLOOKUP(A40,Database!$A:$AS,MATCH($P$1,Database!$A$1:$AS$1,0),FALSE)=0,#N/A,VLOOKUP(A40,Database!$A:$AS,MATCH($P$1,Database!$A$1:$AS$1,0),FALSE))</f>
        <v>96.035461623000003</v>
      </c>
      <c r="Q40" s="77">
        <f>(((Table134567891011121314151617343[[#This Row],[JPN]]-VLOOKUP($U$1,A:Q,16,))/VLOOKUP($U$1,A:Q,16,))*100)+100</f>
        <v>96.417632998073358</v>
      </c>
      <c r="W40" s="82" t="s">
        <v>483</v>
      </c>
    </row>
    <row r="41" spans="1:23" s="82" customFormat="1" x14ac:dyDescent="0.2">
      <c r="A41" s="21">
        <v>34060</v>
      </c>
      <c r="B41" s="77">
        <f>IF(VLOOKUP(A41,Database!$A:$AS,MATCH($B$1,Database!$A$1:$AS$1,0),FALSE)=0,#N/A,VLOOKUP(A41,Database!$A:$AS,MATCH($B$1,Database!$A$1:$AS$1,0),FALSE))</f>
        <v>106.09115907</v>
      </c>
      <c r="C41" s="77">
        <f>IF(VLOOKUP(A41,Database!$A:$AS,MATCH($C$1,Database!$A$1:$AS$1,0),FALSE)=0,#N/A,VLOOKUP(A41,Database!$A:$AS,MATCH($C$1,Database!$A$1:$AS$1,0),FALSE))</f>
        <v>86.58</v>
      </c>
      <c r="D41" s="77">
        <f>IF(VLOOKUP(A41,Database!$A:$AS,MATCH($D$1,Database!$A$1:$AS$1,0),FALSE)=0,#N/A,VLOOKUP(A41,Database!$A:$AS,MATCH($D$1,Database!$A$1:$AS$1,0),FALSE))</f>
        <v>66.694442129999999</v>
      </c>
      <c r="E41" s="77">
        <f>IF(VLOOKUP(A41,Database!$A:$AS,MATCH($E$1,Database!$A$1:$AS$1,0),FALSE)=0,#N/A,VLOOKUP(A41,Database!$A:$AS,MATCH($E$1,Database!$A$1:$AS$1,0),FALSE))</f>
        <v>90.591075493000005</v>
      </c>
      <c r="F41" s="77">
        <f>IF(VLOOKUP(A41,Database!$A:$AS,MATCH($F$1,Database!$A$1:$AS$1,0),FALSE)=0,#N/A,VLOOKUP(A41,Database!$A:$AS,MATCH($F$1,Database!$A$1:$AS$1,0),FALSE))</f>
        <v>75.400000000000006</v>
      </c>
      <c r="G41" s="77">
        <f>IF(VLOOKUP(A41,Database!$A:$AS,MATCH($G$1,Database!$A$1:$AS$1,0),FALSE)=0,#N/A,VLOOKUP(A41,Database!$A:$AS,MATCH($G$1,Database!$A$1:$AS$1,0),FALSE))</f>
        <v>79.369062556000003</v>
      </c>
      <c r="H41" s="77">
        <f>(((Table134567891011121314151617343[[#This Row],[ITA]]-VLOOKUP($U$1,A:B,2,))/VLOOKUP($U$1,A:B,2,))*100)+100</f>
        <v>87.253289473649716</v>
      </c>
      <c r="I41" s="77">
        <f>(((Table134567891011121314151617343[[#This Row],[FRA]]-VLOOKUP($U$1,A:C,3,))/VLOOKUP($U$1,A:C,3,))*100)+100</f>
        <v>84.476534296028888</v>
      </c>
      <c r="J41" s="77">
        <f>(((Table134567891011121314151617343[[#This Row],[DEU]]-VLOOKUP($U$1,A:D,4,))/VLOOKUP($U$1,A:D,4,))*100)+100</f>
        <v>88.696808510298752</v>
      </c>
      <c r="K41" s="77">
        <f>(((Table134567891011121314151617343[[#This Row],[ESP]]-VLOOKUP($U$1,A:E,5,))/VLOOKUP($U$1,A:E,5,))*100)+100</f>
        <v>76.146087249093213</v>
      </c>
      <c r="L41" s="77">
        <f>(((Table134567891011121314151617343[[#This Row],[EA19]]-VLOOKUP($U$1,A:F,6,))/VLOOKUP($U$1,A:F,6,))*100)+100</f>
        <v>84.340044742729305</v>
      </c>
      <c r="M41" s="77">
        <f>(((Table134567891011121314151617343[[#This Row],[GBR]]-VLOOKUP($U$1,A:G,7,))/VLOOKUP($U$1,A:G,7,))*100)+100</f>
        <v>86.114352391847603</v>
      </c>
      <c r="N41" s="77">
        <f>IF(VLOOKUP(A41,Database!$A:$AU,MATCH($N$1,Database!$A$1:$AU$1,0),FALSE)=0,#N/A,VLOOKUP(A41,Database!$A:$AU,MATCH($N$1,Database!$A$1:$AU$1,0),FALSE))</f>
        <v>64.774417642000003</v>
      </c>
      <c r="O41" s="77">
        <f>(((Table134567891011121314151617343[[#This Row],[USA]]-VLOOKUP($U$1,A:N,14,))/VLOOKUP($U$1,A:N,14,))*100)+100</f>
        <v>74.570409090898394</v>
      </c>
      <c r="P41" s="77">
        <f>IF(VLOOKUP(A41,Database!$A:$AS,MATCH($P$1,Database!$A$1:$AS$1,0),FALSE)=0,#N/A,VLOOKUP(A41,Database!$A:$AS,MATCH($P$1,Database!$A$1:$AS$1,0),FALSE))</f>
        <v>97.860845265999998</v>
      </c>
      <c r="Q41" s="77">
        <f>(((Table134567891011121314151617343[[#This Row],[JPN]]-VLOOKUP($U$1,A:Q,16,))/VLOOKUP($U$1,A:Q,16,))*100)+100</f>
        <v>98.250280722123122</v>
      </c>
      <c r="W41" s="82" t="s">
        <v>534</v>
      </c>
    </row>
    <row r="42" spans="1:23" s="82" customFormat="1" x14ac:dyDescent="0.2">
      <c r="A42" s="21">
        <v>34090</v>
      </c>
      <c r="B42" s="77">
        <f>IF(VLOOKUP(A42,Database!$A:$AS,MATCH($B$1,Database!$A$1:$AS$1,0),FALSE)=0,#N/A,VLOOKUP(A42,Database!$A:$AS,MATCH($B$1,Database!$A$1:$AS$1,0),FALSE))</f>
        <v>105.491209066</v>
      </c>
      <c r="C42" s="77">
        <f>IF(VLOOKUP(A42,Database!$A:$AS,MATCH($C$1,Database!$A$1:$AS$1,0),FALSE)=0,#N/A,VLOOKUP(A42,Database!$A:$AS,MATCH($C$1,Database!$A$1:$AS$1,0),FALSE))</f>
        <v>86.48</v>
      </c>
      <c r="D42" s="77">
        <f>IF(VLOOKUP(A42,Database!$A:$AS,MATCH($D$1,Database!$A$1:$AS$1,0),FALSE)=0,#N/A,VLOOKUP(A42,Database!$A:$AS,MATCH($D$1,Database!$A$1:$AS$1,0),FALSE))</f>
        <v>66.694442129999999</v>
      </c>
      <c r="E42" s="77">
        <f>IF(VLOOKUP(A42,Database!$A:$AS,MATCH($E$1,Database!$A$1:$AS$1,0),FALSE)=0,#N/A,VLOOKUP(A42,Database!$A:$AS,MATCH($E$1,Database!$A$1:$AS$1,0),FALSE))</f>
        <v>91.130075942000005</v>
      </c>
      <c r="F42" s="77">
        <f>IF(VLOOKUP(A42,Database!$A:$AS,MATCH($F$1,Database!$A$1:$AS$1,0),FALSE)=0,#N/A,VLOOKUP(A42,Database!$A:$AS,MATCH($F$1,Database!$A$1:$AS$1,0),FALSE))</f>
        <v>75.3</v>
      </c>
      <c r="G42" s="77">
        <f>IF(VLOOKUP(A42,Database!$A:$AS,MATCH($G$1,Database!$A$1:$AS$1,0),FALSE)=0,#N/A,VLOOKUP(A42,Database!$A:$AS,MATCH($G$1,Database!$A$1:$AS$1,0),FALSE))</f>
        <v>80.014339487000001</v>
      </c>
      <c r="H42" s="77">
        <f>(((Table134567891011121314151617343[[#This Row],[ITA]]-VLOOKUP($U$1,A:B,2,))/VLOOKUP($U$1,A:B,2,))*100)+100</f>
        <v>86.759868421154763</v>
      </c>
      <c r="I42" s="77">
        <f>(((Table134567891011121314151617343[[#This Row],[FRA]]-VLOOKUP($U$1,A:C,3,))/VLOOKUP($U$1,A:C,3,))*100)+100</f>
        <v>84.378963801346487</v>
      </c>
      <c r="J42" s="77">
        <f>(((Table134567891011121314151617343[[#This Row],[DEU]]-VLOOKUP($U$1,A:D,4,))/VLOOKUP($U$1,A:D,4,))*100)+100</f>
        <v>88.696808510298752</v>
      </c>
      <c r="K42" s="77">
        <f>(((Table134567891011121314151617343[[#This Row],[ESP]]-VLOOKUP($U$1,A:E,5,))/VLOOKUP($U$1,A:E,5,))*100)+100</f>
        <v>76.599142641067502</v>
      </c>
      <c r="L42" s="77">
        <f>(((Table134567891011121314151617343[[#This Row],[EA19]]-VLOOKUP($U$1,A:F,6,))/VLOOKUP($U$1,A:F,6,))*100)+100</f>
        <v>84.228187919463082</v>
      </c>
      <c r="M42" s="77">
        <f>(((Table134567891011121314151617343[[#This Row],[GBR]]-VLOOKUP($U$1,A:G,7,))/VLOOKUP($U$1,A:G,7,))*100)+100</f>
        <v>86.814469077580867</v>
      </c>
      <c r="N42" s="77">
        <f>IF(VLOOKUP(A42,Database!$A:$AU,MATCH($N$1,Database!$A$1:$AU$1,0),FALSE)=0,#N/A,VLOOKUP(A42,Database!$A:$AU,MATCH($N$1,Database!$A$1:$AU$1,0),FALSE))</f>
        <v>64.525629514000002</v>
      </c>
      <c r="O42" s="77">
        <f>(((Table134567891011121314151617343[[#This Row],[USA]]-VLOOKUP($U$1,A:N,14,))/VLOOKUP($U$1,A:N,14,))*100)+100</f>
        <v>74.283996134097237</v>
      </c>
      <c r="P42" s="77">
        <f>IF(VLOOKUP(A42,Database!$A:$AS,MATCH($P$1,Database!$A$1:$AS$1,0),FALSE)=0,#N/A,VLOOKUP(A42,Database!$A:$AS,MATCH($P$1,Database!$A$1:$AS$1,0),FALSE))</f>
        <v>99.179177895999999</v>
      </c>
      <c r="Q42" s="77">
        <f>(((Table134567891011121314151617343[[#This Row],[JPN]]-VLOOKUP($U$1,A:Q,16,))/VLOOKUP($U$1,A:Q,16,))*100)+100</f>
        <v>99.573859632877088</v>
      </c>
    </row>
    <row r="43" spans="1:23" s="82" customFormat="1" x14ac:dyDescent="0.2">
      <c r="A43" s="21">
        <v>34121</v>
      </c>
      <c r="B43" s="77">
        <f>IF(VLOOKUP(A43,Database!$A:$AS,MATCH($B$1,Database!$A$1:$AS$1,0),FALSE)=0,#N/A,VLOOKUP(A43,Database!$A:$AS,MATCH($B$1,Database!$A$1:$AS$1,0),FALSE))</f>
        <v>105.091242396</v>
      </c>
      <c r="C43" s="77">
        <f>IF(VLOOKUP(A43,Database!$A:$AS,MATCH($C$1,Database!$A$1:$AS$1,0),FALSE)=0,#N/A,VLOOKUP(A43,Database!$A:$AS,MATCH($C$1,Database!$A$1:$AS$1,0),FALSE))</f>
        <v>85.8</v>
      </c>
      <c r="D43" s="77">
        <f>IF(VLOOKUP(A43,Database!$A:$AS,MATCH($D$1,Database!$A$1:$AS$1,0),FALSE)=0,#N/A,VLOOKUP(A43,Database!$A:$AS,MATCH($D$1,Database!$A$1:$AS$1,0),FALSE))</f>
        <v>66.194483793000003</v>
      </c>
      <c r="E43" s="77">
        <f>IF(VLOOKUP(A43,Database!$A:$AS,MATCH($E$1,Database!$A$1:$AS$1,0),FALSE)=0,#N/A,VLOOKUP(A43,Database!$A:$AS,MATCH($E$1,Database!$A$1:$AS$1,0),FALSE))</f>
        <v>90.592075492999996</v>
      </c>
      <c r="F43" s="77">
        <f>IF(VLOOKUP(A43,Database!$A:$AS,MATCH($F$1,Database!$A$1:$AS$1,0),FALSE)=0,#N/A,VLOOKUP(A43,Database!$A:$AS,MATCH($F$1,Database!$A$1:$AS$1,0),FALSE))</f>
        <v>74.900000000000006</v>
      </c>
      <c r="G43" s="77">
        <f>IF(VLOOKUP(A43,Database!$A:$AS,MATCH($G$1,Database!$A$1:$AS$1,0),FALSE)=0,#N/A,VLOOKUP(A43,Database!$A:$AS,MATCH($G$1,Database!$A$1:$AS$1,0),FALSE))</f>
        <v>79.584154866000006</v>
      </c>
      <c r="H43" s="77">
        <f>(((Table134567891011121314151617343[[#This Row],[ITA]]-VLOOKUP($U$1,A:B,2,))/VLOOKUP($U$1,A:B,2,))*100)+100</f>
        <v>86.430921052276503</v>
      </c>
      <c r="I43" s="77">
        <f>(((Table134567891011121314151617343[[#This Row],[FRA]]-VLOOKUP($U$1,A:C,3,))/VLOOKUP($U$1,A:C,3,))*100)+100</f>
        <v>83.715484437506092</v>
      </c>
      <c r="J43" s="77">
        <f>(((Table134567891011121314151617343[[#This Row],[DEU]]-VLOOKUP($U$1,A:D,4,))/VLOOKUP($U$1,A:D,4,))*100)+100</f>
        <v>88.031914893022815</v>
      </c>
      <c r="K43" s="77">
        <f>(((Table134567891011121314151617343[[#This Row],[ESP]]-VLOOKUP($U$1,A:E,5,))/VLOOKUP($U$1,A:E,5,))*100)+100</f>
        <v>76.146927796430063</v>
      </c>
      <c r="L43" s="77">
        <f>(((Table134567891011121314151617343[[#This Row],[EA19]]-VLOOKUP($U$1,A:F,6,))/VLOOKUP($U$1,A:F,6,))*100)+100</f>
        <v>83.780760626398205</v>
      </c>
      <c r="M43" s="77">
        <f>(((Table134567891011121314151617343[[#This Row],[GBR]]-VLOOKUP($U$1,A:G,7,))/VLOOKUP($U$1,A:G,7,))*100)+100</f>
        <v>86.347724620063701</v>
      </c>
      <c r="N43" s="77">
        <f>IF(VLOOKUP(A43,Database!$A:$AU,MATCH($N$1,Database!$A$1:$AU$1,0),FALSE)=0,#N/A,VLOOKUP(A43,Database!$A:$AU,MATCH($N$1,Database!$A$1:$AU$1,0),FALSE))</f>
        <v>64.667864957999996</v>
      </c>
      <c r="O43" s="77">
        <f>(((Table134567891011121314151617343[[#This Row],[USA]]-VLOOKUP($U$1,A:N,14,))/VLOOKUP($U$1,A:N,14,))*100)+100</f>
        <v>74.447742187437711</v>
      </c>
      <c r="P43" s="77">
        <f>IF(VLOOKUP(A43,Database!$A:$AS,MATCH($P$1,Database!$A$1:$AS$1,0),FALSE)=0,#N/A,VLOOKUP(A43,Database!$A:$AS,MATCH($P$1,Database!$A$1:$AS$1,0),FALSE))</f>
        <v>97.353794253999993</v>
      </c>
      <c r="Q43" s="77">
        <f>(((Table134567891011121314151617343[[#This Row],[JPN]]-VLOOKUP($U$1,A:Q,16,))/VLOOKUP($U$1,A:Q,16,))*100)+100</f>
        <v>97.741211909831293</v>
      </c>
    </row>
    <row r="44" spans="1:23" s="82" customFormat="1" x14ac:dyDescent="0.2">
      <c r="A44" s="21">
        <v>34151</v>
      </c>
      <c r="B44" s="77">
        <f>IF(VLOOKUP(A44,Database!$A:$AS,MATCH($B$1,Database!$A$1:$AS$1,0),FALSE)=0,#N/A,VLOOKUP(A44,Database!$A:$AS,MATCH($B$1,Database!$A$1:$AS$1,0),FALSE))</f>
        <v>104.49129239200001</v>
      </c>
      <c r="C44" s="77">
        <f>IF(VLOOKUP(A44,Database!$A:$AS,MATCH($C$1,Database!$A$1:$AS$1,0),FALSE)=0,#N/A,VLOOKUP(A44,Database!$A:$AS,MATCH($C$1,Database!$A$1:$AS$1,0),FALSE))</f>
        <v>86.98</v>
      </c>
      <c r="D44" s="77">
        <f>IF(VLOOKUP(A44,Database!$A:$AS,MATCH($D$1,Database!$A$1:$AS$1,0),FALSE)=0,#N/A,VLOOKUP(A44,Database!$A:$AS,MATCH($D$1,Database!$A$1:$AS$1,0),FALSE))</f>
        <v>64.694608783000007</v>
      </c>
      <c r="E44" s="77">
        <f>IF(VLOOKUP(A44,Database!$A:$AS,MATCH($E$1,Database!$A$1:$AS$1,0),FALSE)=0,#N/A,VLOOKUP(A44,Database!$A:$AS,MATCH($E$1,Database!$A$1:$AS$1,0),FALSE))</f>
        <v>91.560076300000006</v>
      </c>
      <c r="F44" s="77">
        <f>IF(VLOOKUP(A44,Database!$A:$AS,MATCH($F$1,Database!$A$1:$AS$1,0),FALSE)=0,#N/A,VLOOKUP(A44,Database!$A:$AS,MATCH($F$1,Database!$A$1:$AS$1,0),FALSE))</f>
        <v>74.5</v>
      </c>
      <c r="G44" s="77">
        <f>IF(VLOOKUP(A44,Database!$A:$AS,MATCH($G$1,Database!$A$1:$AS$1,0),FALSE)=0,#N/A,VLOOKUP(A44,Database!$A:$AS,MATCH($G$1,Database!$A$1:$AS$1,0),FALSE))</f>
        <v>80.229431797999993</v>
      </c>
      <c r="H44" s="77">
        <f>(((Table134567891011121314151617343[[#This Row],[ITA]]-VLOOKUP($U$1,A:B,2,))/VLOOKUP($U$1,A:B,2,))*100)+100</f>
        <v>85.937499999781551</v>
      </c>
      <c r="I44" s="77">
        <f>(((Table134567891011121314151617343[[#This Row],[FRA]]-VLOOKUP($U$1,A:C,3,))/VLOOKUP($U$1,A:C,3,))*100)+100</f>
        <v>84.86681627475852</v>
      </c>
      <c r="J44" s="77">
        <f>(((Table134567891011121314151617343[[#This Row],[DEU]]-VLOOKUP($U$1,A:D,4,))/VLOOKUP($U$1,A:D,4,))*100)+100</f>
        <v>86.037234042524915</v>
      </c>
      <c r="K44" s="77">
        <f>(((Table134567891011121314151617343[[#This Row],[ESP]]-VLOOKUP($U$1,A:E,5,))/VLOOKUP($U$1,A:E,5,))*100)+100</f>
        <v>76.960578296834058</v>
      </c>
      <c r="L44" s="77">
        <f>(((Table134567891011121314151617343[[#This Row],[EA19]]-VLOOKUP($U$1,A:F,6,))/VLOOKUP($U$1,A:F,6,))*100)+100</f>
        <v>83.333333333333329</v>
      </c>
      <c r="M44" s="77">
        <f>(((Table134567891011121314151617343[[#This Row],[GBR]]-VLOOKUP($U$1,A:G,7,))/VLOOKUP($U$1,A:G,7,))*100)+100</f>
        <v>87.047841306881949</v>
      </c>
      <c r="N44" s="77">
        <f>IF(VLOOKUP(A44,Database!$A:$AU,MATCH($N$1,Database!$A$1:$AU$1,0),FALSE)=0,#N/A,VLOOKUP(A44,Database!$A:$AU,MATCH($N$1,Database!$A$1:$AU$1,0),FALSE))</f>
        <v>64.822490248999998</v>
      </c>
      <c r="O44" s="77">
        <f>(((Table134567891011121314151617343[[#This Row],[USA]]-VLOOKUP($U$1,A:N,14,))/VLOOKUP($U$1,A:N,14,))*100)+100</f>
        <v>74.625751834230613</v>
      </c>
      <c r="P44" s="77">
        <f>IF(VLOOKUP(A44,Database!$A:$AS,MATCH($P$1,Database!$A$1:$AS$1,0),FALSE)=0,#N/A,VLOOKUP(A44,Database!$A:$AS,MATCH($P$1,Database!$A$1:$AS$1,0),FALSE))</f>
        <v>97.252384051999996</v>
      </c>
      <c r="Q44" s="77">
        <f>(((Table134567891011121314151617343[[#This Row],[JPN]]-VLOOKUP($U$1,A:Q,16,))/VLOOKUP($U$1,A:Q,16,))*100)+100</f>
        <v>97.639398147774529</v>
      </c>
    </row>
    <row r="45" spans="1:23" s="82" customFormat="1" x14ac:dyDescent="0.2">
      <c r="A45" s="21">
        <v>34182</v>
      </c>
      <c r="B45" s="77">
        <f>IF(VLOOKUP(A45,Database!$A:$AS,MATCH($B$1,Database!$A$1:$AS$1,0),FALSE)=0,#N/A,VLOOKUP(A45,Database!$A:$AS,MATCH($B$1,Database!$A$1:$AS$1,0),FALSE))</f>
        <v>104.59128406000001</v>
      </c>
      <c r="C45" s="77">
        <f>IF(VLOOKUP(A45,Database!$A:$AS,MATCH($C$1,Database!$A$1:$AS$1,0),FALSE)=0,#N/A,VLOOKUP(A45,Database!$A:$AS,MATCH($C$1,Database!$A$1:$AS$1,0),FALSE))</f>
        <v>86.36</v>
      </c>
      <c r="D45" s="77">
        <f>IF(VLOOKUP(A45,Database!$A:$AS,MATCH($D$1,Database!$A$1:$AS$1,0),FALSE)=0,#N/A,VLOOKUP(A45,Database!$A:$AS,MATCH($D$1,Database!$A$1:$AS$1,0),FALSE))</f>
        <v>67.494375469000005</v>
      </c>
      <c r="E45" s="77">
        <f>IF(VLOOKUP(A45,Database!$A:$AS,MATCH($E$1,Database!$A$1:$AS$1,0),FALSE)=0,#N/A,VLOOKUP(A45,Database!$A:$AS,MATCH($E$1,Database!$A$1:$AS$1,0),FALSE))</f>
        <v>89.635074696000004</v>
      </c>
      <c r="F45" s="77">
        <f>IF(VLOOKUP(A45,Database!$A:$AS,MATCH($F$1,Database!$A$1:$AS$1,0),FALSE)=0,#N/A,VLOOKUP(A45,Database!$A:$AS,MATCH($F$1,Database!$A$1:$AS$1,0),FALSE))</f>
        <v>75.5</v>
      </c>
      <c r="G45" s="77">
        <f>IF(VLOOKUP(A45,Database!$A:$AS,MATCH($G$1,Database!$A$1:$AS$1,0),FALSE)=0,#N/A,VLOOKUP(A45,Database!$A:$AS,MATCH($G$1,Database!$A$1:$AS$1,0),FALSE))</f>
        <v>80.444524107999996</v>
      </c>
      <c r="H45" s="77">
        <f>(((Table134567891011121314151617343[[#This Row],[ITA]]-VLOOKUP($U$1,A:B,2,))/VLOOKUP($U$1,A:B,2,))*100)+100</f>
        <v>86.019736842412328</v>
      </c>
      <c r="I45" s="77">
        <f>(((Table134567891011121314151617343[[#This Row],[FRA]]-VLOOKUP($U$1,A:C,3,))/VLOOKUP($U$1,A:C,3,))*100)+100</f>
        <v>84.261879207727588</v>
      </c>
      <c r="J45" s="77">
        <f>(((Table134567891011121314151617343[[#This Row],[DEU]]-VLOOKUP($U$1,A:D,4,))/VLOOKUP($U$1,A:D,4,))*100)+100</f>
        <v>89.760638297674291</v>
      </c>
      <c r="K45" s="77">
        <f>(((Table134567891011121314151617343[[#This Row],[ESP]]-VLOOKUP($U$1,A:E,5,))/VLOOKUP($U$1,A:E,5,))*100)+100</f>
        <v>75.342523325137037</v>
      </c>
      <c r="L45" s="77">
        <f>(((Table134567891011121314151617343[[#This Row],[EA19]]-VLOOKUP($U$1,A:F,6,))/VLOOKUP($U$1,A:F,6,))*100)+100</f>
        <v>84.451901565995527</v>
      </c>
      <c r="M45" s="77">
        <f>(((Table134567891011121314151617343[[#This Row],[GBR]]-VLOOKUP($U$1,A:G,7,))/VLOOKUP($U$1,A:G,7,))*100)+100</f>
        <v>87.281213535098047</v>
      </c>
      <c r="N45" s="77">
        <f>IF(VLOOKUP(A45,Database!$A:$AU,MATCH($N$1,Database!$A$1:$AU$1,0),FALSE)=0,#N/A,VLOOKUP(A45,Database!$A:$AU,MATCH($N$1,Database!$A$1:$AU$1,0),FALSE))</f>
        <v>64.750827373000007</v>
      </c>
      <c r="O45" s="77">
        <f>(((Table134567891011121314151617343[[#This Row],[USA]]-VLOOKUP($U$1,A:N,14,))/VLOOKUP($U$1,A:N,14,))*100)+100</f>
        <v>74.543251208605781</v>
      </c>
      <c r="P45" s="77">
        <f>IF(VLOOKUP(A45,Database!$A:$AS,MATCH($P$1,Database!$A$1:$AS$1,0),FALSE)=0,#N/A,VLOOKUP(A45,Database!$A:$AS,MATCH($P$1,Database!$A$1:$AS$1,0),FALSE))</f>
        <v>96.339692229999997</v>
      </c>
      <c r="Q45" s="77">
        <f>(((Table134567891011121314151617343[[#This Row],[JPN]]-VLOOKUP($U$1,A:Q,16,))/VLOOKUP($U$1,A:Q,16,))*100)+100</f>
        <v>96.723074285247648</v>
      </c>
    </row>
    <row r="46" spans="1:23" s="82" customFormat="1" x14ac:dyDescent="0.2">
      <c r="A46" s="21">
        <v>34213</v>
      </c>
      <c r="B46" s="77">
        <f>IF(VLOOKUP(A46,Database!$A:$AS,MATCH($B$1,Database!$A$1:$AS$1,0),FALSE)=0,#N/A,VLOOKUP(A46,Database!$A:$AS,MATCH($B$1,Database!$A$1:$AS$1,0),FALSE))</f>
        <v>105.191234064</v>
      </c>
      <c r="C46" s="77">
        <f>IF(VLOOKUP(A46,Database!$A:$AS,MATCH($C$1,Database!$A$1:$AS$1,0),FALSE)=0,#N/A,VLOOKUP(A46,Database!$A:$AS,MATCH($C$1,Database!$A$1:$AS$1,0),FALSE))</f>
        <v>86.93</v>
      </c>
      <c r="D46" s="77">
        <f>IF(VLOOKUP(A46,Database!$A:$AS,MATCH($D$1,Database!$A$1:$AS$1,0),FALSE)=0,#N/A,VLOOKUP(A46,Database!$A:$AS,MATCH($D$1,Database!$A$1:$AS$1,0),FALSE))</f>
        <v>67.194400466999994</v>
      </c>
      <c r="E46" s="77">
        <f>IF(VLOOKUP(A46,Database!$A:$AS,MATCH($E$1,Database!$A$1:$AS$1,0),FALSE)=0,#N/A,VLOOKUP(A46,Database!$A:$AS,MATCH($E$1,Database!$A$1:$AS$1,0),FALSE))</f>
        <v>92.628077189999999</v>
      </c>
      <c r="F46" s="77">
        <f>IF(VLOOKUP(A46,Database!$A:$AS,MATCH($F$1,Database!$A$1:$AS$1,0),FALSE)=0,#N/A,VLOOKUP(A46,Database!$A:$AS,MATCH($F$1,Database!$A$1:$AS$1,0),FALSE))</f>
        <v>75.8</v>
      </c>
      <c r="G46" s="77">
        <f>IF(VLOOKUP(A46,Database!$A:$AS,MATCH($G$1,Database!$A$1:$AS$1,0),FALSE)=0,#N/A,VLOOKUP(A46,Database!$A:$AS,MATCH($G$1,Database!$A$1:$AS$1,0),FALSE))</f>
        <v>80.767162573999997</v>
      </c>
      <c r="H46" s="77">
        <f>(((Table134567891011121314151617343[[#This Row],[ITA]]-VLOOKUP($U$1,A:B,2,))/VLOOKUP($U$1,A:B,2,))*100)+100</f>
        <v>86.51315789490728</v>
      </c>
      <c r="I46" s="77">
        <f>(((Table134567891011121314151617343[[#This Row],[FRA]]-VLOOKUP($U$1,A:C,3,))/VLOOKUP($U$1,A:C,3,))*100)+100</f>
        <v>84.818031027417319</v>
      </c>
      <c r="J46" s="77">
        <f>(((Table134567891011121314151617343[[#This Row],[DEU]]-VLOOKUP($U$1,A:D,4,))/VLOOKUP($U$1,A:D,4,))*100)+100</f>
        <v>89.361702127574688</v>
      </c>
      <c r="K46" s="77">
        <f>(((Table134567891011121314151617343[[#This Row],[ESP]]-VLOOKUP($U$1,A:E,5,))/VLOOKUP($U$1,A:E,5,))*100)+100</f>
        <v>77.858283600689646</v>
      </c>
      <c r="L46" s="77">
        <f>(((Table134567891011121314151617343[[#This Row],[EA19]]-VLOOKUP($U$1,A:F,6,))/VLOOKUP($U$1,A:F,6,))*100)+100</f>
        <v>84.787472035794181</v>
      </c>
      <c r="M46" s="77">
        <f>(((Table134567891011121314151617343[[#This Row],[GBR]]-VLOOKUP($U$1,A:G,7,))/VLOOKUP($U$1,A:G,7,))*100)+100</f>
        <v>87.631271878507178</v>
      </c>
      <c r="N46" s="77">
        <f>IF(VLOOKUP(A46,Database!$A:$AU,MATCH($N$1,Database!$A$1:$AU$1,0),FALSE)=0,#N/A,VLOOKUP(A46,Database!$A:$AU,MATCH($N$1,Database!$A$1:$AU$1,0),FALSE))</f>
        <v>65.077621979</v>
      </c>
      <c r="O46" s="77">
        <f>(((Table134567891011121314151617343[[#This Row],[USA]]-VLOOKUP($U$1,A:N,14,))/VLOOKUP($U$1,A:N,14,))*100)+100</f>
        <v>74.919467751266254</v>
      </c>
      <c r="P46" s="77">
        <f>IF(VLOOKUP(A46,Database!$A:$AS,MATCH($P$1,Database!$A$1:$AS$1,0),FALSE)=0,#N/A,VLOOKUP(A46,Database!$A:$AS,MATCH($P$1,Database!$A$1:$AS$1,0),FALSE))</f>
        <v>96.643922837000005</v>
      </c>
      <c r="Q46" s="77">
        <f>(((Table134567891011121314151617343[[#This Row],[JPN]]-VLOOKUP($U$1,A:Q,16,))/VLOOKUP($U$1,A:Q,16,))*100)+100</f>
        <v>97.028515572421952</v>
      </c>
    </row>
    <row r="47" spans="1:23" s="82" customFormat="1" x14ac:dyDescent="0.2">
      <c r="A47" s="21">
        <v>34243</v>
      </c>
      <c r="B47" s="77">
        <f>IF(VLOOKUP(A47,Database!$A:$AS,MATCH($B$1,Database!$A$1:$AS$1,0),FALSE)=0,#N/A,VLOOKUP(A47,Database!$A:$AS,MATCH($B$1,Database!$A$1:$AS$1,0),FALSE))</f>
        <v>105.091242396</v>
      </c>
      <c r="C47" s="77">
        <f>IF(VLOOKUP(A47,Database!$A:$AS,MATCH($C$1,Database!$A$1:$AS$1,0),FALSE)=0,#N/A,VLOOKUP(A47,Database!$A:$AS,MATCH($C$1,Database!$A$1:$AS$1,0),FALSE))</f>
        <v>87.3</v>
      </c>
      <c r="D47" s="77">
        <f>IF(VLOOKUP(A47,Database!$A:$AS,MATCH($D$1,Database!$A$1:$AS$1,0),FALSE)=0,#N/A,VLOOKUP(A47,Database!$A:$AS,MATCH($D$1,Database!$A$1:$AS$1,0),FALSE))</f>
        <v>67.194400466999994</v>
      </c>
      <c r="E47" s="77">
        <f>IF(VLOOKUP(A47,Database!$A:$AS,MATCH($E$1,Database!$A$1:$AS$1,0),FALSE)=0,#N/A,VLOOKUP(A47,Database!$A:$AS,MATCH($E$1,Database!$A$1:$AS$1,0),FALSE))</f>
        <v>93.377077814000003</v>
      </c>
      <c r="F47" s="77">
        <f>IF(VLOOKUP(A47,Database!$A:$AS,MATCH($F$1,Database!$A$1:$AS$1,0),FALSE)=0,#N/A,VLOOKUP(A47,Database!$A:$AS,MATCH($F$1,Database!$A$1:$AS$1,0),FALSE))</f>
        <v>76</v>
      </c>
      <c r="G47" s="77">
        <f>IF(VLOOKUP(A47,Database!$A:$AS,MATCH($G$1,Database!$A$1:$AS$1,0),FALSE)=0,#N/A,VLOOKUP(A47,Database!$A:$AS,MATCH($G$1,Database!$A$1:$AS$1,0),FALSE))</f>
        <v>80.874708729000005</v>
      </c>
      <c r="H47" s="77">
        <f>(((Table134567891011121314151617343[[#This Row],[ITA]]-VLOOKUP($U$1,A:B,2,))/VLOOKUP($U$1,A:B,2,))*100)+100</f>
        <v>86.430921052276503</v>
      </c>
      <c r="I47" s="77">
        <f>(((Table134567891011121314151617343[[#This Row],[FRA]]-VLOOKUP($U$1,A:C,3,))/VLOOKUP($U$1,A:C,3,))*100)+100</f>
        <v>85.17904185774222</v>
      </c>
      <c r="J47" s="77">
        <f>(((Table134567891011121314151617343[[#This Row],[DEU]]-VLOOKUP($U$1,A:D,4,))/VLOOKUP($U$1,A:D,4,))*100)+100</f>
        <v>89.361702127574688</v>
      </c>
      <c r="K47" s="77">
        <f>(((Table134567891011121314151617343[[#This Row],[ESP]]-VLOOKUP($U$1,A:E,5,))/VLOOKUP($U$1,A:E,5,))*100)+100</f>
        <v>78.487854080500725</v>
      </c>
      <c r="L47" s="77">
        <f>(((Table134567891011121314151617343[[#This Row],[EA19]]-VLOOKUP($U$1,A:F,6,))/VLOOKUP($U$1,A:F,6,))*100)+100</f>
        <v>85.011185682326612</v>
      </c>
      <c r="M47" s="77">
        <f>(((Table134567891011121314151617343[[#This Row],[GBR]]-VLOOKUP($U$1,A:G,7,))/VLOOKUP($U$1,A:G,7,))*100)+100</f>
        <v>87.747957992615241</v>
      </c>
      <c r="N47" s="77">
        <f>IF(VLOOKUP(A47,Database!$A:$AU,MATCH($N$1,Database!$A$1:$AU$1,0),FALSE)=0,#N/A,VLOOKUP(A47,Database!$A:$AU,MATCH($N$1,Database!$A$1:$AU$1,0),FALSE))</f>
        <v>65.580154174</v>
      </c>
      <c r="O47" s="77">
        <f>(((Table134567891011121314151617343[[#This Row],[USA]]-VLOOKUP($U$1,A:N,14,))/VLOOKUP($U$1,A:N,14,))*100)+100</f>
        <v>75.497999102479795</v>
      </c>
      <c r="P47" s="77">
        <f>IF(VLOOKUP(A47,Database!$A:$AS,MATCH($P$1,Database!$A$1:$AS$1,0),FALSE)=0,#N/A,VLOOKUP(A47,Database!$A:$AS,MATCH($P$1,Database!$A$1:$AS$1,0),FALSE))</f>
        <v>95.832641218999996</v>
      </c>
      <c r="Q47" s="77">
        <f>(((Table134567891011121314151617343[[#This Row],[JPN]]-VLOOKUP($U$1,A:Q,16,))/VLOOKUP($U$1,A:Q,16,))*100)+100</f>
        <v>96.214005473959801</v>
      </c>
    </row>
    <row r="48" spans="1:23" s="82" customFormat="1" x14ac:dyDescent="0.2">
      <c r="A48" s="21">
        <v>34274</v>
      </c>
      <c r="B48" s="77">
        <f>IF(VLOOKUP(A48,Database!$A:$AS,MATCH($B$1,Database!$A$1:$AS$1,0),FALSE)=0,#N/A,VLOOKUP(A48,Database!$A:$AS,MATCH($B$1,Database!$A$1:$AS$1,0),FALSE))</f>
        <v>105.891175735</v>
      </c>
      <c r="C48" s="77">
        <f>IF(VLOOKUP(A48,Database!$A:$AS,MATCH($C$1,Database!$A$1:$AS$1,0),FALSE)=0,#N/A,VLOOKUP(A48,Database!$A:$AS,MATCH($C$1,Database!$A$1:$AS$1,0),FALSE))</f>
        <v>86.71</v>
      </c>
      <c r="D48" s="77">
        <f>IF(VLOOKUP(A48,Database!$A:$AS,MATCH($D$1,Database!$A$1:$AS$1,0),FALSE)=0,#N/A,VLOOKUP(A48,Database!$A:$AS,MATCH($D$1,Database!$A$1:$AS$1,0),FALSE))</f>
        <v>66.594450461999998</v>
      </c>
      <c r="E48" s="77">
        <f>IF(VLOOKUP(A48,Database!$A:$AS,MATCH($E$1,Database!$A$1:$AS$1,0),FALSE)=0,#N/A,VLOOKUP(A48,Database!$A:$AS,MATCH($E$1,Database!$A$1:$AS$1,0),FALSE))</f>
        <v>93.641078034000003</v>
      </c>
      <c r="F48" s="77">
        <f>IF(VLOOKUP(A48,Database!$A:$AS,MATCH($F$1,Database!$A$1:$AS$1,0),FALSE)=0,#N/A,VLOOKUP(A48,Database!$A:$AS,MATCH($F$1,Database!$A$1:$AS$1,0),FALSE))</f>
        <v>75.900000000000006</v>
      </c>
      <c r="G48" s="77">
        <f>IF(VLOOKUP(A48,Database!$A:$AS,MATCH($G$1,Database!$A$1:$AS$1,0),FALSE)=0,#N/A,VLOOKUP(A48,Database!$A:$AS,MATCH($G$1,Database!$A$1:$AS$1,0),FALSE))</f>
        <v>81.627531816000001</v>
      </c>
      <c r="H48" s="77">
        <f>(((Table134567891011121314151617343[[#This Row],[ITA]]-VLOOKUP($U$1,A:B,2,))/VLOOKUP($U$1,A:B,2,))*100)+100</f>
        <v>87.088815789210599</v>
      </c>
      <c r="I48" s="77">
        <f>(((Table134567891011121314151617343[[#This Row],[FRA]]-VLOOKUP($U$1,A:C,3,))/VLOOKUP($U$1,A:C,3,))*100)+100</f>
        <v>84.603375939116006</v>
      </c>
      <c r="J48" s="77">
        <f>(((Table134567891011121314151617343[[#This Row],[DEU]]-VLOOKUP($U$1,A:D,4,))/VLOOKUP($U$1,A:D,4,))*100)+100</f>
        <v>88.56382978604563</v>
      </c>
      <c r="K48" s="77">
        <f>(((Table134567891011121314151617343[[#This Row],[ESP]]-VLOOKUP($U$1,A:E,5,))/VLOOKUP($U$1,A:E,5,))*100)+100</f>
        <v>78.709758762352664</v>
      </c>
      <c r="L48" s="77">
        <f>(((Table134567891011121314151617343[[#This Row],[EA19]]-VLOOKUP($U$1,A:F,6,))/VLOOKUP($U$1,A:F,6,))*100)+100</f>
        <v>84.899328859060404</v>
      </c>
      <c r="M48" s="77">
        <f>(((Table134567891011121314151617343[[#This Row],[GBR]]-VLOOKUP($U$1,A:G,7,))/VLOOKUP($U$1,A:G,7,))*100)+100</f>
        <v>88.564760793541552</v>
      </c>
      <c r="N48" s="77">
        <f>IF(VLOOKUP(A48,Database!$A:$AU,MATCH($N$1,Database!$A$1:$AU$1,0),FALSE)=0,#N/A,VLOOKUP(A48,Database!$A:$AU,MATCH($N$1,Database!$A$1:$AU$1,0),FALSE))</f>
        <v>65.897235140000006</v>
      </c>
      <c r="O48" s="77">
        <f>(((Table134567891011121314151617343[[#This Row],[USA]]-VLOOKUP($U$1,A:N,14,))/VLOOKUP($U$1,A:N,14,))*100)+100</f>
        <v>75.863032987928833</v>
      </c>
      <c r="P48" s="77">
        <f>IF(VLOOKUP(A48,Database!$A:$AS,MATCH($P$1,Database!$A$1:$AS$1,0),FALSE)=0,#N/A,VLOOKUP(A48,Database!$A:$AS,MATCH($P$1,Database!$A$1:$AS$1,0),FALSE))</f>
        <v>95.629820813999999</v>
      </c>
      <c r="Q48" s="77">
        <f>(((Table134567891011121314151617343[[#This Row],[JPN]]-VLOOKUP($U$1,A:Q,16,))/VLOOKUP($U$1,A:Q,16,))*100)+100</f>
        <v>96.010377948842276</v>
      </c>
    </row>
    <row r="49" spans="1:17" s="82" customFormat="1" x14ac:dyDescent="0.2">
      <c r="A49" s="21">
        <v>34304</v>
      </c>
      <c r="B49" s="77">
        <f>IF(VLOOKUP(A49,Database!$A:$AS,MATCH($B$1,Database!$A$1:$AS$1,0),FALSE)=0,#N/A,VLOOKUP(A49,Database!$A:$AS,MATCH($B$1,Database!$A$1:$AS$1,0),FALSE))</f>
        <v>105.79118406800001</v>
      </c>
      <c r="C49" s="77">
        <f>IF(VLOOKUP(A49,Database!$A:$AS,MATCH($C$1,Database!$A$1:$AS$1,0),FALSE)=0,#N/A,VLOOKUP(A49,Database!$A:$AS,MATCH($C$1,Database!$A$1:$AS$1,0),FALSE))</f>
        <v>85.91</v>
      </c>
      <c r="D49" s="77">
        <f>IF(VLOOKUP(A49,Database!$A:$AS,MATCH($D$1,Database!$A$1:$AS$1,0),FALSE)=0,#N/A,VLOOKUP(A49,Database!$A:$AS,MATCH($D$1,Database!$A$1:$AS$1,0),FALSE))</f>
        <v>67.394383801000004</v>
      </c>
      <c r="E49" s="77">
        <f>IF(VLOOKUP(A49,Database!$A:$AS,MATCH($E$1,Database!$A$1:$AS$1,0),FALSE)=0,#N/A,VLOOKUP(A49,Database!$A:$AS,MATCH($E$1,Database!$A$1:$AS$1,0),FALSE))</f>
        <v>93.864078219999996</v>
      </c>
      <c r="F49" s="77">
        <f>IF(VLOOKUP(A49,Database!$A:$AS,MATCH($F$1,Database!$A$1:$AS$1,0),FALSE)=0,#N/A,VLOOKUP(A49,Database!$A:$AS,MATCH($F$1,Database!$A$1:$AS$1,0),FALSE))</f>
        <v>76</v>
      </c>
      <c r="G49" s="77">
        <f>IF(VLOOKUP(A49,Database!$A:$AS,MATCH($G$1,Database!$A$1:$AS$1,0),FALSE)=0,#N/A,VLOOKUP(A49,Database!$A:$AS,MATCH($G$1,Database!$A$1:$AS$1,0),FALSE))</f>
        <v>81.842624126000004</v>
      </c>
      <c r="H49" s="77">
        <f>(((Table134567891011121314151617343[[#This Row],[ITA]]-VLOOKUP($U$1,A:B,2,))/VLOOKUP($U$1,A:B,2,))*100)+100</f>
        <v>87.006578947402247</v>
      </c>
      <c r="I49" s="77">
        <f>(((Table134567891011121314151617343[[#This Row],[FRA]]-VLOOKUP($U$1,A:C,3,))/VLOOKUP($U$1,A:C,3,))*100)+100</f>
        <v>83.822811981656741</v>
      </c>
      <c r="J49" s="77">
        <f>(((Table134567891011121314151617343[[#This Row],[DEU]]-VLOOKUP($U$1,A:D,4,))/VLOOKUP($U$1,A:D,4,))*100)+100</f>
        <v>89.627659573421155</v>
      </c>
      <c r="K49" s="77">
        <f>(((Table134567891011121314151617343[[#This Row],[ESP]]-VLOOKUP($U$1,A:E,5,))/VLOOKUP($U$1,A:E,5,))*100)+100</f>
        <v>78.897200974814666</v>
      </c>
      <c r="L49" s="77">
        <f>(((Table134567891011121314151617343[[#This Row],[EA19]]-VLOOKUP($U$1,A:F,6,))/VLOOKUP($U$1,A:F,6,))*100)+100</f>
        <v>85.011185682326612</v>
      </c>
      <c r="M49" s="77">
        <f>(((Table134567891011121314151617343[[#This Row],[GBR]]-VLOOKUP($U$1,A:G,7,))/VLOOKUP($U$1,A:G,7,))*100)+100</f>
        <v>88.79813302175765</v>
      </c>
      <c r="N49" s="77">
        <f>IF(VLOOKUP(A49,Database!$A:$AU,MATCH($N$1,Database!$A$1:$AU$1,0),FALSE)=0,#N/A,VLOOKUP(A49,Database!$A:$AU,MATCH($N$1,Database!$A$1:$AU$1,0),FALSE))</f>
        <v>66.250890932999994</v>
      </c>
      <c r="O49" s="77">
        <f>(((Table134567891011121314151617343[[#This Row],[USA]]-VLOOKUP($U$1,A:N,14,))/VLOOKUP($U$1,A:N,14,))*100)+100</f>
        <v>76.270172999702169</v>
      </c>
      <c r="P49" s="77">
        <f>IF(VLOOKUP(A49,Database!$A:$AS,MATCH($P$1,Database!$A$1:$AS$1,0),FALSE)=0,#N/A,VLOOKUP(A49,Database!$A:$AS,MATCH($P$1,Database!$A$1:$AS$1,0),FALSE))</f>
        <v>94.919949398</v>
      </c>
      <c r="Q49" s="77">
        <f>(((Table134567891011121314151617343[[#This Row],[JPN]]-VLOOKUP($U$1,A:Q,16,))/VLOOKUP($U$1,A:Q,16,))*100)+100</f>
        <v>95.297681612436904</v>
      </c>
    </row>
    <row r="50" spans="1:17" s="82" customFormat="1" x14ac:dyDescent="0.2">
      <c r="A50" s="21">
        <v>34335</v>
      </c>
      <c r="B50" s="77">
        <f>IF(VLOOKUP(A50,Database!$A:$AS,MATCH($B$1,Database!$A$1:$AS$1,0),FALSE)=0,#N/A,VLOOKUP(A50,Database!$A:$AS,MATCH($B$1,Database!$A$1:$AS$1,0),FALSE))</f>
        <v>106.09115907</v>
      </c>
      <c r="C50" s="77">
        <f>IF(VLOOKUP(A50,Database!$A:$AS,MATCH($C$1,Database!$A$1:$AS$1,0),FALSE)=0,#N/A,VLOOKUP(A50,Database!$A:$AS,MATCH($C$1,Database!$A$1:$AS$1,0),FALSE))</f>
        <v>87.51</v>
      </c>
      <c r="D50" s="77">
        <f>IF(VLOOKUP(A50,Database!$A:$AS,MATCH($D$1,Database!$A$1:$AS$1,0),FALSE)=0,#N/A,VLOOKUP(A50,Database!$A:$AS,MATCH($D$1,Database!$A$1:$AS$1,0),FALSE))</f>
        <v>67.094408799000007</v>
      </c>
      <c r="E50" s="77">
        <f>IF(VLOOKUP(A50,Database!$A:$AS,MATCH($E$1,Database!$A$1:$AS$1,0),FALSE)=0,#N/A,VLOOKUP(A50,Database!$A:$AS,MATCH($E$1,Database!$A$1:$AS$1,0),FALSE))</f>
        <v>93.462077884999999</v>
      </c>
      <c r="F50" s="77">
        <f>IF(VLOOKUP(A50,Database!$A:$AS,MATCH($F$1,Database!$A$1:$AS$1,0),FALSE)=0,#N/A,VLOOKUP(A50,Database!$A:$AS,MATCH($F$1,Database!$A$1:$AS$1,0),FALSE))</f>
        <v>76.099999999999994</v>
      </c>
      <c r="G50" s="77">
        <f>IF(VLOOKUP(A50,Database!$A:$AS,MATCH($G$1,Database!$A$1:$AS$1,0),FALSE)=0,#N/A,VLOOKUP(A50,Database!$A:$AS,MATCH($G$1,Database!$A$1:$AS$1,0),FALSE))</f>
        <v>82.272808746999999</v>
      </c>
      <c r="H50" s="77">
        <f>(((Table134567891011121314151617343[[#This Row],[ITA]]-VLOOKUP($U$1,A:B,2,))/VLOOKUP($U$1,A:B,2,))*100)+100</f>
        <v>87.253289473649716</v>
      </c>
      <c r="I50" s="77">
        <f>(((Table134567891011121314151617343[[#This Row],[FRA]]-VLOOKUP($U$1,A:C,3,))/VLOOKUP($U$1,A:C,3,))*100)+100</f>
        <v>85.383939896575285</v>
      </c>
      <c r="J50" s="77">
        <f>(((Table134567891011121314151617343[[#This Row],[DEU]]-VLOOKUP($U$1,A:D,4,))/VLOOKUP($U$1,A:D,4,))*100)+100</f>
        <v>89.228723403321581</v>
      </c>
      <c r="K50" s="77">
        <f>(((Table134567891011121314151617343[[#This Row],[ESP]]-VLOOKUP($U$1,A:E,5,))/VLOOKUP($U$1,A:E,5,))*100)+100</f>
        <v>78.559300663812849</v>
      </c>
      <c r="L50" s="77">
        <f>(((Table134567891011121314151617343[[#This Row],[EA19]]-VLOOKUP($U$1,A:F,6,))/VLOOKUP($U$1,A:F,6,))*100)+100</f>
        <v>85.123042505592835</v>
      </c>
      <c r="M50" s="77">
        <f>(((Table134567891011121314151617343[[#This Row],[GBR]]-VLOOKUP($U$1,A:G,7,))/VLOOKUP($U$1,A:G,7,))*100)+100</f>
        <v>89.264877479274816</v>
      </c>
      <c r="N50" s="77">
        <f>IF(VLOOKUP(A50,Database!$A:$AU,MATCH($N$1,Database!$A$1:$AU$1,0),FALSE)=0,#N/A,VLOOKUP(A50,Database!$A:$AU,MATCH($N$1,Database!$A$1:$AU$1,0),FALSE))</f>
        <v>66.468654885000007</v>
      </c>
      <c r="O50" s="77">
        <f>(((Table134567891011121314151617343[[#This Row],[USA]]-VLOOKUP($U$1,A:N,14,))/VLOOKUP($U$1,A:N,14,))*100)+100</f>
        <v>76.520869919520749</v>
      </c>
      <c r="P50" s="77">
        <f>IF(VLOOKUP(A50,Database!$A:$AS,MATCH($P$1,Database!$A$1:$AS$1,0),FALSE)=0,#N/A,VLOOKUP(A50,Database!$A:$AS,MATCH($P$1,Database!$A$1:$AS$1,0),FALSE))</f>
        <v>94.514308588000006</v>
      </c>
      <c r="Q50" s="77">
        <f>(((Table134567891011121314151617343[[#This Row],[JPN]]-VLOOKUP($U$1,A:Q,16,))/VLOOKUP($U$1,A:Q,16,))*100)+100</f>
        <v>94.890426562201867</v>
      </c>
    </row>
    <row r="51" spans="1:17" s="82" customFormat="1" x14ac:dyDescent="0.2">
      <c r="A51" s="21">
        <v>34366</v>
      </c>
      <c r="B51" s="77">
        <f>IF(VLOOKUP(A51,Database!$A:$AS,MATCH($B$1,Database!$A$1:$AS$1,0),FALSE)=0,#N/A,VLOOKUP(A51,Database!$A:$AS,MATCH($B$1,Database!$A$1:$AS$1,0),FALSE))</f>
        <v>107.791017415</v>
      </c>
      <c r="C51" s="77">
        <f>IF(VLOOKUP(A51,Database!$A:$AS,MATCH($C$1,Database!$A$1:$AS$1,0),FALSE)=0,#N/A,VLOOKUP(A51,Database!$A:$AS,MATCH($C$1,Database!$A$1:$AS$1,0),FALSE))</f>
        <v>87.26</v>
      </c>
      <c r="D51" s="77">
        <f>IF(VLOOKUP(A51,Database!$A:$AS,MATCH($D$1,Database!$A$1:$AS$1,0),FALSE)=0,#N/A,VLOOKUP(A51,Database!$A:$AS,MATCH($D$1,Database!$A$1:$AS$1,0),FALSE))</f>
        <v>68.094325472999998</v>
      </c>
      <c r="E51" s="77">
        <f>IF(VLOOKUP(A51,Database!$A:$AS,MATCH($E$1,Database!$A$1:$AS$1,0),FALSE)=0,#N/A,VLOOKUP(A51,Database!$A:$AS,MATCH($E$1,Database!$A$1:$AS$1,0),FALSE))</f>
        <v>96.489080408000007</v>
      </c>
      <c r="F51" s="77">
        <f>IF(VLOOKUP(A51,Database!$A:$AS,MATCH($F$1,Database!$A$1:$AS$1,0),FALSE)=0,#N/A,VLOOKUP(A51,Database!$A:$AS,MATCH($F$1,Database!$A$1:$AS$1,0),FALSE))</f>
        <v>77.3</v>
      </c>
      <c r="G51" s="77">
        <f>IF(VLOOKUP(A51,Database!$A:$AS,MATCH($G$1,Database!$A$1:$AS$1,0),FALSE)=0,#N/A,VLOOKUP(A51,Database!$A:$AS,MATCH($G$1,Database!$A$1:$AS$1,0),FALSE))</f>
        <v>82.595447213</v>
      </c>
      <c r="H51" s="77">
        <f>(((Table134567891011121314151617343[[#This Row],[ITA]]-VLOOKUP($U$1,A:B,2,))/VLOOKUP($U$1,A:B,2,))*100)+100</f>
        <v>88.651315789326247</v>
      </c>
      <c r="I51" s="77">
        <f>(((Table134567891011121314151617343[[#This Row],[FRA]]-VLOOKUP($U$1,A:C,3,))/VLOOKUP($U$1,A:C,3,))*100)+100</f>
        <v>85.140013659869268</v>
      </c>
      <c r="J51" s="77">
        <f>(((Table134567891011121314151617343[[#This Row],[DEU]]-VLOOKUP($U$1,A:D,4,))/VLOOKUP($U$1,A:D,4,))*100)+100</f>
        <v>90.558510637873439</v>
      </c>
      <c r="K51" s="77">
        <f>(((Table134567891011121314151617343[[#This Row],[ESP]]-VLOOKUP($U$1,A:E,5,))/VLOOKUP($U$1,A:E,5,))*100)+100</f>
        <v>81.103639573194641</v>
      </c>
      <c r="L51" s="77">
        <f>(((Table134567891011121314151617343[[#This Row],[EA19]]-VLOOKUP($U$1,A:F,6,))/VLOOKUP($U$1,A:F,6,))*100)+100</f>
        <v>86.465324384787465</v>
      </c>
      <c r="M51" s="77">
        <f>(((Table134567891011121314151617343[[#This Row],[GBR]]-VLOOKUP($U$1,A:G,7,))/VLOOKUP($U$1,A:G,7,))*100)+100</f>
        <v>89.614935822683961</v>
      </c>
      <c r="N51" s="77">
        <f>IF(VLOOKUP(A51,Database!$A:$AU,MATCH($N$1,Database!$A$1:$AU$1,0),FALSE)=0,#N/A,VLOOKUP(A51,Database!$A:$AU,MATCH($N$1,Database!$A$1:$AU$1,0),FALSE))</f>
        <v>66.514645997000002</v>
      </c>
      <c r="O51" s="77">
        <f>(((Table134567891011121314151617343[[#This Row],[USA]]-VLOOKUP($U$1,A:N,14,))/VLOOKUP($U$1,A:N,14,))*100)+100</f>
        <v>76.573816378342499</v>
      </c>
      <c r="P51" s="77">
        <f>IF(VLOOKUP(A51,Database!$A:$AS,MATCH($P$1,Database!$A$1:$AS$1,0),FALSE)=0,#N/A,VLOOKUP(A51,Database!$A:$AS,MATCH($P$1,Database!$A$1:$AS$1,0),FALSE))</f>
        <v>95.325590207000005</v>
      </c>
      <c r="Q51" s="77">
        <f>(((Table134567891011121314151617343[[#This Row],[JPN]]-VLOOKUP($U$1,A:Q,16,))/VLOOKUP($U$1,A:Q,16,))*100)+100</f>
        <v>95.704936661667986</v>
      </c>
    </row>
    <row r="52" spans="1:17" s="82" customFormat="1" x14ac:dyDescent="0.2">
      <c r="A52" s="21">
        <v>34394</v>
      </c>
      <c r="B52" s="77">
        <f>IF(VLOOKUP(A52,Database!$A:$AS,MATCH($B$1,Database!$A$1:$AS$1,0),FALSE)=0,#N/A,VLOOKUP(A52,Database!$A:$AS,MATCH($B$1,Database!$A$1:$AS$1,0),FALSE))</f>
        <v>109.290892426</v>
      </c>
      <c r="C52" s="77">
        <f>IF(VLOOKUP(A52,Database!$A:$AS,MATCH($C$1,Database!$A$1:$AS$1,0),FALSE)=0,#N/A,VLOOKUP(A52,Database!$A:$AS,MATCH($C$1,Database!$A$1:$AS$1,0),FALSE))</f>
        <v>87.24</v>
      </c>
      <c r="D52" s="77">
        <f>IF(VLOOKUP(A52,Database!$A:$AS,MATCH($D$1,Database!$A$1:$AS$1,0),FALSE)=0,#N/A,VLOOKUP(A52,Database!$A:$AS,MATCH($D$1,Database!$A$1:$AS$1,0),FALSE))</f>
        <v>67.794350471000001</v>
      </c>
      <c r="E52" s="77">
        <f>IF(VLOOKUP(A52,Database!$A:$AS,MATCH($E$1,Database!$A$1:$AS$1,0),FALSE)=0,#N/A,VLOOKUP(A52,Database!$A:$AS,MATCH($E$1,Database!$A$1:$AS$1,0),FALSE))</f>
        <v>96.209080173999993</v>
      </c>
      <c r="F52" s="77">
        <f>IF(VLOOKUP(A52,Database!$A:$AS,MATCH($F$1,Database!$A$1:$AS$1,0),FALSE)=0,#N/A,VLOOKUP(A52,Database!$A:$AS,MATCH($F$1,Database!$A$1:$AS$1,0),FALSE))</f>
        <v>77.3</v>
      </c>
      <c r="G52" s="77">
        <f>IF(VLOOKUP(A52,Database!$A:$AS,MATCH($G$1,Database!$A$1:$AS$1,0),FALSE)=0,#N/A,VLOOKUP(A52,Database!$A:$AS,MATCH($G$1,Database!$A$1:$AS$1,0),FALSE))</f>
        <v>82.918085677999997</v>
      </c>
      <c r="H52" s="77">
        <f>(((Table134567891011121314151617343[[#This Row],[ITA]]-VLOOKUP($U$1,A:B,2,))/VLOOKUP($U$1,A:B,2,))*100)+100</f>
        <v>89.884868421386074</v>
      </c>
      <c r="I52" s="77">
        <f>(((Table134567891011121314151617343[[#This Row],[FRA]]-VLOOKUP($U$1,A:C,3,))/VLOOKUP($U$1,A:C,3,))*100)+100</f>
        <v>85.120499560932771</v>
      </c>
      <c r="J52" s="77">
        <f>(((Table134567891011121314151617343[[#This Row],[DEU]]-VLOOKUP($U$1,A:D,4,))/VLOOKUP($U$1,A:D,4,))*100)+100</f>
        <v>90.159574467773865</v>
      </c>
      <c r="K52" s="77">
        <f>(((Table134567891011121314151617343[[#This Row],[ESP]]-VLOOKUP($U$1,A:E,5,))/VLOOKUP($U$1,A:E,5,))*100)+100</f>
        <v>80.868286122185225</v>
      </c>
      <c r="L52" s="77">
        <f>(((Table134567891011121314151617343[[#This Row],[EA19]]-VLOOKUP($U$1,A:F,6,))/VLOOKUP($U$1,A:F,6,))*100)+100</f>
        <v>86.465324384787465</v>
      </c>
      <c r="M52" s="77">
        <f>(((Table134567891011121314151617343[[#This Row],[GBR]]-VLOOKUP($U$1,A:G,7,))/VLOOKUP($U$1,A:G,7,))*100)+100</f>
        <v>89.964994165008093</v>
      </c>
      <c r="N52" s="77">
        <f>IF(VLOOKUP(A52,Database!$A:$AU,MATCH($N$1,Database!$A$1:$AU$1,0),FALSE)=0,#N/A,VLOOKUP(A52,Database!$A:$AU,MATCH($N$1,Database!$A$1:$AU$1,0),FALSE))</f>
        <v>67.181913598999998</v>
      </c>
      <c r="O52" s="77">
        <f>(((Table134567891011121314151617343[[#This Row],[USA]]-VLOOKUP($U$1,A:N,14,))/VLOOKUP($U$1,A:N,14,))*100)+100</f>
        <v>77.341996469582398</v>
      </c>
      <c r="P52" s="77">
        <f>IF(VLOOKUP(A52,Database!$A:$AS,MATCH($P$1,Database!$A$1:$AS$1,0),FALSE)=0,#N/A,VLOOKUP(A52,Database!$A:$AS,MATCH($P$1,Database!$A$1:$AS$1,0),FALSE))</f>
        <v>96.339692229999997</v>
      </c>
      <c r="Q52" s="77">
        <f>(((Table134567891011121314151617343[[#This Row],[JPN]]-VLOOKUP($U$1,A:Q,16,))/VLOOKUP($U$1,A:Q,16,))*100)+100</f>
        <v>96.723074285247648</v>
      </c>
    </row>
    <row r="53" spans="1:17" s="82" customFormat="1" x14ac:dyDescent="0.2">
      <c r="A53" s="21">
        <v>34425</v>
      </c>
      <c r="B53" s="77">
        <f>IF(VLOOKUP(A53,Database!$A:$AS,MATCH($B$1,Database!$A$1:$AS$1,0),FALSE)=0,#N/A,VLOOKUP(A53,Database!$A:$AS,MATCH($B$1,Database!$A$1:$AS$1,0),FALSE))</f>
        <v>111.09074243800001</v>
      </c>
      <c r="C53" s="77">
        <f>IF(VLOOKUP(A53,Database!$A:$AS,MATCH($C$1,Database!$A$1:$AS$1,0),FALSE)=0,#N/A,VLOOKUP(A53,Database!$A:$AS,MATCH($C$1,Database!$A$1:$AS$1,0),FALSE))</f>
        <v>89.64</v>
      </c>
      <c r="D53" s="77">
        <f>IF(VLOOKUP(A53,Database!$A:$AS,MATCH($D$1,Database!$A$1:$AS$1,0),FALSE)=0,#N/A,VLOOKUP(A53,Database!$A:$AS,MATCH($D$1,Database!$A$1:$AS$1,0),FALSE))</f>
        <v>68.594283809999993</v>
      </c>
      <c r="E53" s="77">
        <f>IF(VLOOKUP(A53,Database!$A:$AS,MATCH($E$1,Database!$A$1:$AS$1,0),FALSE)=0,#N/A,VLOOKUP(A53,Database!$A:$AS,MATCH($E$1,Database!$A$1:$AS$1,0),FALSE))</f>
        <v>97.807081506000003</v>
      </c>
      <c r="F53" s="77">
        <f>IF(VLOOKUP(A53,Database!$A:$AS,MATCH($F$1,Database!$A$1:$AS$1,0),FALSE)=0,#N/A,VLOOKUP(A53,Database!$A:$AS,MATCH($F$1,Database!$A$1:$AS$1,0),FALSE))</f>
        <v>78.7</v>
      </c>
      <c r="G53" s="77">
        <f>IF(VLOOKUP(A53,Database!$A:$AS,MATCH($G$1,Database!$A$1:$AS$1,0),FALSE)=0,#N/A,VLOOKUP(A53,Database!$A:$AS,MATCH($G$1,Database!$A$1:$AS$1,0),FALSE))</f>
        <v>83.993547230999994</v>
      </c>
      <c r="H53" s="77">
        <f>(((Table134567891011121314151617343[[#This Row],[ITA]]-VLOOKUP($U$1,A:B,2,))/VLOOKUP($U$1,A:B,2,))*100)+100</f>
        <v>91.365131578870944</v>
      </c>
      <c r="I53" s="77">
        <f>(((Table134567891011121314151617343[[#This Row],[FRA]]-VLOOKUP($U$1,A:C,3,))/VLOOKUP($U$1,A:C,3,))*100)+100</f>
        <v>87.462191433310565</v>
      </c>
      <c r="J53" s="77">
        <f>(((Table134567891011121314151617343[[#This Row],[DEU]]-VLOOKUP($U$1,A:D,4,))/VLOOKUP($U$1,A:D,4,))*100)+100</f>
        <v>91.223404255149376</v>
      </c>
      <c r="K53" s="77">
        <f>(((Table134567891011121314151617343[[#This Row],[ESP]]-VLOOKUP($U$1,A:E,5,))/VLOOKUP($U$1,A:E,5,))*100)+100</f>
        <v>82.211481886099548</v>
      </c>
      <c r="L53" s="77">
        <f>(((Table134567891011121314151617343[[#This Row],[EA19]]-VLOOKUP($U$1,A:F,6,))/VLOOKUP($U$1,A:F,6,))*100)+100</f>
        <v>88.03131991051454</v>
      </c>
      <c r="M53" s="77">
        <f>(((Table134567891011121314151617343[[#This Row],[GBR]]-VLOOKUP($U$1,A:G,7,))/VLOOKUP($U$1,A:G,7,))*100)+100</f>
        <v>91.131855309343536</v>
      </c>
      <c r="N53" s="77">
        <f>IF(VLOOKUP(A53,Database!$A:$AU,MATCH($N$1,Database!$A$1:$AU$1,0),FALSE)=0,#N/A,VLOOKUP(A53,Database!$A:$AU,MATCH($N$1,Database!$A$1:$AU$1,0),FALSE))</f>
        <v>67.589688244000001</v>
      </c>
      <c r="O53" s="77">
        <f>(((Table134567891011121314151617343[[#This Row],[USA]]-VLOOKUP($U$1,A:N,14,))/VLOOKUP($U$1,A:N,14,))*100)+100</f>
        <v>77.811439857905967</v>
      </c>
      <c r="P53" s="77">
        <f>IF(VLOOKUP(A53,Database!$A:$AS,MATCH($P$1,Database!$A$1:$AS$1,0),FALSE)=0,#N/A,VLOOKUP(A53,Database!$A:$AS,MATCH($P$1,Database!$A$1:$AS$1,0),FALSE))</f>
        <v>97.252384051999996</v>
      </c>
      <c r="Q53" s="77">
        <f>(((Table134567891011121314151617343[[#This Row],[JPN]]-VLOOKUP($U$1,A:Q,16,))/VLOOKUP($U$1,A:Q,16,))*100)+100</f>
        <v>97.639398147774529</v>
      </c>
    </row>
    <row r="54" spans="1:17" s="82" customFormat="1" x14ac:dyDescent="0.2">
      <c r="A54" s="21">
        <v>34455</v>
      </c>
      <c r="B54" s="77">
        <f>IF(VLOOKUP(A54,Database!$A:$AS,MATCH($B$1,Database!$A$1:$AS$1,0),FALSE)=0,#N/A,VLOOKUP(A54,Database!$A:$AS,MATCH($B$1,Database!$A$1:$AS$1,0),FALSE))</f>
        <v>111.490709108</v>
      </c>
      <c r="C54" s="77">
        <f>IF(VLOOKUP(A54,Database!$A:$AS,MATCH($C$1,Database!$A$1:$AS$1,0),FALSE)=0,#N/A,VLOOKUP(A54,Database!$A:$AS,MATCH($C$1,Database!$A$1:$AS$1,0),FALSE))</f>
        <v>89.58</v>
      </c>
      <c r="D54" s="77">
        <f>IF(VLOOKUP(A54,Database!$A:$AS,MATCH($D$1,Database!$A$1:$AS$1,0),FALSE)=0,#N/A,VLOOKUP(A54,Database!$A:$AS,MATCH($D$1,Database!$A$1:$AS$1,0),FALSE))</f>
        <v>68.294308807999997</v>
      </c>
      <c r="E54" s="77">
        <f>IF(VLOOKUP(A54,Database!$A:$AS,MATCH($E$1,Database!$A$1:$AS$1,0),FALSE)=0,#N/A,VLOOKUP(A54,Database!$A:$AS,MATCH($E$1,Database!$A$1:$AS$1,0),FALSE))</f>
        <v>96.831080693000004</v>
      </c>
      <c r="F54" s="77">
        <f>IF(VLOOKUP(A54,Database!$A:$AS,MATCH($F$1,Database!$A$1:$AS$1,0),FALSE)=0,#N/A,VLOOKUP(A54,Database!$A:$AS,MATCH($F$1,Database!$A$1:$AS$1,0),FALSE))</f>
        <v>78.5</v>
      </c>
      <c r="G54" s="77">
        <f>IF(VLOOKUP(A54,Database!$A:$AS,MATCH($G$1,Database!$A$1:$AS$1,0),FALSE)=0,#N/A,VLOOKUP(A54,Database!$A:$AS,MATCH($G$1,Database!$A$1:$AS$1,0),FALSE))</f>
        <v>85.069008783000001</v>
      </c>
      <c r="H54" s="77">
        <f>(((Table134567891011121314151617343[[#This Row],[ITA]]-VLOOKUP($U$1,A:B,2,))/VLOOKUP($U$1,A:B,2,))*100)+100</f>
        <v>91.694078947749205</v>
      </c>
      <c r="I54" s="77">
        <f>(((Table134567891011121314151617343[[#This Row],[FRA]]-VLOOKUP($U$1,A:C,3,))/VLOOKUP($U$1,A:C,3,))*100)+100</f>
        <v>87.40364913650113</v>
      </c>
      <c r="J54" s="77">
        <f>(((Table134567891011121314151617343[[#This Row],[DEU]]-VLOOKUP($U$1,A:D,4,))/VLOOKUP($U$1,A:D,4,))*100)+100</f>
        <v>90.824468085049801</v>
      </c>
      <c r="K54" s="77">
        <f>(((Table134567891011121314151617343[[#This Row],[ESP]]-VLOOKUP($U$1,A:E,5,))/VLOOKUP($U$1,A:E,5,))*100)+100</f>
        <v>81.39110700195738</v>
      </c>
      <c r="L54" s="77">
        <f>(((Table134567891011121314151617343[[#This Row],[EA19]]-VLOOKUP($U$1,A:F,6,))/VLOOKUP($U$1,A:F,6,))*100)+100</f>
        <v>87.807606263982095</v>
      </c>
      <c r="M54" s="77">
        <f>(((Table134567891011121314151617343[[#This Row],[GBR]]-VLOOKUP($U$1,A:G,7,))/VLOOKUP($U$1,A:G,7,))*100)+100</f>
        <v>92.298716452594007</v>
      </c>
      <c r="N54" s="77">
        <f>IF(VLOOKUP(A54,Database!$A:$AU,MATCH($N$1,Database!$A$1:$AU$1,0),FALSE)=0,#N/A,VLOOKUP(A54,Database!$A:$AU,MATCH($N$1,Database!$A$1:$AU$1,0),FALSE))</f>
        <v>67.909841892000003</v>
      </c>
      <c r="O54" s="77">
        <f>(((Table134567891011121314151617343[[#This Row],[USA]]-VLOOKUP($U$1,A:N,14,))/VLOOKUP($U$1,A:N,14,))*100)+100</f>
        <v>78.180011114466723</v>
      </c>
      <c r="P54" s="77">
        <f>IF(VLOOKUP(A54,Database!$A:$AS,MATCH($P$1,Database!$A$1:$AS$1,0),FALSE)=0,#N/A,VLOOKUP(A54,Database!$A:$AS,MATCH($P$1,Database!$A$1:$AS$1,0),FALSE))</f>
        <v>97.150973848999996</v>
      </c>
      <c r="Q54" s="77">
        <f>(((Table134567891011121314151617343[[#This Row],[JPN]]-VLOOKUP($U$1,A:Q,16,))/VLOOKUP($U$1,A:Q,16,))*100)+100</f>
        <v>97.537584384713767</v>
      </c>
    </row>
    <row r="55" spans="1:17" s="82" customFormat="1" x14ac:dyDescent="0.2">
      <c r="A55" s="21">
        <v>34486</v>
      </c>
      <c r="B55" s="77">
        <f>IF(VLOOKUP(A55,Database!$A:$AS,MATCH($B$1,Database!$A$1:$AS$1,0),FALSE)=0,#N/A,VLOOKUP(A55,Database!$A:$AS,MATCH($B$1,Database!$A$1:$AS$1,0),FALSE))</f>
        <v>112.59061744900001</v>
      </c>
      <c r="C55" s="77">
        <f>IF(VLOOKUP(A55,Database!$A:$AS,MATCH($C$1,Database!$A$1:$AS$1,0),FALSE)=0,#N/A,VLOOKUP(A55,Database!$A:$AS,MATCH($C$1,Database!$A$1:$AS$1,0),FALSE))</f>
        <v>90.05</v>
      </c>
      <c r="D55" s="77">
        <f>IF(VLOOKUP(A55,Database!$A:$AS,MATCH($D$1,Database!$A$1:$AS$1,0),FALSE)=0,#N/A,VLOOKUP(A55,Database!$A:$AS,MATCH($D$1,Database!$A$1:$AS$1,0),FALSE))</f>
        <v>68.794267144000003</v>
      </c>
      <c r="E55" s="77">
        <f>IF(VLOOKUP(A55,Database!$A:$AS,MATCH($E$1,Database!$A$1:$AS$1,0),FALSE)=0,#N/A,VLOOKUP(A55,Database!$A:$AS,MATCH($E$1,Database!$A$1:$AS$1,0),FALSE))</f>
        <v>98.482082067999997</v>
      </c>
      <c r="F55" s="77">
        <f>IF(VLOOKUP(A55,Database!$A:$AS,MATCH($F$1,Database!$A$1:$AS$1,0),FALSE)=0,#N/A,VLOOKUP(A55,Database!$A:$AS,MATCH($F$1,Database!$A$1:$AS$1,0),FALSE))</f>
        <v>79.099999999999994</v>
      </c>
      <c r="G55" s="77">
        <f>IF(VLOOKUP(A55,Database!$A:$AS,MATCH($G$1,Database!$A$1:$AS$1,0),FALSE)=0,#N/A,VLOOKUP(A55,Database!$A:$AS,MATCH($G$1,Database!$A$1:$AS$1,0),FALSE))</f>
        <v>84.101093386000002</v>
      </c>
      <c r="H55" s="77">
        <f>(((Table134567891011121314151617343[[#This Row],[ITA]]-VLOOKUP($U$1,A:B,2,))/VLOOKUP($U$1,A:B,2,))*100)+100</f>
        <v>92.598684210930784</v>
      </c>
      <c r="I55" s="77">
        <f>(((Table134567891011121314151617343[[#This Row],[FRA]]-VLOOKUP($U$1,A:C,3,))/VLOOKUP($U$1,A:C,3,))*100)+100</f>
        <v>87.862230461508446</v>
      </c>
      <c r="J55" s="77">
        <f>(((Table134567891011121314151617343[[#This Row],[DEU]]-VLOOKUP($U$1,A:D,4,))/VLOOKUP($U$1,A:D,4,))*100)+100</f>
        <v>91.489361700995843</v>
      </c>
      <c r="K55" s="77">
        <f>(((Table134567891011121314151617343[[#This Row],[ESP]]-VLOOKUP($U$1,A:E,5,))/VLOOKUP($U$1,A:E,5,))*100)+100</f>
        <v>82.7788518108689</v>
      </c>
      <c r="L55" s="77">
        <f>(((Table134567891011121314151617343[[#This Row],[EA19]]-VLOOKUP($U$1,A:F,6,))/VLOOKUP($U$1,A:F,6,))*100)+100</f>
        <v>88.478747203579402</v>
      </c>
      <c r="M55" s="77">
        <f>(((Table134567891011121314151617343[[#This Row],[GBR]]-VLOOKUP($U$1,A:G,7,))/VLOOKUP($U$1,A:G,7,))*100)+100</f>
        <v>91.248541423451599</v>
      </c>
      <c r="N55" s="77">
        <f>IF(VLOOKUP(A55,Database!$A:$AU,MATCH($N$1,Database!$A$1:$AU$1,0),FALSE)=0,#N/A,VLOOKUP(A55,Database!$A:$AU,MATCH($N$1,Database!$A$1:$AU$1,0),FALSE))</f>
        <v>68.353101058999997</v>
      </c>
      <c r="O55" s="77">
        <f>(((Table134567891011121314151617343[[#This Row],[USA]]-VLOOKUP($U$1,A:N,14,))/VLOOKUP($U$1,A:N,14,))*100)+100</f>
        <v>78.690305434659081</v>
      </c>
      <c r="P55" s="77">
        <f>IF(VLOOKUP(A55,Database!$A:$AS,MATCH($P$1,Database!$A$1:$AS$1,0),FALSE)=0,#N/A,VLOOKUP(A55,Database!$A:$AS,MATCH($P$1,Database!$A$1:$AS$1,0),FALSE))</f>
        <v>98.367896277</v>
      </c>
      <c r="Q55" s="77">
        <f>(((Table134567891011121314151617343[[#This Row],[JPN]]-VLOOKUP($U$1,A:Q,16,))/VLOOKUP($U$1,A:Q,16,))*100)+100</f>
        <v>98.759349533410969</v>
      </c>
    </row>
    <row r="56" spans="1:17" s="82" customFormat="1" x14ac:dyDescent="0.2">
      <c r="A56" s="21">
        <v>34516</v>
      </c>
      <c r="B56" s="77">
        <f>IF(VLOOKUP(A56,Database!$A:$AS,MATCH($B$1,Database!$A$1:$AS$1,0),FALSE)=0,#N/A,VLOOKUP(A56,Database!$A:$AS,MATCH($B$1,Database!$A$1:$AS$1,0),FALSE))</f>
        <v>112.790600783</v>
      </c>
      <c r="C56" s="77">
        <f>IF(VLOOKUP(A56,Database!$A:$AS,MATCH($C$1,Database!$A$1:$AS$1,0),FALSE)=0,#N/A,VLOOKUP(A56,Database!$A:$AS,MATCH($C$1,Database!$A$1:$AS$1,0),FALSE))</f>
        <v>90.85</v>
      </c>
      <c r="D56" s="77">
        <f>IF(VLOOKUP(A56,Database!$A:$AS,MATCH($D$1,Database!$A$1:$AS$1,0),FALSE)=0,#N/A,VLOOKUP(A56,Database!$A:$AS,MATCH($D$1,Database!$A$1:$AS$1,0),FALSE))</f>
        <v>68.494292142000006</v>
      </c>
      <c r="E56" s="77">
        <f>IF(VLOOKUP(A56,Database!$A:$AS,MATCH($E$1,Database!$A$1:$AS$1,0),FALSE)=0,#N/A,VLOOKUP(A56,Database!$A:$AS,MATCH($E$1,Database!$A$1:$AS$1,0),FALSE))</f>
        <v>100.127083439</v>
      </c>
      <c r="F56" s="77">
        <f>IF(VLOOKUP(A56,Database!$A:$AS,MATCH($F$1,Database!$A$1:$AS$1,0),FALSE)=0,#N/A,VLOOKUP(A56,Database!$A:$AS,MATCH($F$1,Database!$A$1:$AS$1,0),FALSE))</f>
        <v>79.3</v>
      </c>
      <c r="G56" s="77">
        <f>IF(VLOOKUP(A56,Database!$A:$AS,MATCH($G$1,Database!$A$1:$AS$1,0),FALSE)=0,#N/A,VLOOKUP(A56,Database!$A:$AS,MATCH($G$1,Database!$A$1:$AS$1,0),FALSE))</f>
        <v>84.531278006999997</v>
      </c>
      <c r="H56" s="77">
        <f>(((Table134567891011121314151617343[[#This Row],[ITA]]-VLOOKUP($U$1,A:B,2,))/VLOOKUP($U$1,A:B,2,))*100)+100</f>
        <v>92.763157894547476</v>
      </c>
      <c r="I56" s="77">
        <f>(((Table134567891011121314151617343[[#This Row],[FRA]]-VLOOKUP($U$1,A:C,3,))/VLOOKUP($U$1,A:C,3,))*100)+100</f>
        <v>88.642794418967696</v>
      </c>
      <c r="J56" s="77">
        <f>(((Table134567891011121314151617343[[#This Row],[DEU]]-VLOOKUP($U$1,A:D,4,))/VLOOKUP($U$1,A:D,4,))*100)+100</f>
        <v>91.090425530896269</v>
      </c>
      <c r="K56" s="77">
        <f>(((Table134567891011121314151617343[[#This Row],[ESP]]-VLOOKUP($U$1,A:E,5,))/VLOOKUP($U$1,A:E,5,))*100)+100</f>
        <v>84.161553332397077</v>
      </c>
      <c r="L56" s="77">
        <f>(((Table134567891011121314151617343[[#This Row],[EA19]]-VLOOKUP($U$1,A:F,6,))/VLOOKUP($U$1,A:F,6,))*100)+100</f>
        <v>88.702460850111848</v>
      </c>
      <c r="M56" s="77">
        <f>(((Table134567891011121314151617343[[#This Row],[GBR]]-VLOOKUP($U$1,A:G,7,))/VLOOKUP($U$1,A:G,7,))*100)+100</f>
        <v>91.715285880968779</v>
      </c>
      <c r="N56" s="77">
        <f>IF(VLOOKUP(A56,Database!$A:$AU,MATCH($N$1,Database!$A$1:$AU$1,0),FALSE)=0,#N/A,VLOOKUP(A56,Database!$A:$AU,MATCH($N$1,Database!$A$1:$AU$1,0),FALSE))</f>
        <v>68.445083283000002</v>
      </c>
      <c r="O56" s="77">
        <f>(((Table134567891011121314151617343[[#This Row],[USA]]-VLOOKUP($U$1,A:N,14,))/VLOOKUP($U$1,A:N,14,))*100)+100</f>
        <v>78.796198352302596</v>
      </c>
      <c r="P56" s="77">
        <f>IF(VLOOKUP(A56,Database!$A:$AS,MATCH($P$1,Database!$A$1:$AS$1,0),FALSE)=0,#N/A,VLOOKUP(A56,Database!$A:$AS,MATCH($P$1,Database!$A$1:$AS$1,0),FALSE))</f>
        <v>99.381998300999996</v>
      </c>
      <c r="Q56" s="77">
        <f>(((Table134567891011121314151617343[[#This Row],[JPN]]-VLOOKUP($U$1,A:Q,16,))/VLOOKUP($U$1,A:Q,16,))*100)+100</f>
        <v>99.777487157994614</v>
      </c>
    </row>
    <row r="57" spans="1:17" s="82" customFormat="1" x14ac:dyDescent="0.2">
      <c r="A57" s="21">
        <v>34547</v>
      </c>
      <c r="B57" s="77">
        <f>IF(VLOOKUP(A57,Database!$A:$AS,MATCH($B$1,Database!$A$1:$AS$1,0),FALSE)=0,#N/A,VLOOKUP(A57,Database!$A:$AS,MATCH($B$1,Database!$A$1:$AS$1,0),FALSE))</f>
        <v>113.190567453</v>
      </c>
      <c r="C57" s="77">
        <f>IF(VLOOKUP(A57,Database!$A:$AS,MATCH($C$1,Database!$A$1:$AS$1,0),FALSE)=0,#N/A,VLOOKUP(A57,Database!$A:$AS,MATCH($C$1,Database!$A$1:$AS$1,0),FALSE))</f>
        <v>91.36</v>
      </c>
      <c r="D57" s="77">
        <f>IF(VLOOKUP(A57,Database!$A:$AS,MATCH($D$1,Database!$A$1:$AS$1,0),FALSE)=0,#N/A,VLOOKUP(A57,Database!$A:$AS,MATCH($D$1,Database!$A$1:$AS$1,0),FALSE))</f>
        <v>68.494292142000006</v>
      </c>
      <c r="E57" s="77">
        <f>IF(VLOOKUP(A57,Database!$A:$AS,MATCH($E$1,Database!$A$1:$AS$1,0),FALSE)=0,#N/A,VLOOKUP(A57,Database!$A:$AS,MATCH($E$1,Database!$A$1:$AS$1,0),FALSE))</f>
        <v>99.860083216999996</v>
      </c>
      <c r="F57" s="77">
        <f>IF(VLOOKUP(A57,Database!$A:$AS,MATCH($F$1,Database!$A$1:$AS$1,0),FALSE)=0,#N/A,VLOOKUP(A57,Database!$A:$AS,MATCH($F$1,Database!$A$1:$AS$1,0),FALSE))</f>
        <v>79.599999999999994</v>
      </c>
      <c r="G57" s="77">
        <f>IF(VLOOKUP(A57,Database!$A:$AS,MATCH($G$1,Database!$A$1:$AS$1,0),FALSE)=0,#N/A,VLOOKUP(A57,Database!$A:$AS,MATCH($G$1,Database!$A$1:$AS$1,0),FALSE))</f>
        <v>84.853916471999995</v>
      </c>
      <c r="H57" s="77">
        <f>(((Table134567891011121314151617343[[#This Row],[ITA]]-VLOOKUP($U$1,A:B,2,))/VLOOKUP($U$1,A:B,2,))*100)+100</f>
        <v>93.092105263425736</v>
      </c>
      <c r="I57" s="77">
        <f>(((Table134567891011121314151617343[[#This Row],[FRA]]-VLOOKUP($U$1,A:C,3,))/VLOOKUP($U$1,A:C,3,))*100)+100</f>
        <v>89.140403941847993</v>
      </c>
      <c r="J57" s="77">
        <f>(((Table134567891011121314151617343[[#This Row],[DEU]]-VLOOKUP($U$1,A:D,4,))/VLOOKUP($U$1,A:D,4,))*100)+100</f>
        <v>91.090425530896269</v>
      </c>
      <c r="K57" s="77">
        <f>(((Table134567891011121314151617343[[#This Row],[ESP]]-VLOOKUP($U$1,A:E,5,))/VLOOKUP($U$1,A:E,5,))*100)+100</f>
        <v>83.937127006853444</v>
      </c>
      <c r="L57" s="77">
        <f>(((Table134567891011121314151617343[[#This Row],[EA19]]-VLOOKUP($U$1,A:F,6,))/VLOOKUP($U$1,A:F,6,))*100)+100</f>
        <v>89.038031319910502</v>
      </c>
      <c r="M57" s="77">
        <f>(((Table134567891011121314151617343[[#This Row],[GBR]]-VLOOKUP($U$1,A:G,7,))/VLOOKUP($U$1,A:G,7,))*100)+100</f>
        <v>92.065344223292911</v>
      </c>
      <c r="N57" s="77">
        <f>IF(VLOOKUP(A57,Database!$A:$AU,MATCH($N$1,Database!$A$1:$AU$1,0),FALSE)=0,#N/A,VLOOKUP(A57,Database!$A:$AU,MATCH($N$1,Database!$A$1:$AU$1,0),FALSE))</f>
        <v>68.894884289999993</v>
      </c>
      <c r="O57" s="77">
        <f>(((Table134567891011121314151617343[[#This Row],[USA]]-VLOOKUP($U$1,A:N,14,))/VLOOKUP($U$1,A:N,14,))*100)+100</f>
        <v>79.314023850740412</v>
      </c>
      <c r="P57" s="77">
        <f>IF(VLOOKUP(A57,Database!$A:$AS,MATCH($P$1,Database!$A$1:$AS$1,0),FALSE)=0,#N/A,VLOOKUP(A57,Database!$A:$AS,MATCH($P$1,Database!$A$1:$AS$1,0),FALSE))</f>
        <v>100.19327991999999</v>
      </c>
      <c r="Q57" s="77">
        <f>(((Table134567891011121314151617343[[#This Row],[JPN]]-VLOOKUP($U$1,A:Q,16,))/VLOOKUP($U$1,A:Q,16,))*100)+100</f>
        <v>100.59199725746073</v>
      </c>
    </row>
    <row r="58" spans="1:17" s="82" customFormat="1" x14ac:dyDescent="0.2">
      <c r="A58" s="21">
        <v>34578</v>
      </c>
      <c r="B58" s="77">
        <f>IF(VLOOKUP(A58,Database!$A:$AS,MATCH($B$1,Database!$A$1:$AS$1,0),FALSE)=0,#N/A,VLOOKUP(A58,Database!$A:$AS,MATCH($B$1,Database!$A$1:$AS$1,0),FALSE))</f>
        <v>113.79051745700001</v>
      </c>
      <c r="C58" s="77">
        <f>IF(VLOOKUP(A58,Database!$A:$AS,MATCH($C$1,Database!$A$1:$AS$1,0),FALSE)=0,#N/A,VLOOKUP(A58,Database!$A:$AS,MATCH($C$1,Database!$A$1:$AS$1,0),FALSE))</f>
        <v>91.07</v>
      </c>
      <c r="D58" s="77">
        <f>IF(VLOOKUP(A58,Database!$A:$AS,MATCH($D$1,Database!$A$1:$AS$1,0),FALSE)=0,#N/A,VLOOKUP(A58,Database!$A:$AS,MATCH($D$1,Database!$A$1:$AS$1,0),FALSE))</f>
        <v>69.494208815999997</v>
      </c>
      <c r="E58" s="77">
        <f>IF(VLOOKUP(A58,Database!$A:$AS,MATCH($E$1,Database!$A$1:$AS$1,0),FALSE)=0,#N/A,VLOOKUP(A58,Database!$A:$AS,MATCH($E$1,Database!$A$1:$AS$1,0),FALSE))</f>
        <v>100.04708337300001</v>
      </c>
      <c r="F58" s="77">
        <f>IF(VLOOKUP(A58,Database!$A:$AS,MATCH($F$1,Database!$A$1:$AS$1,0),FALSE)=0,#N/A,VLOOKUP(A58,Database!$A:$AS,MATCH($F$1,Database!$A$1:$AS$1,0),FALSE))</f>
        <v>80</v>
      </c>
      <c r="G58" s="77">
        <f>IF(VLOOKUP(A58,Database!$A:$AS,MATCH($G$1,Database!$A$1:$AS$1,0),FALSE)=0,#N/A,VLOOKUP(A58,Database!$A:$AS,MATCH($G$1,Database!$A$1:$AS$1,0),FALSE))</f>
        <v>85.714285713999999</v>
      </c>
      <c r="H58" s="77">
        <f>(((Table134567891011121314151617343[[#This Row],[ITA]]-VLOOKUP($U$1,A:B,2,))/VLOOKUP($U$1,A:B,2,))*100)+100</f>
        <v>93.585526315920688</v>
      </c>
      <c r="I58" s="77">
        <f>(((Table134567891011121314151617343[[#This Row],[FRA]]-VLOOKUP($U$1,A:C,3,))/VLOOKUP($U$1,A:C,3,))*100)+100</f>
        <v>88.857449507268996</v>
      </c>
      <c r="J58" s="77">
        <f>(((Table134567891011121314151617343[[#This Row],[DEU]]-VLOOKUP($U$1,A:D,4,))/VLOOKUP($U$1,A:D,4,))*100)+100</f>
        <v>92.420212765448127</v>
      </c>
      <c r="K58" s="77">
        <f>(((Table134567891011121314151617343[[#This Row],[ESP]]-VLOOKUP($U$1,A:E,5,))/VLOOKUP($U$1,A:E,5,))*100)+100</f>
        <v>84.094309489972005</v>
      </c>
      <c r="L58" s="77">
        <f>(((Table134567891011121314151617343[[#This Row],[EA19]]-VLOOKUP($U$1,A:F,6,))/VLOOKUP($U$1,A:F,6,))*100)+100</f>
        <v>89.485458612975378</v>
      </c>
      <c r="M58" s="77">
        <f>(((Table134567891011121314151617343[[#This Row],[GBR]]-VLOOKUP($U$1,A:G,7,))/VLOOKUP($U$1,A:G,7,))*100)+100</f>
        <v>92.998833138327285</v>
      </c>
      <c r="N58" s="77">
        <f>IF(VLOOKUP(A58,Database!$A:$AU,MATCH($N$1,Database!$A$1:$AU$1,0),FALSE)=0,#N/A,VLOOKUP(A58,Database!$A:$AU,MATCH($N$1,Database!$A$1:$AU$1,0),FALSE))</f>
        <v>69.115919160999994</v>
      </c>
      <c r="O58" s="77">
        <f>(((Table134567891011121314151617343[[#This Row],[USA]]-VLOOKUP($U$1,A:N,14,))/VLOOKUP($U$1,A:N,14,))*100)+100</f>
        <v>79.568486358530464</v>
      </c>
      <c r="P58" s="77">
        <f>IF(VLOOKUP(A58,Database!$A:$AS,MATCH($P$1,Database!$A$1:$AS$1,0),FALSE)=0,#N/A,VLOOKUP(A58,Database!$A:$AS,MATCH($P$1,Database!$A$1:$AS$1,0),FALSE))</f>
        <v>99.179177895999999</v>
      </c>
      <c r="Q58" s="77">
        <f>(((Table134567891011121314151617343[[#This Row],[JPN]]-VLOOKUP($U$1,A:Q,16,))/VLOOKUP($U$1,A:Q,16,))*100)+100</f>
        <v>99.573859632877088</v>
      </c>
    </row>
    <row r="59" spans="1:17" s="82" customFormat="1" x14ac:dyDescent="0.2">
      <c r="A59" s="21">
        <v>34608</v>
      </c>
      <c r="B59" s="77">
        <f>IF(VLOOKUP(A59,Database!$A:$AS,MATCH($B$1,Database!$A$1:$AS$1,0),FALSE)=0,#N/A,VLOOKUP(A59,Database!$A:$AS,MATCH($B$1,Database!$A$1:$AS$1,0),FALSE))</f>
        <v>113.490542455</v>
      </c>
      <c r="C59" s="77">
        <f>IF(VLOOKUP(A59,Database!$A:$AS,MATCH($C$1,Database!$A$1:$AS$1,0),FALSE)=0,#N/A,VLOOKUP(A59,Database!$A:$AS,MATCH($C$1,Database!$A$1:$AS$1,0),FALSE))</f>
        <v>91.95</v>
      </c>
      <c r="D59" s="77">
        <f>IF(VLOOKUP(A59,Database!$A:$AS,MATCH($D$1,Database!$A$1:$AS$1,0),FALSE)=0,#N/A,VLOOKUP(A59,Database!$A:$AS,MATCH($D$1,Database!$A$1:$AS$1,0),FALSE))</f>
        <v>70.794100491999998</v>
      </c>
      <c r="E59" s="77">
        <f>IF(VLOOKUP(A59,Database!$A:$AS,MATCH($E$1,Database!$A$1:$AS$1,0),FALSE)=0,#N/A,VLOOKUP(A59,Database!$A:$AS,MATCH($E$1,Database!$A$1:$AS$1,0),FALSE))</f>
        <v>100.94308411900001</v>
      </c>
      <c r="F59" s="77">
        <f>IF(VLOOKUP(A59,Database!$A:$AS,MATCH($F$1,Database!$A$1:$AS$1,0),FALSE)=0,#N/A,VLOOKUP(A59,Database!$A:$AS,MATCH($F$1,Database!$A$1:$AS$1,0),FALSE))</f>
        <v>80.900000000000006</v>
      </c>
      <c r="G59" s="77">
        <f>IF(VLOOKUP(A59,Database!$A:$AS,MATCH($G$1,Database!$A$1:$AS$1,0),FALSE)=0,#N/A,VLOOKUP(A59,Database!$A:$AS,MATCH($G$1,Database!$A$1:$AS$1,0),FALSE))</f>
        <v>85.821831869999997</v>
      </c>
      <c r="H59" s="77">
        <f>(((Table134567891011121314151617343[[#This Row],[ITA]]-VLOOKUP($U$1,A:B,2,))/VLOOKUP($U$1,A:B,2,))*100)+100</f>
        <v>93.338815789673205</v>
      </c>
      <c r="I59" s="77">
        <f>(((Table134567891011121314151617343[[#This Row],[FRA]]-VLOOKUP($U$1,A:C,3,))/VLOOKUP($U$1,A:C,3,))*100)+100</f>
        <v>89.716069860474192</v>
      </c>
      <c r="J59" s="77">
        <f>(((Table134567891011121314151617343[[#This Row],[DEU]]-VLOOKUP($U$1,A:D,4,))/VLOOKUP($U$1,A:D,4,))*100)+100</f>
        <v>94.148936170099589</v>
      </c>
      <c r="K59" s="77">
        <f>(((Table134567891011121314151617343[[#This Row],[ESP]]-VLOOKUP($U$1,A:E,5,))/VLOOKUP($U$1,A:E,5,))*100)+100</f>
        <v>84.847440530848544</v>
      </c>
      <c r="L59" s="77">
        <f>(((Table134567891011121314151617343[[#This Row],[EA19]]-VLOOKUP($U$1,A:F,6,))/VLOOKUP($U$1,A:F,6,))*100)+100</f>
        <v>90.492170022371369</v>
      </c>
      <c r="M59" s="77">
        <f>(((Table134567891011121314151617343[[#This Row],[GBR]]-VLOOKUP($U$1,A:G,7,))/VLOOKUP($U$1,A:G,7,))*100)+100</f>
        <v>93.115519253520318</v>
      </c>
      <c r="N59" s="77">
        <f>IF(VLOOKUP(A59,Database!$A:$AU,MATCH($N$1,Database!$A$1:$AU$1,0),FALSE)=0,#N/A,VLOOKUP(A59,Database!$A:$AU,MATCH($N$1,Database!$A$1:$AU$1,0),FALSE))</f>
        <v>69.654134115999994</v>
      </c>
      <c r="O59" s="77">
        <f>(((Table134567891011121314151617343[[#This Row],[USA]]-VLOOKUP($U$1,A:N,14,))/VLOOKUP($U$1,A:N,14,))*100)+100</f>
        <v>80.188096859623812</v>
      </c>
      <c r="P59" s="77">
        <f>IF(VLOOKUP(A59,Database!$A:$AS,MATCH($P$1,Database!$A$1:$AS$1,0),FALSE)=0,#N/A,VLOOKUP(A59,Database!$A:$AS,MATCH($P$1,Database!$A$1:$AS$1,0),FALSE))</f>
        <v>100.19327991999999</v>
      </c>
      <c r="Q59" s="77">
        <f>(((Table134567891011121314151617343[[#This Row],[JPN]]-VLOOKUP($U$1,A:Q,16,))/VLOOKUP($U$1,A:Q,16,))*100)+100</f>
        <v>100.59199725746073</v>
      </c>
    </row>
    <row r="60" spans="1:17" s="82" customFormat="1" x14ac:dyDescent="0.2">
      <c r="A60" s="21">
        <v>34639</v>
      </c>
      <c r="B60" s="77">
        <f>IF(VLOOKUP(A60,Database!$A:$AS,MATCH($B$1,Database!$A$1:$AS$1,0),FALSE)=0,#N/A,VLOOKUP(A60,Database!$A:$AS,MATCH($B$1,Database!$A$1:$AS$1,0),FALSE))</f>
        <v>115.39038413500001</v>
      </c>
      <c r="C60" s="77">
        <f>IF(VLOOKUP(A60,Database!$A:$AS,MATCH($C$1,Database!$A$1:$AS$1,0),FALSE)=0,#N/A,VLOOKUP(A60,Database!$A:$AS,MATCH($C$1,Database!$A$1:$AS$1,0),FALSE))</f>
        <v>92.77</v>
      </c>
      <c r="D60" s="77">
        <f>IF(VLOOKUP(A60,Database!$A:$AS,MATCH($D$1,Database!$A$1:$AS$1,0),FALSE)=0,#N/A,VLOOKUP(A60,Database!$A:$AS,MATCH($D$1,Database!$A$1:$AS$1,0),FALSE))</f>
        <v>71.194067161000007</v>
      </c>
      <c r="E60" s="77">
        <f>IF(VLOOKUP(A60,Database!$A:$AS,MATCH($E$1,Database!$A$1:$AS$1,0),FALSE)=0,#N/A,VLOOKUP(A60,Database!$A:$AS,MATCH($E$1,Database!$A$1:$AS$1,0),FALSE))</f>
        <v>102.43108535899999</v>
      </c>
      <c r="F60" s="77">
        <f>IF(VLOOKUP(A60,Database!$A:$AS,MATCH($F$1,Database!$A$1:$AS$1,0),FALSE)=0,#N/A,VLOOKUP(A60,Database!$A:$AS,MATCH($F$1,Database!$A$1:$AS$1,0),FALSE))</f>
        <v>81.400000000000006</v>
      </c>
      <c r="G60" s="77">
        <f>IF(VLOOKUP(A60,Database!$A:$AS,MATCH($G$1,Database!$A$1:$AS$1,0),FALSE)=0,#N/A,VLOOKUP(A60,Database!$A:$AS,MATCH($G$1,Database!$A$1:$AS$1,0),FALSE))</f>
        <v>85.714285713999999</v>
      </c>
      <c r="H60" s="77">
        <f>(((Table134567891011121314151617343[[#This Row],[ITA]]-VLOOKUP($U$1,A:B,2,))/VLOOKUP($U$1,A:B,2,))*100)+100</f>
        <v>94.901315789788868</v>
      </c>
      <c r="I60" s="77">
        <f>(((Table134567891011121314151617343[[#This Row],[FRA]]-VLOOKUP($U$1,A:C,3,))/VLOOKUP($U$1,A:C,3,))*100)+100</f>
        <v>90.51614791686994</v>
      </c>
      <c r="J60" s="77">
        <f>(((Table134567891011121314151617343[[#This Row],[DEU]]-VLOOKUP($U$1,A:D,4,))/VLOOKUP($U$1,A:D,4,))*100)+100</f>
        <v>94.680851063122418</v>
      </c>
      <c r="K60" s="77">
        <f>(((Table134567891011121314151617343[[#This Row],[ESP]]-VLOOKUP($U$1,A:E,5,))/VLOOKUP($U$1,A:E,5,))*100)+100</f>
        <v>86.098176010377685</v>
      </c>
      <c r="L60" s="77">
        <f>(((Table134567891011121314151617343[[#This Row],[EA19]]-VLOOKUP($U$1,A:F,6,))/VLOOKUP($U$1,A:F,6,))*100)+100</f>
        <v>91.051454138702468</v>
      </c>
      <c r="M60" s="77">
        <f>(((Table134567891011121314151617343[[#This Row],[GBR]]-VLOOKUP($U$1,A:G,7,))/VLOOKUP($U$1,A:G,7,))*100)+100</f>
        <v>92.998833138327285</v>
      </c>
      <c r="N60" s="77">
        <f>IF(VLOOKUP(A60,Database!$A:$AU,MATCH($N$1,Database!$A$1:$AU$1,0),FALSE)=0,#N/A,VLOOKUP(A60,Database!$A:$AU,MATCH($N$1,Database!$A$1:$AU$1,0),FALSE))</f>
        <v>70.123659759000006</v>
      </c>
      <c r="O60" s="77">
        <f>(((Table134567891011121314151617343[[#This Row],[USA]]-VLOOKUP($U$1,A:N,14,))/VLOOKUP($U$1,A:N,14,))*100)+100</f>
        <v>80.728629998349803</v>
      </c>
      <c r="P60" s="77">
        <f>IF(VLOOKUP(A60,Database!$A:$AS,MATCH($P$1,Database!$A$1:$AS$1,0),FALSE)=0,#N/A,VLOOKUP(A60,Database!$A:$AS,MATCH($P$1,Database!$A$1:$AS$1,0),FALSE))</f>
        <v>100.801741134</v>
      </c>
      <c r="Q60" s="77">
        <f>(((Table134567891011121314151617343[[#This Row],[JPN]]-VLOOKUP($U$1,A:Q,16,))/VLOOKUP($U$1,A:Q,16,))*100)+100</f>
        <v>101.20287983180934</v>
      </c>
    </row>
    <row r="61" spans="1:17" s="82" customFormat="1" x14ac:dyDescent="0.2">
      <c r="A61" s="21">
        <v>34669</v>
      </c>
      <c r="B61" s="77">
        <f>IF(VLOOKUP(A61,Database!$A:$AS,MATCH($B$1,Database!$A$1:$AS$1,0),FALSE)=0,#N/A,VLOOKUP(A61,Database!$A:$AS,MATCH($B$1,Database!$A$1:$AS$1,0),FALSE))</f>
        <v>118.190150821</v>
      </c>
      <c r="C61" s="77">
        <f>IF(VLOOKUP(A61,Database!$A:$AS,MATCH($C$1,Database!$A$1:$AS$1,0),FALSE)=0,#N/A,VLOOKUP(A61,Database!$A:$AS,MATCH($C$1,Database!$A$1:$AS$1,0),FALSE))</f>
        <v>92.65</v>
      </c>
      <c r="D61" s="77">
        <f>IF(VLOOKUP(A61,Database!$A:$AS,MATCH($D$1,Database!$A$1:$AS$1,0),FALSE)=0,#N/A,VLOOKUP(A61,Database!$A:$AS,MATCH($D$1,Database!$A$1:$AS$1,0),FALSE))</f>
        <v>71.194067161000007</v>
      </c>
      <c r="E61" s="77">
        <f>IF(VLOOKUP(A61,Database!$A:$AS,MATCH($E$1,Database!$A$1:$AS$1,0),FALSE)=0,#N/A,VLOOKUP(A61,Database!$A:$AS,MATCH($E$1,Database!$A$1:$AS$1,0),FALSE))</f>
        <v>105.616088013</v>
      </c>
      <c r="F61" s="77">
        <f>IF(VLOOKUP(A61,Database!$A:$AS,MATCH($F$1,Database!$A$1:$AS$1,0),FALSE)=0,#N/A,VLOOKUP(A61,Database!$A:$AS,MATCH($F$1,Database!$A$1:$AS$1,0),FALSE))</f>
        <v>82.3</v>
      </c>
      <c r="G61" s="77">
        <f>IF(VLOOKUP(A61,Database!$A:$AS,MATCH($G$1,Database!$A$1:$AS$1,0),FALSE)=0,#N/A,VLOOKUP(A61,Database!$A:$AS,MATCH($G$1,Database!$A$1:$AS$1,0),FALSE))</f>
        <v>86.682201110999998</v>
      </c>
      <c r="H61" s="77">
        <f>(((Table134567891011121314151617343[[#This Row],[ITA]]-VLOOKUP($U$1,A:B,2,))/VLOOKUP($U$1,A:B,2,))*100)+100</f>
        <v>97.203947368646965</v>
      </c>
      <c r="I61" s="77">
        <f>(((Table134567891011121314151617343[[#This Row],[FRA]]-VLOOKUP($U$1,A:C,3,))/VLOOKUP($U$1,A:C,3,))*100)+100</f>
        <v>90.399063323251056</v>
      </c>
      <c r="J61" s="77">
        <f>(((Table134567891011121314151617343[[#This Row],[DEU]]-VLOOKUP($U$1,A:D,4,))/VLOOKUP($U$1,A:D,4,))*100)+100</f>
        <v>94.680851063122418</v>
      </c>
      <c r="K61" s="77">
        <f>(((Table134567891011121314151617343[[#This Row],[ESP]]-VLOOKUP($U$1,A:E,5,))/VLOOKUP($U$1,A:E,5,))*100)+100</f>
        <v>88.775321509095363</v>
      </c>
      <c r="L61" s="77">
        <f>(((Table134567891011121314151617343[[#This Row],[EA19]]-VLOOKUP($U$1,A:F,6,))/VLOOKUP($U$1,A:F,6,))*100)+100</f>
        <v>92.05816554809843</v>
      </c>
      <c r="M61" s="77">
        <f>(((Table134567891011121314151617343[[#This Row],[GBR]]-VLOOKUP($U$1,A:G,7,))/VLOOKUP($U$1,A:G,7,))*100)+100</f>
        <v>94.049008167469694</v>
      </c>
      <c r="N61" s="77">
        <f>IF(VLOOKUP(A61,Database!$A:$AU,MATCH($N$1,Database!$A$1:$AU$1,0),FALSE)=0,#N/A,VLOOKUP(A61,Database!$A:$AU,MATCH($N$1,Database!$A$1:$AU$1,0),FALSE))</f>
        <v>70.835530809999995</v>
      </c>
      <c r="O61" s="77">
        <f>(((Table134567891011121314151617343[[#This Row],[USA]]-VLOOKUP($U$1,A:N,14,))/VLOOKUP($U$1,A:N,14,))*100)+100</f>
        <v>81.548159025788195</v>
      </c>
      <c r="P61" s="77">
        <f>IF(VLOOKUP(A61,Database!$A:$AS,MATCH($P$1,Database!$A$1:$AS$1,0),FALSE)=0,#N/A,VLOOKUP(A61,Database!$A:$AS,MATCH($P$1,Database!$A$1:$AS$1,0),FALSE))</f>
        <v>101.51161255</v>
      </c>
      <c r="Q61" s="77">
        <f>(((Table134567891011121314151617343[[#This Row],[JPN]]-VLOOKUP($U$1,A:Q,16,))/VLOOKUP($U$1,A:Q,16,))*100)+100</f>
        <v>101.9155761682147</v>
      </c>
    </row>
    <row r="62" spans="1:17" s="82" customFormat="1" x14ac:dyDescent="0.2">
      <c r="A62" s="21">
        <v>34700</v>
      </c>
      <c r="B62" s="77">
        <f>IF(VLOOKUP(A62,Database!$A:$AS,MATCH($B$1,Database!$A$1:$AS$1,0),FALSE)=0,#N/A,VLOOKUP(A62,Database!$A:$AS,MATCH($B$1,Database!$A$1:$AS$1,0),FALSE))</f>
        <v>117.79018415100001</v>
      </c>
      <c r="C62" s="77">
        <f>IF(VLOOKUP(A62,Database!$A:$AS,MATCH($C$1,Database!$A$1:$AS$1,0),FALSE)=0,#N/A,VLOOKUP(A62,Database!$A:$AS,MATCH($C$1,Database!$A$1:$AS$1,0),FALSE))</f>
        <v>93.32</v>
      </c>
      <c r="D62" s="77">
        <f>IF(VLOOKUP(A62,Database!$A:$AS,MATCH($D$1,Database!$A$1:$AS$1,0),FALSE)=0,#N/A,VLOOKUP(A62,Database!$A:$AS,MATCH($D$1,Database!$A$1:$AS$1,0),FALSE))</f>
        <v>69.794183817999993</v>
      </c>
      <c r="E62" s="77">
        <f>IF(VLOOKUP(A62,Database!$A:$AS,MATCH($E$1,Database!$A$1:$AS$1,0),FALSE)=0,#N/A,VLOOKUP(A62,Database!$A:$AS,MATCH($E$1,Database!$A$1:$AS$1,0),FALSE))</f>
        <v>104.80508733800001</v>
      </c>
      <c r="F62" s="77">
        <f>IF(VLOOKUP(A62,Database!$A:$AS,MATCH($F$1,Database!$A$1:$AS$1,0),FALSE)=0,#N/A,VLOOKUP(A62,Database!$A:$AS,MATCH($F$1,Database!$A$1:$AS$1,0),FALSE))</f>
        <v>81.7</v>
      </c>
      <c r="G62" s="77">
        <f>IF(VLOOKUP(A62,Database!$A:$AS,MATCH($G$1,Database!$A$1:$AS$1,0),FALSE)=0,#N/A,VLOOKUP(A62,Database!$A:$AS,MATCH($G$1,Database!$A$1:$AS$1,0),FALSE))</f>
        <v>84.961462628000007</v>
      </c>
      <c r="H62" s="77">
        <f>(((Table134567891011121314151617343[[#This Row],[ITA]]-VLOOKUP($U$1,A:B,2,))/VLOOKUP($U$1,A:B,2,))*100)+100</f>
        <v>96.874999999768704</v>
      </c>
      <c r="I62" s="77">
        <f>(((Table134567891011121314151617343[[#This Row],[FRA]]-VLOOKUP($U$1,A:C,3,))/VLOOKUP($U$1,A:C,3,))*100)+100</f>
        <v>91.052785637623174</v>
      </c>
      <c r="J62" s="77">
        <f>(((Table134567891011121314151617343[[#This Row],[DEU]]-VLOOKUP($U$1,A:D,4,))/VLOOKUP($U$1,A:D,4,))*100)+100</f>
        <v>92.819148935547702</v>
      </c>
      <c r="K62" s="77">
        <f>(((Table134567891011121314151617343[[#This Row],[ESP]]-VLOOKUP($U$1,A:E,5,))/VLOOKUP($U$1,A:E,5,))*100)+100</f>
        <v>88.093637051530948</v>
      </c>
      <c r="L62" s="77">
        <f>(((Table134567891011121314151617343[[#This Row],[EA19]]-VLOOKUP($U$1,A:F,6,))/VLOOKUP($U$1,A:F,6,))*100)+100</f>
        <v>91.387024608501122</v>
      </c>
      <c r="M62" s="77">
        <f>(((Table134567891011121314151617343[[#This Row],[GBR]]-VLOOKUP($U$1,A:G,7,))/VLOOKUP($U$1,A:G,7,))*100)+100</f>
        <v>92.182030338485959</v>
      </c>
      <c r="N62" s="77">
        <f>IF(VLOOKUP(A62,Database!$A:$AU,MATCH($N$1,Database!$A$1:$AU$1,0),FALSE)=0,#N/A,VLOOKUP(A62,Database!$A:$AU,MATCH($N$1,Database!$A$1:$AU$1,0),FALSE))</f>
        <v>70.956455716999997</v>
      </c>
      <c r="O62" s="77">
        <f>(((Table134567891011121314151617343[[#This Row],[USA]]-VLOOKUP($U$1,A:N,14,))/VLOOKUP($U$1,A:N,14,))*100)+100</f>
        <v>81.687371698206306</v>
      </c>
      <c r="P62" s="77">
        <f>IF(VLOOKUP(A62,Database!$A:$AS,MATCH($P$1,Database!$A$1:$AS$1,0),FALSE)=0,#N/A,VLOOKUP(A62,Database!$A:$AS,MATCH($P$1,Database!$A$1:$AS$1,0),FALSE))</f>
        <v>99.483408503000007</v>
      </c>
      <c r="Q62" s="77">
        <f>(((Table134567891011121314151617343[[#This Row],[JPN]]-VLOOKUP($U$1,A:Q,16,))/VLOOKUP($U$1,A:Q,16,))*100)+100</f>
        <v>99.879300920051392</v>
      </c>
    </row>
    <row r="63" spans="1:17" s="82" customFormat="1" x14ac:dyDescent="0.2">
      <c r="A63" s="21">
        <v>34731</v>
      </c>
      <c r="B63" s="77">
        <f>IF(VLOOKUP(A63,Database!$A:$AS,MATCH($B$1,Database!$A$1:$AS$1,0),FALSE)=0,#N/A,VLOOKUP(A63,Database!$A:$AS,MATCH($B$1,Database!$A$1:$AS$1,0),FALSE))</f>
        <v>117.09024248</v>
      </c>
      <c r="C63" s="77">
        <f>IF(VLOOKUP(A63,Database!$A:$AS,MATCH($C$1,Database!$A$1:$AS$1,0),FALSE)=0,#N/A,VLOOKUP(A63,Database!$A:$AS,MATCH($C$1,Database!$A$1:$AS$1,0),FALSE))</f>
        <v>92.7</v>
      </c>
      <c r="D63" s="77">
        <f>IF(VLOOKUP(A63,Database!$A:$AS,MATCH($D$1,Database!$A$1:$AS$1,0),FALSE)=0,#N/A,VLOOKUP(A63,Database!$A:$AS,MATCH($D$1,Database!$A$1:$AS$1,0),FALSE))</f>
        <v>70.794100491999998</v>
      </c>
      <c r="E63" s="77">
        <f>IF(VLOOKUP(A63,Database!$A:$AS,MATCH($E$1,Database!$A$1:$AS$1,0),FALSE)=0,#N/A,VLOOKUP(A63,Database!$A:$AS,MATCH($E$1,Database!$A$1:$AS$1,0),FALSE))</f>
        <v>103.69208641</v>
      </c>
      <c r="F63" s="77">
        <f>IF(VLOOKUP(A63,Database!$A:$AS,MATCH($F$1,Database!$A$1:$AS$1,0),FALSE)=0,#N/A,VLOOKUP(A63,Database!$A:$AS,MATCH($F$1,Database!$A$1:$AS$1,0),FALSE))</f>
        <v>81.900000000000006</v>
      </c>
      <c r="G63" s="77">
        <f>IF(VLOOKUP(A63,Database!$A:$AS,MATCH($G$1,Database!$A$1:$AS$1,0),FALSE)=0,#N/A,VLOOKUP(A63,Database!$A:$AS,MATCH($G$1,Database!$A$1:$AS$1,0),FALSE))</f>
        <v>85.069008783000001</v>
      </c>
      <c r="H63" s="77">
        <f>(((Table134567891011121314151617343[[#This Row],[ITA]]-VLOOKUP($U$1,A:B,2,))/VLOOKUP($U$1,A:B,2,))*100)+100</f>
        <v>96.299342105465385</v>
      </c>
      <c r="I63" s="77">
        <f>(((Table134567891011121314151617343[[#This Row],[FRA]]-VLOOKUP($U$1,A:C,3,))/VLOOKUP($U$1,A:C,3,))*100)+100</f>
        <v>90.447848570592257</v>
      </c>
      <c r="J63" s="77">
        <f>(((Table134567891011121314151617343[[#This Row],[DEU]]-VLOOKUP($U$1,A:D,4,))/VLOOKUP($U$1,A:D,4,))*100)+100</f>
        <v>94.148936170099589</v>
      </c>
      <c r="K63" s="77">
        <f>(((Table134567891011121314151617343[[#This Row],[ESP]]-VLOOKUP($U$1,A:E,5,))/VLOOKUP($U$1,A:E,5,))*100)+100</f>
        <v>87.158107085575764</v>
      </c>
      <c r="L63" s="77">
        <f>(((Table134567891011121314151617343[[#This Row],[EA19]]-VLOOKUP($U$1,A:F,6,))/VLOOKUP($U$1,A:F,6,))*100)+100</f>
        <v>91.610738255033553</v>
      </c>
      <c r="M63" s="77">
        <f>(((Table134567891011121314151617343[[#This Row],[GBR]]-VLOOKUP($U$1,A:G,7,))/VLOOKUP($U$1,A:G,7,))*100)+100</f>
        <v>92.298716452594007</v>
      </c>
      <c r="N63" s="77">
        <f>IF(VLOOKUP(A63,Database!$A:$AU,MATCH($N$1,Database!$A$1:$AU$1,0),FALSE)=0,#N/A,VLOOKUP(A63,Database!$A:$AU,MATCH($N$1,Database!$A$1:$AU$1,0),FALSE))</f>
        <v>70.852777477000004</v>
      </c>
      <c r="O63" s="77">
        <f>(((Table134567891011121314151617343[[#This Row],[USA]]-VLOOKUP($U$1,A:N,14,))/VLOOKUP($U$1,A:N,14,))*100)+100</f>
        <v>81.568013947846367</v>
      </c>
      <c r="P63" s="77">
        <f>IF(VLOOKUP(A63,Database!$A:$AS,MATCH($P$1,Database!$A$1:$AS$1,0),FALSE)=0,#N/A,VLOOKUP(A63,Database!$A:$AS,MATCH($P$1,Database!$A$1:$AS$1,0),FALSE))</f>
        <v>100.90315133599999</v>
      </c>
      <c r="Q63" s="77">
        <f>(((Table134567891011121314151617343[[#This Row],[JPN]]-VLOOKUP($U$1,A:Q,16,))/VLOOKUP($U$1,A:Q,16,))*100)+100</f>
        <v>101.30469359386611</v>
      </c>
    </row>
    <row r="64" spans="1:17" s="82" customFormat="1" x14ac:dyDescent="0.2">
      <c r="A64" s="21">
        <v>34759</v>
      </c>
      <c r="B64" s="77">
        <f>IF(VLOOKUP(A64,Database!$A:$AS,MATCH($B$1,Database!$A$1:$AS$1,0),FALSE)=0,#N/A,VLOOKUP(A64,Database!$A:$AS,MATCH($B$1,Database!$A$1:$AS$1,0),FALSE))</f>
        <v>117.390217482</v>
      </c>
      <c r="C64" s="77">
        <f>IF(VLOOKUP(A64,Database!$A:$AS,MATCH($C$1,Database!$A$1:$AS$1,0),FALSE)=0,#N/A,VLOOKUP(A64,Database!$A:$AS,MATCH($C$1,Database!$A$1:$AS$1,0),FALSE))</f>
        <v>93.48</v>
      </c>
      <c r="D64" s="77">
        <f>IF(VLOOKUP(A64,Database!$A:$AS,MATCH($D$1,Database!$A$1:$AS$1,0),FALSE)=0,#N/A,VLOOKUP(A64,Database!$A:$AS,MATCH($D$1,Database!$A$1:$AS$1,0),FALSE))</f>
        <v>69.994167153000006</v>
      </c>
      <c r="E64" s="77">
        <f>IF(VLOOKUP(A64,Database!$A:$AS,MATCH($E$1,Database!$A$1:$AS$1,0),FALSE)=0,#N/A,VLOOKUP(A64,Database!$A:$AS,MATCH($E$1,Database!$A$1:$AS$1,0),FALSE))</f>
        <v>103.546086288</v>
      </c>
      <c r="F64" s="77">
        <f>IF(VLOOKUP(A64,Database!$A:$AS,MATCH($F$1,Database!$A$1:$AS$1,0),FALSE)=0,#N/A,VLOOKUP(A64,Database!$A:$AS,MATCH($F$1,Database!$A$1:$AS$1,0),FALSE))</f>
        <v>81.8</v>
      </c>
      <c r="G64" s="77">
        <f>IF(VLOOKUP(A64,Database!$A:$AS,MATCH($G$1,Database!$A$1:$AS$1,0),FALSE)=0,#N/A,VLOOKUP(A64,Database!$A:$AS,MATCH($G$1,Database!$A$1:$AS$1,0),FALSE))</f>
        <v>85.284101093000004</v>
      </c>
      <c r="H64" s="77">
        <f>(((Table134567891011121314151617343[[#This Row],[ITA]]-VLOOKUP($U$1,A:B,2,))/VLOOKUP($U$1,A:B,2,))*100)+100</f>
        <v>96.546052631712868</v>
      </c>
      <c r="I64" s="77">
        <f>(((Table134567891011121314151617343[[#This Row],[FRA]]-VLOOKUP($U$1,A:C,3,))/VLOOKUP($U$1,A:C,3,))*100)+100</f>
        <v>91.208898429115038</v>
      </c>
      <c r="J64" s="77">
        <f>(((Table134567891011121314151617343[[#This Row],[DEU]]-VLOOKUP($U$1,A:D,4,))/VLOOKUP($U$1,A:D,4,))*100)+100</f>
        <v>93.085106382724078</v>
      </c>
      <c r="K64" s="77">
        <f>(((Table134567891011121314151617343[[#This Row],[ESP]]-VLOOKUP($U$1,A:E,5,))/VLOOKUP($U$1,A:E,5,))*100)+100</f>
        <v>87.03538707184714</v>
      </c>
      <c r="L64" s="77">
        <f>(((Table134567891011121314151617343[[#This Row],[EA19]]-VLOOKUP($U$1,A:F,6,))/VLOOKUP($U$1,A:F,6,))*100)+100</f>
        <v>91.49888143176733</v>
      </c>
      <c r="M64" s="77">
        <f>(((Table134567891011121314151617343[[#This Row],[GBR]]-VLOOKUP($U$1,A:G,7,))/VLOOKUP($U$1,A:G,7,))*100)+100</f>
        <v>92.532088680810105</v>
      </c>
      <c r="N64" s="77">
        <f>IF(VLOOKUP(A64,Database!$A:$AU,MATCH($N$1,Database!$A$1:$AU$1,0),FALSE)=0,#N/A,VLOOKUP(A64,Database!$A:$AU,MATCH($N$1,Database!$A$1:$AU$1,0),FALSE))</f>
        <v>70.965277287999996</v>
      </c>
      <c r="O64" s="77">
        <f>(((Table134567891011121314151617343[[#This Row],[USA]]-VLOOKUP($U$1,A:N,14,))/VLOOKUP($U$1,A:N,14,))*100)+100</f>
        <v>81.697527376670749</v>
      </c>
      <c r="P64" s="77">
        <f>IF(VLOOKUP(A64,Database!$A:$AS,MATCH($P$1,Database!$A$1:$AS$1,0),FALSE)=0,#N/A,VLOOKUP(A64,Database!$A:$AS,MATCH($P$1,Database!$A$1:$AS$1,0),FALSE))</f>
        <v>101.91725336</v>
      </c>
      <c r="Q64" s="77">
        <f>(((Table134567891011121314151617343[[#This Row],[JPN]]-VLOOKUP($U$1,A:Q,16,))/VLOOKUP($U$1,A:Q,16,))*100)+100</f>
        <v>102.32283121844976</v>
      </c>
    </row>
    <row r="65" spans="1:17" s="82" customFormat="1" x14ac:dyDescent="0.2">
      <c r="A65" s="21">
        <v>34790</v>
      </c>
      <c r="B65" s="77">
        <f>IF(VLOOKUP(A65,Database!$A:$AS,MATCH($B$1,Database!$A$1:$AS$1,0),FALSE)=0,#N/A,VLOOKUP(A65,Database!$A:$AS,MATCH($B$1,Database!$A$1:$AS$1,0),FALSE))</f>
        <v>117.49020914899999</v>
      </c>
      <c r="C65" s="77">
        <f>IF(VLOOKUP(A65,Database!$A:$AS,MATCH($C$1,Database!$A$1:$AS$1,0),FALSE)=0,#N/A,VLOOKUP(A65,Database!$A:$AS,MATCH($C$1,Database!$A$1:$AS$1,0),FALSE))</f>
        <v>93.47</v>
      </c>
      <c r="D65" s="77">
        <f>IF(VLOOKUP(A65,Database!$A:$AS,MATCH($D$1,Database!$A$1:$AS$1,0),FALSE)=0,#N/A,VLOOKUP(A65,Database!$A:$AS,MATCH($D$1,Database!$A$1:$AS$1,0),FALSE))</f>
        <v>70.394133822000001</v>
      </c>
      <c r="E65" s="77">
        <f>IF(VLOOKUP(A65,Database!$A:$AS,MATCH($E$1,Database!$A$1:$AS$1,0),FALSE)=0,#N/A,VLOOKUP(A65,Database!$A:$AS,MATCH($E$1,Database!$A$1:$AS$1,0),FALSE))</f>
        <v>104.094086745</v>
      </c>
      <c r="F65" s="77">
        <f>IF(VLOOKUP(A65,Database!$A:$AS,MATCH($F$1,Database!$A$1:$AS$1,0),FALSE)=0,#N/A,VLOOKUP(A65,Database!$A:$AS,MATCH($F$1,Database!$A$1:$AS$1,0),FALSE))</f>
        <v>82.1</v>
      </c>
      <c r="G65" s="77">
        <f>IF(VLOOKUP(A65,Database!$A:$AS,MATCH($G$1,Database!$A$1:$AS$1,0),FALSE)=0,#N/A,VLOOKUP(A65,Database!$A:$AS,MATCH($G$1,Database!$A$1:$AS$1,0),FALSE))</f>
        <v>86.144470334999994</v>
      </c>
      <c r="H65" s="77">
        <f>(((Table134567891011121314151617343[[#This Row],[ITA]]-VLOOKUP($U$1,A:B,2,))/VLOOKUP($U$1,A:B,2,))*100)+100</f>
        <v>96.628289473521207</v>
      </c>
      <c r="I65" s="77">
        <f>(((Table134567891011121314151617343[[#This Row],[FRA]]-VLOOKUP($U$1,A:C,3,))/VLOOKUP($U$1,A:C,3,))*100)+100</f>
        <v>91.19914137964679</v>
      </c>
      <c r="J65" s="77">
        <f>(((Table134567891011121314151617343[[#This Row],[DEU]]-VLOOKUP($U$1,A:D,4,))/VLOOKUP($U$1,A:D,4,))*100)+100</f>
        <v>93.617021275746879</v>
      </c>
      <c r="K65" s="77">
        <f>(((Table134567891011121314151617343[[#This Row],[ESP]]-VLOOKUP($U$1,A:E,5,))/VLOOKUP($U$1,A:E,5,))*100)+100</f>
        <v>87.496007396577582</v>
      </c>
      <c r="L65" s="77">
        <f>(((Table134567891011121314151617343[[#This Row],[EA19]]-VLOOKUP($U$1,A:F,6,))/VLOOKUP($U$1,A:F,6,))*100)+100</f>
        <v>91.834451901565984</v>
      </c>
      <c r="M65" s="77">
        <f>(((Table134567891011121314151617343[[#This Row],[GBR]]-VLOOKUP($U$1,A:G,7,))/VLOOKUP($U$1,A:G,7,))*100)+100</f>
        <v>93.465577595844451</v>
      </c>
      <c r="N65" s="77">
        <f>IF(VLOOKUP(A65,Database!$A:$AU,MATCH($N$1,Database!$A$1:$AU$1,0),FALSE)=0,#N/A,VLOOKUP(A65,Database!$A:$AU,MATCH($N$1,Database!$A$1:$AU$1,0),FALSE))</f>
        <v>70.863878779999993</v>
      </c>
      <c r="O65" s="77">
        <f>(((Table134567891011121314151617343[[#This Row],[USA]]-VLOOKUP($U$1,A:N,14,))/VLOOKUP($U$1,A:N,14,))*100)+100</f>
        <v>81.580794127681045</v>
      </c>
      <c r="P65" s="77">
        <f>IF(VLOOKUP(A65,Database!$A:$AS,MATCH($P$1,Database!$A$1:$AS$1,0),FALSE)=0,#N/A,VLOOKUP(A65,Database!$A:$AS,MATCH($P$1,Database!$A$1:$AS$1,0),FALSE))</f>
        <v>103.13417578799999</v>
      </c>
      <c r="Q65" s="77">
        <f>(((Table134567891011121314151617343[[#This Row],[JPN]]-VLOOKUP($U$1,A:Q,16,))/VLOOKUP($U$1,A:Q,16,))*100)+100</f>
        <v>103.54459636714695</v>
      </c>
    </row>
    <row r="66" spans="1:17" s="82" customFormat="1" x14ac:dyDescent="0.2">
      <c r="A66" s="21">
        <v>34820</v>
      </c>
      <c r="B66" s="77">
        <f>IF(VLOOKUP(A66,Database!$A:$AS,MATCH($B$1,Database!$A$1:$AS$1,0),FALSE)=0,#N/A,VLOOKUP(A66,Database!$A:$AS,MATCH($B$1,Database!$A$1:$AS$1,0),FALSE))</f>
        <v>118.190150821</v>
      </c>
      <c r="C66" s="77">
        <f>IF(VLOOKUP(A66,Database!$A:$AS,MATCH($C$1,Database!$A$1:$AS$1,0),FALSE)=0,#N/A,VLOOKUP(A66,Database!$A:$AS,MATCH($C$1,Database!$A$1:$AS$1,0),FALSE))</f>
        <v>93.02</v>
      </c>
      <c r="D66" s="77">
        <f>IF(VLOOKUP(A66,Database!$A:$AS,MATCH($D$1,Database!$A$1:$AS$1,0),FALSE)=0,#N/A,VLOOKUP(A66,Database!$A:$AS,MATCH($D$1,Database!$A$1:$AS$1,0),FALSE))</f>
        <v>70.794100491999998</v>
      </c>
      <c r="E66" s="77">
        <f>IF(VLOOKUP(A66,Database!$A:$AS,MATCH($E$1,Database!$A$1:$AS$1,0),FALSE)=0,#N/A,VLOOKUP(A66,Database!$A:$AS,MATCH($E$1,Database!$A$1:$AS$1,0),FALSE))</f>
        <v>104.996087497</v>
      </c>
      <c r="F66" s="77">
        <f>IF(VLOOKUP(A66,Database!$A:$AS,MATCH($F$1,Database!$A$1:$AS$1,0),FALSE)=0,#N/A,VLOOKUP(A66,Database!$A:$AS,MATCH($F$1,Database!$A$1:$AS$1,0),FALSE))</f>
        <v>82.4</v>
      </c>
      <c r="G66" s="77">
        <f>IF(VLOOKUP(A66,Database!$A:$AS,MATCH($G$1,Database!$A$1:$AS$1,0),FALSE)=0,#N/A,VLOOKUP(A66,Database!$A:$AS,MATCH($G$1,Database!$A$1:$AS$1,0),FALSE))</f>
        <v>86.03692418</v>
      </c>
      <c r="H66" s="77">
        <f>(((Table134567891011121314151617343[[#This Row],[ITA]]-VLOOKUP($U$1,A:B,2,))/VLOOKUP($U$1,A:B,2,))*100)+100</f>
        <v>97.203947368646965</v>
      </c>
      <c r="I66" s="77">
        <f>(((Table134567891011121314151617343[[#This Row],[FRA]]-VLOOKUP($U$1,A:C,3,))/VLOOKUP($U$1,A:C,3,))*100)+100</f>
        <v>90.760074153575957</v>
      </c>
      <c r="J66" s="77">
        <f>(((Table134567891011121314151617343[[#This Row],[DEU]]-VLOOKUP($U$1,A:D,4,))/VLOOKUP($U$1,A:D,4,))*100)+100</f>
        <v>94.148936170099589</v>
      </c>
      <c r="K66" s="77">
        <f>(((Table134567891011121314151617343[[#This Row],[ESP]]-VLOOKUP($U$1,A:E,5,))/VLOOKUP($U$1,A:E,5,))*100)+100</f>
        <v>88.254181726518581</v>
      </c>
      <c r="L66" s="77">
        <f>(((Table134567891011121314151617343[[#This Row],[EA19]]-VLOOKUP($U$1,A:F,6,))/VLOOKUP($U$1,A:F,6,))*100)+100</f>
        <v>92.170022371364652</v>
      </c>
      <c r="M66" s="77">
        <f>(((Table134567891011121314151617343[[#This Row],[GBR]]-VLOOKUP($U$1,A:G,7,))/VLOOKUP($U$1,A:G,7,))*100)+100</f>
        <v>93.348891481736416</v>
      </c>
      <c r="N66" s="77">
        <f>IF(VLOOKUP(A66,Database!$A:$AU,MATCH($N$1,Database!$A$1:$AU$1,0),FALSE)=0,#N/A,VLOOKUP(A66,Database!$A:$AU,MATCH($N$1,Database!$A$1:$AU$1,0),FALSE))</f>
        <v>71.191565455000003</v>
      </c>
      <c r="O66" s="77">
        <f>(((Table134567891011121314151617343[[#This Row],[USA]]-VLOOKUP($U$1,A:N,14,))/VLOOKUP($U$1,A:N,14,))*100)+100</f>
        <v>81.958037649088524</v>
      </c>
      <c r="P66" s="77">
        <f>IF(VLOOKUP(A66,Database!$A:$AS,MATCH($P$1,Database!$A$1:$AS$1,0),FALSE)=0,#N/A,VLOOKUP(A66,Database!$A:$AS,MATCH($P$1,Database!$A$1:$AS$1,0),FALSE))</f>
        <v>101.410202348</v>
      </c>
      <c r="Q66" s="77">
        <f>(((Table134567891011121314151617343[[#This Row],[JPN]]-VLOOKUP($U$1,A:Q,16,))/VLOOKUP($U$1,A:Q,16,))*100)+100</f>
        <v>101.81376240615793</v>
      </c>
    </row>
    <row r="67" spans="1:17" s="82" customFormat="1" x14ac:dyDescent="0.2">
      <c r="A67" s="21">
        <v>34851</v>
      </c>
      <c r="B67" s="77">
        <f>IF(VLOOKUP(A67,Database!$A:$AS,MATCH($B$1,Database!$A$1:$AS$1,0),FALSE)=0,#N/A,VLOOKUP(A67,Database!$A:$AS,MATCH($B$1,Database!$A$1:$AS$1,0),FALSE))</f>
        <v>117.990167486</v>
      </c>
      <c r="C67" s="77">
        <f>IF(VLOOKUP(A67,Database!$A:$AS,MATCH($C$1,Database!$A$1:$AS$1,0),FALSE)=0,#N/A,VLOOKUP(A67,Database!$A:$AS,MATCH($C$1,Database!$A$1:$AS$1,0),FALSE))</f>
        <v>93.66</v>
      </c>
      <c r="D67" s="77">
        <f>IF(VLOOKUP(A67,Database!$A:$AS,MATCH($D$1,Database!$A$1:$AS$1,0),FALSE)=0,#N/A,VLOOKUP(A67,Database!$A:$AS,MATCH($D$1,Database!$A$1:$AS$1,0),FALSE))</f>
        <v>69.994167153000006</v>
      </c>
      <c r="E67" s="77">
        <f>IF(VLOOKUP(A67,Database!$A:$AS,MATCH($E$1,Database!$A$1:$AS$1,0),FALSE)=0,#N/A,VLOOKUP(A67,Database!$A:$AS,MATCH($E$1,Database!$A$1:$AS$1,0),FALSE))</f>
        <v>104.189086824</v>
      </c>
      <c r="F67" s="77">
        <f>IF(VLOOKUP(A67,Database!$A:$AS,MATCH($F$1,Database!$A$1:$AS$1,0),FALSE)=0,#N/A,VLOOKUP(A67,Database!$A:$AS,MATCH($F$1,Database!$A$1:$AS$1,0),FALSE))</f>
        <v>82.1</v>
      </c>
      <c r="G67" s="77">
        <f>IF(VLOOKUP(A67,Database!$A:$AS,MATCH($G$1,Database!$A$1:$AS$1,0),FALSE)=0,#N/A,VLOOKUP(A67,Database!$A:$AS,MATCH($G$1,Database!$A$1:$AS$1,0),FALSE))</f>
        <v>85.499193403999996</v>
      </c>
      <c r="H67" s="77">
        <f>(((Table134567891011121314151617343[[#This Row],[ITA]]-VLOOKUP($U$1,A:B,2,))/VLOOKUP($U$1,A:B,2,))*100)+100</f>
        <v>97.039473684207834</v>
      </c>
      <c r="I67" s="77">
        <f>(((Table134567891011121314151617343[[#This Row],[FRA]]-VLOOKUP($U$1,A:C,3,))/VLOOKUP($U$1,A:C,3,))*100)+100</f>
        <v>91.384525319543371</v>
      </c>
      <c r="J67" s="77">
        <f>(((Table134567891011121314151617343[[#This Row],[DEU]]-VLOOKUP($U$1,A:D,4,))/VLOOKUP($U$1,A:D,4,))*100)+100</f>
        <v>93.085106382724078</v>
      </c>
      <c r="K67" s="77">
        <f>(((Table134567891011121314151617343[[#This Row],[ESP]]-VLOOKUP($U$1,A:E,5,))/VLOOKUP($U$1,A:E,5,))*100)+100</f>
        <v>87.575859459982695</v>
      </c>
      <c r="L67" s="77">
        <f>(((Table134567891011121314151617343[[#This Row],[EA19]]-VLOOKUP($U$1,A:F,6,))/VLOOKUP($U$1,A:F,6,))*100)+100</f>
        <v>91.834451901565984</v>
      </c>
      <c r="M67" s="77">
        <f>(((Table134567891011121314151617343[[#This Row],[GBR]]-VLOOKUP($U$1,A:G,7,))/VLOOKUP($U$1,A:G,7,))*100)+100</f>
        <v>92.765460910111187</v>
      </c>
      <c r="N67" s="77">
        <f>IF(VLOOKUP(A67,Database!$A:$AU,MATCH($N$1,Database!$A$1:$AU$1,0),FALSE)=0,#N/A,VLOOKUP(A67,Database!$A:$AU,MATCH($N$1,Database!$A$1:$AU$1,0),FALSE))</f>
        <v>71.422710441000007</v>
      </c>
      <c r="O67" s="77">
        <f>(((Table134567891011121314151617343[[#This Row],[USA]]-VLOOKUP($U$1,A:N,14,))/VLOOKUP($U$1,A:N,14,))*100)+100</f>
        <v>82.224139248960796</v>
      </c>
      <c r="P67" s="77">
        <f>IF(VLOOKUP(A67,Database!$A:$AS,MATCH($P$1,Database!$A$1:$AS$1,0),FALSE)=0,#N/A,VLOOKUP(A67,Database!$A:$AS,MATCH($P$1,Database!$A$1:$AS$1,0),FALSE))</f>
        <v>101.308792145</v>
      </c>
      <c r="Q67" s="77">
        <f>(((Table134567891011121314151617343[[#This Row],[JPN]]-VLOOKUP($U$1,A:Q,16,))/VLOOKUP($U$1,A:Q,16,))*100)+100</f>
        <v>101.71194864309719</v>
      </c>
    </row>
    <row r="68" spans="1:17" s="82" customFormat="1" x14ac:dyDescent="0.2">
      <c r="A68" s="21">
        <v>34881</v>
      </c>
      <c r="B68" s="77">
        <f>IF(VLOOKUP(A68,Database!$A:$AS,MATCH($B$1,Database!$A$1:$AS$1,0),FALSE)=0,#N/A,VLOOKUP(A68,Database!$A:$AS,MATCH($B$1,Database!$A$1:$AS$1,0),FALSE))</f>
        <v>117.89017581900001</v>
      </c>
      <c r="C68" s="77">
        <f>IF(VLOOKUP(A68,Database!$A:$AS,MATCH($C$1,Database!$A$1:$AS$1,0),FALSE)=0,#N/A,VLOOKUP(A68,Database!$A:$AS,MATCH($C$1,Database!$A$1:$AS$1,0),FALSE))</f>
        <v>94.07</v>
      </c>
      <c r="D68" s="77">
        <f>IF(VLOOKUP(A68,Database!$A:$AS,MATCH($D$1,Database!$A$1:$AS$1,0),FALSE)=0,#N/A,VLOOKUP(A68,Database!$A:$AS,MATCH($D$1,Database!$A$1:$AS$1,0),FALSE))</f>
        <v>69.794183817999993</v>
      </c>
      <c r="E68" s="77">
        <f>IF(VLOOKUP(A68,Database!$A:$AS,MATCH($E$1,Database!$A$1:$AS$1,0),FALSE)=0,#N/A,VLOOKUP(A68,Database!$A:$AS,MATCH($E$1,Database!$A$1:$AS$1,0),FALSE))</f>
        <v>103.513086261</v>
      </c>
      <c r="F68" s="77">
        <f>IF(VLOOKUP(A68,Database!$A:$AS,MATCH($F$1,Database!$A$1:$AS$1,0),FALSE)=0,#N/A,VLOOKUP(A68,Database!$A:$AS,MATCH($F$1,Database!$A$1:$AS$1,0),FALSE))</f>
        <v>82.1</v>
      </c>
      <c r="G68" s="77">
        <f>IF(VLOOKUP(A68,Database!$A:$AS,MATCH($G$1,Database!$A$1:$AS$1,0),FALSE)=0,#N/A,VLOOKUP(A68,Database!$A:$AS,MATCH($G$1,Database!$A$1:$AS$1,0),FALSE))</f>
        <v>86.144470334999994</v>
      </c>
      <c r="H68" s="77">
        <f>(((Table134567891011121314151617343[[#This Row],[ITA]]-VLOOKUP($U$1,A:B,2,))/VLOOKUP($U$1,A:B,2,))*100)+100</f>
        <v>96.957236842399482</v>
      </c>
      <c r="I68" s="77">
        <f>(((Table134567891011121314151617343[[#This Row],[FRA]]-VLOOKUP($U$1,A:C,3,))/VLOOKUP($U$1,A:C,3,))*100)+100</f>
        <v>91.784564347741238</v>
      </c>
      <c r="J68" s="77">
        <f>(((Table134567891011121314151617343[[#This Row],[DEU]]-VLOOKUP($U$1,A:D,4,))/VLOOKUP($U$1,A:D,4,))*100)+100</f>
        <v>92.819148935547702</v>
      </c>
      <c r="K68" s="77">
        <f>(((Table134567891011121314151617343[[#This Row],[ESP]]-VLOOKUP($U$1,A:E,5,))/VLOOKUP($U$1,A:E,5,))*100)+100</f>
        <v>87.007648987035935</v>
      </c>
      <c r="L68" s="77">
        <f>(((Table134567891011121314151617343[[#This Row],[EA19]]-VLOOKUP($U$1,A:F,6,))/VLOOKUP($U$1,A:F,6,))*100)+100</f>
        <v>91.834451901565984</v>
      </c>
      <c r="M68" s="77">
        <f>(((Table134567891011121314151617343[[#This Row],[GBR]]-VLOOKUP($U$1,A:G,7,))/VLOOKUP($U$1,A:G,7,))*100)+100</f>
        <v>93.465577595844451</v>
      </c>
      <c r="N68" s="77">
        <f>IF(VLOOKUP(A68,Database!$A:$AU,MATCH($N$1,Database!$A$1:$AU$1,0),FALSE)=0,#N/A,VLOOKUP(A68,Database!$A:$AU,MATCH($N$1,Database!$A$1:$AU$1,0),FALSE))</f>
        <v>71.109891583000007</v>
      </c>
      <c r="O68" s="77">
        <f>(((Table134567891011121314151617343[[#This Row],[USA]]-VLOOKUP($U$1,A:N,14,))/VLOOKUP($U$1,A:N,14,))*100)+100</f>
        <v>81.864012040386982</v>
      </c>
      <c r="P68" s="77">
        <f>IF(VLOOKUP(A68,Database!$A:$AS,MATCH($P$1,Database!$A$1:$AS$1,0),FALSE)=0,#N/A,VLOOKUP(A68,Database!$A:$AS,MATCH($P$1,Database!$A$1:$AS$1,0),FALSE))</f>
        <v>99.889049313000001</v>
      </c>
      <c r="Q68" s="77">
        <f>(((Table134567891011121314151617343[[#This Row],[JPN]]-VLOOKUP($U$1,A:Q,16,))/VLOOKUP($U$1,A:Q,16,))*100)+100</f>
        <v>100.28655597028644</v>
      </c>
    </row>
    <row r="69" spans="1:17" s="82" customFormat="1" x14ac:dyDescent="0.2">
      <c r="A69" s="21">
        <v>34912</v>
      </c>
      <c r="B69" s="77">
        <f>IF(VLOOKUP(A69,Database!$A:$AS,MATCH($B$1,Database!$A$1:$AS$1,0),FALSE)=0,#N/A,VLOOKUP(A69,Database!$A:$AS,MATCH($B$1,Database!$A$1:$AS$1,0),FALSE))</f>
        <v>119.990000833</v>
      </c>
      <c r="C69" s="77">
        <f>IF(VLOOKUP(A69,Database!$A:$AS,MATCH($C$1,Database!$A$1:$AS$1,0),FALSE)=0,#N/A,VLOOKUP(A69,Database!$A:$AS,MATCH($C$1,Database!$A$1:$AS$1,0),FALSE))</f>
        <v>93.5</v>
      </c>
      <c r="D69" s="77">
        <f>IF(VLOOKUP(A69,Database!$A:$AS,MATCH($D$1,Database!$A$1:$AS$1,0),FALSE)=0,#N/A,VLOOKUP(A69,Database!$A:$AS,MATCH($D$1,Database!$A$1:$AS$1,0),FALSE))</f>
        <v>68.994250479000002</v>
      </c>
      <c r="E69" s="77">
        <f>IF(VLOOKUP(A69,Database!$A:$AS,MATCH($E$1,Database!$A$1:$AS$1,0),FALSE)=0,#N/A,VLOOKUP(A69,Database!$A:$AS,MATCH($E$1,Database!$A$1:$AS$1,0),FALSE))</f>
        <v>103.23908603300001</v>
      </c>
      <c r="F69" s="77">
        <f>IF(VLOOKUP(A69,Database!$A:$AS,MATCH($F$1,Database!$A$1:$AS$1,0),FALSE)=0,#N/A,VLOOKUP(A69,Database!$A:$AS,MATCH($F$1,Database!$A$1:$AS$1,0),FALSE))</f>
        <v>82</v>
      </c>
      <c r="G69" s="77">
        <f>IF(VLOOKUP(A69,Database!$A:$AS,MATCH($G$1,Database!$A$1:$AS$1,0),FALSE)=0,#N/A,VLOOKUP(A69,Database!$A:$AS,MATCH($G$1,Database!$A$1:$AS$1,0),FALSE))</f>
        <v>86.252016490000003</v>
      </c>
      <c r="H69" s="77">
        <f>(((Table134567891011121314151617343[[#This Row],[ITA]]-VLOOKUP($U$1,A:B,2,))/VLOOKUP($U$1,A:B,2,))*100)+100</f>
        <v>98.684210526131821</v>
      </c>
      <c r="I69" s="77">
        <f>(((Table134567891011121314151617343[[#This Row],[FRA]]-VLOOKUP($U$1,A:C,3,))/VLOOKUP($U$1,A:C,3,))*100)+100</f>
        <v>91.228412528051521</v>
      </c>
      <c r="J69" s="77">
        <f>(((Table134567891011121314151617343[[#This Row],[DEU]]-VLOOKUP($U$1,A:D,4,))/VLOOKUP($U$1,A:D,4,))*100)+100</f>
        <v>91.755319148172191</v>
      </c>
      <c r="K69" s="77">
        <f>(((Table134567891011121314151617343[[#This Row],[ESP]]-VLOOKUP($U$1,A:E,5,))/VLOOKUP($U$1,A:E,5,))*100)+100</f>
        <v>86.777338825090993</v>
      </c>
      <c r="L69" s="77">
        <f>(((Table134567891011121314151617343[[#This Row],[EA19]]-VLOOKUP($U$1,A:F,6,))/VLOOKUP($U$1,A:F,6,))*100)+100</f>
        <v>91.722595078299776</v>
      </c>
      <c r="M69" s="77">
        <f>(((Table134567891011121314151617343[[#This Row],[GBR]]-VLOOKUP($U$1,A:G,7,))/VLOOKUP($U$1,A:G,7,))*100)+100</f>
        <v>93.582263709952514</v>
      </c>
      <c r="N69" s="77">
        <f>IF(VLOOKUP(A69,Database!$A:$AU,MATCH($N$1,Database!$A$1:$AU$1,0),FALSE)=0,#N/A,VLOOKUP(A69,Database!$A:$AU,MATCH($N$1,Database!$A$1:$AU$1,0),FALSE))</f>
        <v>72.045771068999997</v>
      </c>
      <c r="O69" s="77">
        <f>(((Table134567891011121314151617343[[#This Row],[USA]]-VLOOKUP($U$1,A:N,14,))/VLOOKUP($U$1,A:N,14,))*100)+100</f>
        <v>82.9414268388729</v>
      </c>
      <c r="P69" s="77">
        <f>IF(VLOOKUP(A69,Database!$A:$AS,MATCH($P$1,Database!$A$1:$AS$1,0),FALSE)=0,#N/A,VLOOKUP(A69,Database!$A:$AS,MATCH($P$1,Database!$A$1:$AS$1,0),FALSE))</f>
        <v>101.410202348</v>
      </c>
      <c r="Q69" s="77">
        <f>(((Table134567891011121314151617343[[#This Row],[JPN]]-VLOOKUP($U$1,A:Q,16,))/VLOOKUP($U$1,A:Q,16,))*100)+100</f>
        <v>101.81376240615793</v>
      </c>
    </row>
    <row r="70" spans="1:17" s="82" customFormat="1" x14ac:dyDescent="0.2">
      <c r="A70" s="21">
        <v>34943</v>
      </c>
      <c r="B70" s="77">
        <f>IF(VLOOKUP(A70,Database!$A:$AS,MATCH($B$1,Database!$A$1:$AS$1,0),FALSE)=0,#N/A,VLOOKUP(A70,Database!$A:$AS,MATCH($B$1,Database!$A$1:$AS$1,0),FALSE))</f>
        <v>119.190067494</v>
      </c>
      <c r="C70" s="77">
        <f>IF(VLOOKUP(A70,Database!$A:$AS,MATCH($C$1,Database!$A$1:$AS$1,0),FALSE)=0,#N/A,VLOOKUP(A70,Database!$A:$AS,MATCH($C$1,Database!$A$1:$AS$1,0),FALSE))</f>
        <v>93.64</v>
      </c>
      <c r="D70" s="77">
        <f>IF(VLOOKUP(A70,Database!$A:$AS,MATCH($D$1,Database!$A$1:$AS$1,0),FALSE)=0,#N/A,VLOOKUP(A70,Database!$A:$AS,MATCH($D$1,Database!$A$1:$AS$1,0),FALSE))</f>
        <v>70.394133822000001</v>
      </c>
      <c r="E70" s="77">
        <f>IF(VLOOKUP(A70,Database!$A:$AS,MATCH($E$1,Database!$A$1:$AS$1,0),FALSE)=0,#N/A,VLOOKUP(A70,Database!$A:$AS,MATCH($E$1,Database!$A$1:$AS$1,0),FALSE))</f>
        <v>104.06408672000001</v>
      </c>
      <c r="F70" s="77">
        <f>IF(VLOOKUP(A70,Database!$A:$AS,MATCH($F$1,Database!$A$1:$AS$1,0),FALSE)=0,#N/A,VLOOKUP(A70,Database!$A:$AS,MATCH($F$1,Database!$A$1:$AS$1,0),FALSE))</f>
        <v>82.4</v>
      </c>
      <c r="G70" s="77">
        <f>IF(VLOOKUP(A70,Database!$A:$AS,MATCH($G$1,Database!$A$1:$AS$1,0),FALSE)=0,#N/A,VLOOKUP(A70,Database!$A:$AS,MATCH($G$1,Database!$A$1:$AS$1,0),FALSE))</f>
        <v>86.574654956000003</v>
      </c>
      <c r="H70" s="77">
        <f>(((Table134567891011121314151617343[[#This Row],[ITA]]-VLOOKUP($U$1,A:B,2,))/VLOOKUP($U$1,A:B,2,))*100)+100</f>
        <v>98.026315789197739</v>
      </c>
      <c r="I70" s="77">
        <f>(((Table134567891011121314151617343[[#This Row],[FRA]]-VLOOKUP($U$1,A:C,3,))/VLOOKUP($U$1,A:C,3,))*100)+100</f>
        <v>91.365011220606888</v>
      </c>
      <c r="J70" s="77">
        <f>(((Table134567891011121314151617343[[#This Row],[DEU]]-VLOOKUP($U$1,A:D,4,))/VLOOKUP($U$1,A:D,4,))*100)+100</f>
        <v>93.617021275746879</v>
      </c>
      <c r="K70" s="77">
        <f>(((Table134567891011121314151617343[[#This Row],[ESP]]-VLOOKUP($U$1,A:E,5,))/VLOOKUP($U$1,A:E,5,))*100)+100</f>
        <v>87.470790955458057</v>
      </c>
      <c r="L70" s="77">
        <f>(((Table134567891011121314151617343[[#This Row],[EA19]]-VLOOKUP($U$1,A:F,6,))/VLOOKUP($U$1,A:F,6,))*100)+100</f>
        <v>92.170022371364652</v>
      </c>
      <c r="M70" s="77">
        <f>(((Table134567891011121314151617343[[#This Row],[GBR]]-VLOOKUP($U$1,A:G,7,))/VLOOKUP($U$1,A:G,7,))*100)+100</f>
        <v>93.932322053361645</v>
      </c>
      <c r="N70" s="77">
        <f>IF(VLOOKUP(A70,Database!$A:$AU,MATCH($N$1,Database!$A$1:$AU$1,0),FALSE)=0,#N/A,VLOOKUP(A70,Database!$A:$AU,MATCH($N$1,Database!$A$1:$AU$1,0),FALSE))</f>
        <v>72.345803603999997</v>
      </c>
      <c r="O70" s="77">
        <f>(((Table134567891011121314151617343[[#This Row],[USA]]-VLOOKUP($U$1,A:N,14,))/VLOOKUP($U$1,A:N,14,))*100)+100</f>
        <v>83.286834017972311</v>
      </c>
      <c r="P70" s="77">
        <f>IF(VLOOKUP(A70,Database!$A:$AS,MATCH($P$1,Database!$A$1:$AS$1,0),FALSE)=0,#N/A,VLOOKUP(A70,Database!$A:$AS,MATCH($P$1,Database!$A$1:$AS$1,0),FALSE))</f>
        <v>99.787639110000001</v>
      </c>
      <c r="Q70" s="77">
        <f>(((Table134567891011121314151617343[[#This Row],[JPN]]-VLOOKUP($U$1,A:Q,16,))/VLOOKUP($U$1,A:Q,16,))*100)+100</f>
        <v>100.1847422072257</v>
      </c>
    </row>
    <row r="71" spans="1:17" s="82" customFormat="1" x14ac:dyDescent="0.2">
      <c r="A71" s="21">
        <v>34973</v>
      </c>
      <c r="B71" s="77">
        <f>IF(VLOOKUP(A71,Database!$A:$AS,MATCH($B$1,Database!$A$1:$AS$1,0),FALSE)=0,#N/A,VLOOKUP(A71,Database!$A:$AS,MATCH($B$1,Database!$A$1:$AS$1,0),FALSE))</f>
        <v>119.990000833</v>
      </c>
      <c r="C71" s="77">
        <f>IF(VLOOKUP(A71,Database!$A:$AS,MATCH($C$1,Database!$A$1:$AS$1,0),FALSE)=0,#N/A,VLOOKUP(A71,Database!$A:$AS,MATCH($C$1,Database!$A$1:$AS$1,0),FALSE))</f>
        <v>91.84</v>
      </c>
      <c r="D71" s="77">
        <f>IF(VLOOKUP(A71,Database!$A:$AS,MATCH($D$1,Database!$A$1:$AS$1,0),FALSE)=0,#N/A,VLOOKUP(A71,Database!$A:$AS,MATCH($D$1,Database!$A$1:$AS$1,0),FALSE))</f>
        <v>68.594283809999993</v>
      </c>
      <c r="E71" s="77">
        <f>IF(VLOOKUP(A71,Database!$A:$AS,MATCH($E$1,Database!$A$1:$AS$1,0),FALSE)=0,#N/A,VLOOKUP(A71,Database!$A:$AS,MATCH($E$1,Database!$A$1:$AS$1,0),FALSE))</f>
        <v>102.525085438</v>
      </c>
      <c r="F71" s="77">
        <f>IF(VLOOKUP(A71,Database!$A:$AS,MATCH($F$1,Database!$A$1:$AS$1,0),FALSE)=0,#N/A,VLOOKUP(A71,Database!$A:$AS,MATCH($F$1,Database!$A$1:$AS$1,0),FALSE))</f>
        <v>81.5</v>
      </c>
      <c r="G71" s="77">
        <f>IF(VLOOKUP(A71,Database!$A:$AS,MATCH($G$1,Database!$A$1:$AS$1,0),FALSE)=0,#N/A,VLOOKUP(A71,Database!$A:$AS,MATCH($G$1,Database!$A$1:$AS$1,0),FALSE))</f>
        <v>86.252016490000003</v>
      </c>
      <c r="H71" s="77">
        <f>(((Table134567891011121314151617343[[#This Row],[ITA]]-VLOOKUP($U$1,A:B,2,))/VLOOKUP($U$1,A:B,2,))*100)+100</f>
        <v>98.684210526131821</v>
      </c>
      <c r="I71" s="77">
        <f>(((Table134567891011121314151617343[[#This Row],[FRA]]-VLOOKUP($U$1,A:C,3,))/VLOOKUP($U$1,A:C,3,))*100)+100</f>
        <v>89.608742316323557</v>
      </c>
      <c r="J71" s="77">
        <f>(((Table134567891011121314151617343[[#This Row],[DEU]]-VLOOKUP($U$1,A:D,4,))/VLOOKUP($U$1,A:D,4,))*100)+100</f>
        <v>91.223404255149376</v>
      </c>
      <c r="K71" s="77">
        <f>(((Table134567891011121314151617343[[#This Row],[ESP]]-VLOOKUP($U$1,A:E,5,))/VLOOKUP($U$1,A:E,5,))*100)+100</f>
        <v>86.177187526445948</v>
      </c>
      <c r="L71" s="77">
        <f>(((Table134567891011121314151617343[[#This Row],[EA19]]-VLOOKUP($U$1,A:F,6,))/VLOOKUP($U$1,A:F,6,))*100)+100</f>
        <v>91.163310961968676</v>
      </c>
      <c r="M71" s="77">
        <f>(((Table134567891011121314151617343[[#This Row],[GBR]]-VLOOKUP($U$1,A:G,7,))/VLOOKUP($U$1,A:G,7,))*100)+100</f>
        <v>93.582263709952514</v>
      </c>
      <c r="N71" s="77">
        <f>IF(VLOOKUP(A71,Database!$A:$AU,MATCH($N$1,Database!$A$1:$AU$1,0),FALSE)=0,#N/A,VLOOKUP(A71,Database!$A:$AU,MATCH($N$1,Database!$A$1:$AU$1,0),FALSE))</f>
        <v>72.232114367999998</v>
      </c>
      <c r="O71" s="77">
        <f>(((Table134567891011121314151617343[[#This Row],[USA]]-VLOOKUP($U$1,A:N,14,))/VLOOKUP($U$1,A:N,14,))*100)+100</f>
        <v>83.155951284535661</v>
      </c>
      <c r="P71" s="77">
        <f>IF(VLOOKUP(A71,Database!$A:$AS,MATCH($P$1,Database!$A$1:$AS$1,0),FALSE)=0,#N/A,VLOOKUP(A71,Database!$A:$AS,MATCH($P$1,Database!$A$1:$AS$1,0),FALSE))</f>
        <v>101.308792145</v>
      </c>
      <c r="Q71" s="77">
        <f>(((Table134567891011121314151617343[[#This Row],[JPN]]-VLOOKUP($U$1,A:Q,16,))/VLOOKUP($U$1,A:Q,16,))*100)+100</f>
        <v>101.71194864309719</v>
      </c>
    </row>
    <row r="72" spans="1:17" s="82" customFormat="1" x14ac:dyDescent="0.2">
      <c r="A72" s="21">
        <v>35004</v>
      </c>
      <c r="B72" s="77">
        <f>IF(VLOOKUP(A72,Database!$A:$AS,MATCH($B$1,Database!$A$1:$AS$1,0),FALSE)=0,#N/A,VLOOKUP(A72,Database!$A:$AS,MATCH($B$1,Database!$A$1:$AS$1,0),FALSE))</f>
        <v>119.990000833</v>
      </c>
      <c r="C72" s="77">
        <f>IF(VLOOKUP(A72,Database!$A:$AS,MATCH($C$1,Database!$A$1:$AS$1,0),FALSE)=0,#N/A,VLOOKUP(A72,Database!$A:$AS,MATCH($C$1,Database!$A$1:$AS$1,0),FALSE))</f>
        <v>91.81</v>
      </c>
      <c r="D72" s="77">
        <f>IF(VLOOKUP(A72,Database!$A:$AS,MATCH($D$1,Database!$A$1:$AS$1,0),FALSE)=0,#N/A,VLOOKUP(A72,Database!$A:$AS,MATCH($D$1,Database!$A$1:$AS$1,0),FALSE))</f>
        <v>68.994250479000002</v>
      </c>
      <c r="E72" s="77">
        <f>IF(VLOOKUP(A72,Database!$A:$AS,MATCH($E$1,Database!$A$1:$AS$1,0),FALSE)=0,#N/A,VLOOKUP(A72,Database!$A:$AS,MATCH($E$1,Database!$A$1:$AS$1,0),FALSE))</f>
        <v>103.51608626300001</v>
      </c>
      <c r="F72" s="77">
        <f>IF(VLOOKUP(A72,Database!$A:$AS,MATCH($F$1,Database!$A$1:$AS$1,0),FALSE)=0,#N/A,VLOOKUP(A72,Database!$A:$AS,MATCH($F$1,Database!$A$1:$AS$1,0),FALSE))</f>
        <v>81.8</v>
      </c>
      <c r="G72" s="77">
        <f>IF(VLOOKUP(A72,Database!$A:$AS,MATCH($G$1,Database!$A$1:$AS$1,0),FALSE)=0,#N/A,VLOOKUP(A72,Database!$A:$AS,MATCH($G$1,Database!$A$1:$AS$1,0),FALSE))</f>
        <v>86.682201110999998</v>
      </c>
      <c r="H72" s="77">
        <f>(((Table134567891011121314151617343[[#This Row],[ITA]]-VLOOKUP($U$1,A:B,2,))/VLOOKUP($U$1,A:B,2,))*100)+100</f>
        <v>98.684210526131821</v>
      </c>
      <c r="I72" s="77">
        <f>(((Table134567891011121314151617343[[#This Row],[FRA]]-VLOOKUP($U$1,A:C,3,))/VLOOKUP($U$1,A:C,3,))*100)+100</f>
        <v>89.579471167918825</v>
      </c>
      <c r="J72" s="77">
        <f>(((Table134567891011121314151617343[[#This Row],[DEU]]-VLOOKUP($U$1,A:D,4,))/VLOOKUP($U$1,A:D,4,))*100)+100</f>
        <v>91.755319148172191</v>
      </c>
      <c r="K72" s="77">
        <f>(((Table134567891011121314151617343[[#This Row],[ESP]]-VLOOKUP($U$1,A:E,5,))/VLOOKUP($U$1,A:E,5,))*100)+100</f>
        <v>87.010170630727615</v>
      </c>
      <c r="L72" s="77">
        <f>(((Table134567891011121314151617343[[#This Row],[EA19]]-VLOOKUP($U$1,A:F,6,))/VLOOKUP($U$1,A:F,6,))*100)+100</f>
        <v>91.49888143176733</v>
      </c>
      <c r="M72" s="77">
        <f>(((Table134567891011121314151617343[[#This Row],[GBR]]-VLOOKUP($U$1,A:G,7,))/VLOOKUP($U$1,A:G,7,))*100)+100</f>
        <v>94.049008167469694</v>
      </c>
      <c r="N72" s="77">
        <f>IF(VLOOKUP(A72,Database!$A:$AU,MATCH($N$1,Database!$A$1:$AU$1,0),FALSE)=0,#N/A,VLOOKUP(A72,Database!$A:$AU,MATCH($N$1,Database!$A$1:$AU$1,0),FALSE))</f>
        <v>72.399525980999996</v>
      </c>
      <c r="O72" s="77">
        <f>(((Table134567891011121314151617343[[#This Row],[USA]]-VLOOKUP($U$1,A:N,14,))/VLOOKUP($U$1,A:N,14,))*100)+100</f>
        <v>83.348680959651759</v>
      </c>
      <c r="P72" s="77">
        <f>IF(VLOOKUP(A72,Database!$A:$AS,MATCH($P$1,Database!$A$1:$AS$1,0),FALSE)=0,#N/A,VLOOKUP(A72,Database!$A:$AS,MATCH($P$1,Database!$A$1:$AS$1,0),FALSE))</f>
        <v>102.120073764</v>
      </c>
      <c r="Q72" s="77">
        <f>(((Table134567891011121314151617343[[#This Row],[JPN]]-VLOOKUP($U$1,A:Q,16,))/VLOOKUP($U$1,A:Q,16,))*100)+100</f>
        <v>102.52645874256331</v>
      </c>
    </row>
    <row r="73" spans="1:17" s="82" customFormat="1" x14ac:dyDescent="0.2">
      <c r="A73" s="21">
        <v>35034</v>
      </c>
      <c r="B73" s="77">
        <f>IF(VLOOKUP(A73,Database!$A:$AS,MATCH($B$1,Database!$A$1:$AS$1,0),FALSE)=0,#N/A,VLOOKUP(A73,Database!$A:$AS,MATCH($B$1,Database!$A$1:$AS$1,0),FALSE))</f>
        <v>121.98983418</v>
      </c>
      <c r="C73" s="77">
        <f>IF(VLOOKUP(A73,Database!$A:$AS,MATCH($C$1,Database!$A$1:$AS$1,0),FALSE)=0,#N/A,VLOOKUP(A73,Database!$A:$AS,MATCH($C$1,Database!$A$1:$AS$1,0),FALSE))</f>
        <v>93.77</v>
      </c>
      <c r="D73" s="77">
        <f>IF(VLOOKUP(A73,Database!$A:$AS,MATCH($D$1,Database!$A$1:$AS$1,0),FALSE)=0,#N/A,VLOOKUP(A73,Database!$A:$AS,MATCH($D$1,Database!$A$1:$AS$1,0),FALSE))</f>
        <v>68.994250479000002</v>
      </c>
      <c r="E73" s="77">
        <f>IF(VLOOKUP(A73,Database!$A:$AS,MATCH($E$1,Database!$A$1:$AS$1,0),FALSE)=0,#N/A,VLOOKUP(A73,Database!$A:$AS,MATCH($E$1,Database!$A$1:$AS$1,0),FALSE))</f>
        <v>105.089087574</v>
      </c>
      <c r="F73" s="77">
        <f>IF(VLOOKUP(A73,Database!$A:$AS,MATCH($F$1,Database!$A$1:$AS$1,0),FALSE)=0,#N/A,VLOOKUP(A73,Database!$A:$AS,MATCH($F$1,Database!$A$1:$AS$1,0),FALSE))</f>
        <v>82.7</v>
      </c>
      <c r="G73" s="77">
        <f>IF(VLOOKUP(A73,Database!$A:$AS,MATCH($G$1,Database!$A$1:$AS$1,0),FALSE)=0,#N/A,VLOOKUP(A73,Database!$A:$AS,MATCH($G$1,Database!$A$1:$AS$1,0),FALSE))</f>
        <v>87.004839576999998</v>
      </c>
      <c r="H73" s="77">
        <f>(((Table134567891011121314151617343[[#This Row],[ITA]]-VLOOKUP($U$1,A:B,2,))/VLOOKUP($U$1,A:B,2,))*100)+100</f>
        <v>100.32894736805584</v>
      </c>
      <c r="I73" s="77">
        <f>(((Table134567891011121314151617343[[#This Row],[FRA]]-VLOOKUP($U$1,A:C,3,))/VLOOKUP($U$1,A:C,3,))*100)+100</f>
        <v>91.491852863694021</v>
      </c>
      <c r="J73" s="77">
        <f>(((Table134567891011121314151617343[[#This Row],[DEU]]-VLOOKUP($U$1,A:D,4,))/VLOOKUP($U$1,A:D,4,))*100)+100</f>
        <v>91.755319148172191</v>
      </c>
      <c r="K73" s="77">
        <f>(((Table134567891011121314151617343[[#This Row],[ESP]]-VLOOKUP($U$1,A:E,5,))/VLOOKUP($U$1,A:E,5,))*100)+100</f>
        <v>88.332352693568879</v>
      </c>
      <c r="L73" s="77">
        <f>(((Table134567891011121314151617343[[#This Row],[EA19]]-VLOOKUP($U$1,A:F,6,))/VLOOKUP($U$1,A:F,6,))*100)+100</f>
        <v>92.505592841163306</v>
      </c>
      <c r="M73" s="77">
        <f>(((Table134567891011121314151617343[[#This Row],[GBR]]-VLOOKUP($U$1,A:G,7,))/VLOOKUP($U$1,A:G,7,))*100)+100</f>
        <v>94.399066510878825</v>
      </c>
      <c r="N73" s="77">
        <f>IF(VLOOKUP(A73,Database!$A:$AU,MATCH($N$1,Database!$A$1:$AU$1,0),FALSE)=0,#N/A,VLOOKUP(A73,Database!$A:$AU,MATCH($N$1,Database!$A$1:$AU$1,0),FALSE))</f>
        <v>72.668732577</v>
      </c>
      <c r="O73" s="77">
        <f>(((Table134567891011121314151617343[[#This Row],[USA]]-VLOOKUP($U$1,A:N,14,))/VLOOKUP($U$1,A:N,14,))*100)+100</f>
        <v>83.658600318628316</v>
      </c>
      <c r="P73" s="77">
        <f>IF(VLOOKUP(A73,Database!$A:$AS,MATCH($P$1,Database!$A$1:$AS$1,0),FALSE)=0,#N/A,VLOOKUP(A73,Database!$A:$AS,MATCH($P$1,Database!$A$1:$AS$1,0),FALSE))</f>
        <v>103.438406395</v>
      </c>
      <c r="Q73" s="77">
        <f>(((Table134567891011121314151617343[[#This Row],[JPN]]-VLOOKUP($U$1,A:Q,16,))/VLOOKUP($U$1,A:Q,16,))*100)+100</f>
        <v>103.85003765432126</v>
      </c>
    </row>
    <row r="74" spans="1:17" s="82" customFormat="1" x14ac:dyDescent="0.2">
      <c r="A74" s="21">
        <v>35065</v>
      </c>
      <c r="B74" s="77">
        <f>IF(VLOOKUP(A74,Database!$A:$AS,MATCH($B$1,Database!$A$1:$AS$1,0),FALSE)=0,#N/A,VLOOKUP(A74,Database!$A:$AS,MATCH($B$1,Database!$A$1:$AS$1,0),FALSE))</f>
        <v>120.189984168</v>
      </c>
      <c r="C74" s="77">
        <f>IF(VLOOKUP(A74,Database!$A:$AS,MATCH($C$1,Database!$A$1:$AS$1,0),FALSE)=0,#N/A,VLOOKUP(A74,Database!$A:$AS,MATCH($C$1,Database!$A$1:$AS$1,0),FALSE))</f>
        <v>92.93</v>
      </c>
      <c r="D74" s="77">
        <f>IF(VLOOKUP(A74,Database!$A:$AS,MATCH($D$1,Database!$A$1:$AS$1,0),FALSE)=0,#N/A,VLOOKUP(A74,Database!$A:$AS,MATCH($D$1,Database!$A$1:$AS$1,0),FALSE))</f>
        <v>69.294225480999998</v>
      </c>
      <c r="E74" s="77">
        <f>IF(VLOOKUP(A74,Database!$A:$AS,MATCH($E$1,Database!$A$1:$AS$1,0),FALSE)=0,#N/A,VLOOKUP(A74,Database!$A:$AS,MATCH($E$1,Database!$A$1:$AS$1,0),FALSE))</f>
        <v>100.486083738</v>
      </c>
      <c r="F74" s="77">
        <f>IF(VLOOKUP(A74,Database!$A:$AS,MATCH($F$1,Database!$A$1:$AS$1,0),FALSE)=0,#N/A,VLOOKUP(A74,Database!$A:$AS,MATCH($F$1,Database!$A$1:$AS$1,0),FALSE))</f>
        <v>81.900000000000006</v>
      </c>
      <c r="G74" s="77">
        <f>IF(VLOOKUP(A74,Database!$A:$AS,MATCH($G$1,Database!$A$1:$AS$1,0),FALSE)=0,#N/A,VLOOKUP(A74,Database!$A:$AS,MATCH($G$1,Database!$A$1:$AS$1,0),FALSE))</f>
        <v>86.682201110999998</v>
      </c>
      <c r="H74" s="77">
        <f>(((Table134567891011121314151617343[[#This Row],[ITA]]-VLOOKUP($U$1,A:B,2,))/VLOOKUP($U$1,A:B,2,))*100)+100</f>
        <v>98.848684210570951</v>
      </c>
      <c r="I74" s="77">
        <f>(((Table134567891011121314151617343[[#This Row],[FRA]]-VLOOKUP($U$1,A:C,3,))/VLOOKUP($U$1,A:C,3,))*100)+100</f>
        <v>90.672260708361804</v>
      </c>
      <c r="J74" s="77">
        <f>(((Table134567891011121314151617343[[#This Row],[DEU]]-VLOOKUP($U$1,A:D,4,))/VLOOKUP($U$1,A:D,4,))*100)+100</f>
        <v>92.15425531827178</v>
      </c>
      <c r="K74" s="77">
        <f>(((Table134567891011121314151617343[[#This Row],[ESP]]-VLOOKUP($U$1,A:E,5,))/VLOOKUP($U$1,A:E,5,))*100)+100</f>
        <v>84.463310077654143</v>
      </c>
      <c r="L74" s="77">
        <f>(((Table134567891011121314151617343[[#This Row],[EA19]]-VLOOKUP($U$1,A:F,6,))/VLOOKUP($U$1,A:F,6,))*100)+100</f>
        <v>91.610738255033553</v>
      </c>
      <c r="M74" s="77">
        <f>(((Table134567891011121314151617343[[#This Row],[GBR]]-VLOOKUP($U$1,A:G,7,))/VLOOKUP($U$1,A:G,7,))*100)+100</f>
        <v>94.049008167469694</v>
      </c>
      <c r="N74" s="77">
        <f>IF(VLOOKUP(A74,Database!$A:$AU,MATCH($N$1,Database!$A$1:$AU$1,0),FALSE)=0,#N/A,VLOOKUP(A74,Database!$A:$AU,MATCH($N$1,Database!$A$1:$AU$1,0),FALSE))</f>
        <v>72.259272913000004</v>
      </c>
      <c r="O74" s="77">
        <f>(((Table134567891011121314151617343[[#This Row],[USA]]-VLOOKUP($U$1,A:N,14,))/VLOOKUP($U$1,A:N,14,))*100)+100</f>
        <v>83.187217081816272</v>
      </c>
      <c r="P74" s="77">
        <f>IF(VLOOKUP(A74,Database!$A:$AS,MATCH($P$1,Database!$A$1:$AS$1,0),FALSE)=0,#N/A,VLOOKUP(A74,Database!$A:$AS,MATCH($P$1,Database!$A$1:$AS$1,0),FALSE))</f>
        <v>101.91725336</v>
      </c>
      <c r="Q74" s="77">
        <f>(((Table134567891011121314151617343[[#This Row],[JPN]]-VLOOKUP($U$1,A:Q,16,))/VLOOKUP($U$1,A:Q,16,))*100)+100</f>
        <v>102.32283121844976</v>
      </c>
    </row>
    <row r="75" spans="1:17" s="82" customFormat="1" x14ac:dyDescent="0.2">
      <c r="A75" s="21">
        <v>35096</v>
      </c>
      <c r="B75" s="77">
        <f>IF(VLOOKUP(A75,Database!$A:$AS,MATCH($B$1,Database!$A$1:$AS$1,0),FALSE)=0,#N/A,VLOOKUP(A75,Database!$A:$AS,MATCH($B$1,Database!$A$1:$AS$1,0),FALSE))</f>
        <v>118.89009249199999</v>
      </c>
      <c r="C75" s="77">
        <f>IF(VLOOKUP(A75,Database!$A:$AS,MATCH($C$1,Database!$A$1:$AS$1,0),FALSE)=0,#N/A,VLOOKUP(A75,Database!$A:$AS,MATCH($C$1,Database!$A$1:$AS$1,0),FALSE))</f>
        <v>93.22</v>
      </c>
      <c r="D75" s="77">
        <f>IF(VLOOKUP(A75,Database!$A:$AS,MATCH($D$1,Database!$A$1:$AS$1,0),FALSE)=0,#N/A,VLOOKUP(A75,Database!$A:$AS,MATCH($D$1,Database!$A$1:$AS$1,0),FALSE))</f>
        <v>68.694275477000005</v>
      </c>
      <c r="E75" s="77">
        <f>IF(VLOOKUP(A75,Database!$A:$AS,MATCH($E$1,Database!$A$1:$AS$1,0),FALSE)=0,#N/A,VLOOKUP(A75,Database!$A:$AS,MATCH($E$1,Database!$A$1:$AS$1,0),FALSE))</f>
        <v>100.627083856</v>
      </c>
      <c r="F75" s="77">
        <f>IF(VLOOKUP(A75,Database!$A:$AS,MATCH($F$1,Database!$A$1:$AS$1,0),FALSE)=0,#N/A,VLOOKUP(A75,Database!$A:$AS,MATCH($F$1,Database!$A$1:$AS$1,0),FALSE))</f>
        <v>81.599999999999994</v>
      </c>
      <c r="G75" s="77">
        <f>IF(VLOOKUP(A75,Database!$A:$AS,MATCH($G$1,Database!$A$1:$AS$1,0),FALSE)=0,#N/A,VLOOKUP(A75,Database!$A:$AS,MATCH($G$1,Database!$A$1:$AS$1,0),FALSE))</f>
        <v>87.327478042999999</v>
      </c>
      <c r="H75" s="77">
        <f>(((Table134567891011121314151617343[[#This Row],[ITA]]-VLOOKUP($U$1,A:B,2,))/VLOOKUP($U$1,A:B,2,))*100)+100</f>
        <v>97.779605262950255</v>
      </c>
      <c r="I75" s="77">
        <f>(((Table134567891011121314151617343[[#This Row],[FRA]]-VLOOKUP($U$1,A:C,3,))/VLOOKUP($U$1,A:C,3,))*100)+100</f>
        <v>90.955215142940773</v>
      </c>
      <c r="J75" s="77">
        <f>(((Table134567891011121314151617343[[#This Row],[DEU]]-VLOOKUP($U$1,A:D,4,))/VLOOKUP($U$1,A:D,4,))*100)+100</f>
        <v>91.356382978072617</v>
      </c>
      <c r="K75" s="77">
        <f>(((Table134567891011121314151617343[[#This Row],[ESP]]-VLOOKUP($U$1,A:E,5,))/VLOOKUP($U$1,A:E,5,))*100)+100</f>
        <v>84.581827351336244</v>
      </c>
      <c r="L75" s="77">
        <f>(((Table134567891011121314151617343[[#This Row],[EA19]]-VLOOKUP($U$1,A:F,6,))/VLOOKUP($U$1,A:F,6,))*100)+100</f>
        <v>91.275167785234885</v>
      </c>
      <c r="M75" s="77">
        <f>(((Table134567891011121314151617343[[#This Row],[GBR]]-VLOOKUP($U$1,A:G,7,))/VLOOKUP($U$1,A:G,7,))*100)+100</f>
        <v>94.749124854287956</v>
      </c>
      <c r="N75" s="77">
        <f>IF(VLOOKUP(A75,Database!$A:$AU,MATCH($N$1,Database!$A$1:$AU$1,0),FALSE)=0,#N/A,VLOOKUP(A75,Database!$A:$AU,MATCH($N$1,Database!$A$1:$AU$1,0),FALSE))</f>
        <v>73.303290982999997</v>
      </c>
      <c r="O75" s="77">
        <f>(((Table134567891011121314151617343[[#This Row],[USA]]-VLOOKUP($U$1,A:N,14,))/VLOOKUP($U$1,A:N,14,))*100)+100</f>
        <v>84.389124523245883</v>
      </c>
      <c r="P75" s="77">
        <f>IF(VLOOKUP(A75,Database!$A:$AS,MATCH($P$1,Database!$A$1:$AS$1,0),FALSE)=0,#N/A,VLOOKUP(A75,Database!$A:$AS,MATCH($P$1,Database!$A$1:$AS$1,0),FALSE))</f>
        <v>101.815843157</v>
      </c>
      <c r="Q75" s="77">
        <f>(((Table134567891011121314151617343[[#This Row],[JPN]]-VLOOKUP($U$1,A:Q,16,))/VLOOKUP($U$1,A:Q,16,))*100)+100</f>
        <v>102.22101745538902</v>
      </c>
    </row>
    <row r="76" spans="1:17" s="82" customFormat="1" x14ac:dyDescent="0.2">
      <c r="A76" s="21">
        <v>35125</v>
      </c>
      <c r="B76" s="77">
        <f>IF(VLOOKUP(A76,Database!$A:$AS,MATCH($B$1,Database!$A$1:$AS$1,0),FALSE)=0,#N/A,VLOOKUP(A76,Database!$A:$AS,MATCH($B$1,Database!$A$1:$AS$1,0),FALSE))</f>
        <v>117.69019248399999</v>
      </c>
      <c r="C76" s="77">
        <f>IF(VLOOKUP(A76,Database!$A:$AS,MATCH($C$1,Database!$A$1:$AS$1,0),FALSE)=0,#N/A,VLOOKUP(A76,Database!$A:$AS,MATCH($C$1,Database!$A$1:$AS$1,0),FALSE))</f>
        <v>93.87</v>
      </c>
      <c r="D76" s="77">
        <f>IF(VLOOKUP(A76,Database!$A:$AS,MATCH($D$1,Database!$A$1:$AS$1,0),FALSE)=0,#N/A,VLOOKUP(A76,Database!$A:$AS,MATCH($D$1,Database!$A$1:$AS$1,0),FALSE))</f>
        <v>68.794267144000003</v>
      </c>
      <c r="E76" s="77">
        <f>IF(VLOOKUP(A76,Database!$A:$AS,MATCH($E$1,Database!$A$1:$AS$1,0),FALSE)=0,#N/A,VLOOKUP(A76,Database!$A:$AS,MATCH($E$1,Database!$A$1:$AS$1,0),FALSE))</f>
        <v>102.04308503599999</v>
      </c>
      <c r="F76" s="77">
        <f>IF(VLOOKUP(A76,Database!$A:$AS,MATCH($F$1,Database!$A$1:$AS$1,0),FALSE)=0,#N/A,VLOOKUP(A76,Database!$A:$AS,MATCH($F$1,Database!$A$1:$AS$1,0),FALSE))</f>
        <v>81.599999999999994</v>
      </c>
      <c r="G76" s="77">
        <f>IF(VLOOKUP(A76,Database!$A:$AS,MATCH($G$1,Database!$A$1:$AS$1,0),FALSE)=0,#N/A,VLOOKUP(A76,Database!$A:$AS,MATCH($G$1,Database!$A$1:$AS$1,0),FALSE))</f>
        <v>87.435024197999994</v>
      </c>
      <c r="H76" s="77">
        <f>(((Table134567891011121314151617343[[#This Row],[ITA]]-VLOOKUP($U$1,A:B,2,))/VLOOKUP($U$1,A:B,2,))*100)+100</f>
        <v>96.792763157960337</v>
      </c>
      <c r="I76" s="77">
        <f>(((Table134567891011121314151617343[[#This Row],[FRA]]-VLOOKUP($U$1,A:C,3,))/VLOOKUP($U$1,A:C,3,))*100)+100</f>
        <v>91.589423358376436</v>
      </c>
      <c r="J76" s="77">
        <f>(((Table134567891011121314151617343[[#This Row],[DEU]]-VLOOKUP($U$1,A:D,4,))/VLOOKUP($U$1,A:D,4,))*100)+100</f>
        <v>91.489361700995843</v>
      </c>
      <c r="K76" s="77">
        <f>(((Table134567891011121314151617343[[#This Row],[ESP]]-VLOOKUP($U$1,A:E,5,))/VLOOKUP($U$1,A:E,5,))*100)+100</f>
        <v>85.772043372178501</v>
      </c>
      <c r="L76" s="77">
        <f>(((Table134567891011121314151617343[[#This Row],[EA19]]-VLOOKUP($U$1,A:F,6,))/VLOOKUP($U$1,A:F,6,))*100)+100</f>
        <v>91.275167785234885</v>
      </c>
      <c r="M76" s="77">
        <f>(((Table134567891011121314151617343[[#This Row],[GBR]]-VLOOKUP($U$1,A:G,7,))/VLOOKUP($U$1,A:G,7,))*100)+100</f>
        <v>94.865810968396005</v>
      </c>
      <c r="N76" s="77">
        <f>IF(VLOOKUP(A76,Database!$A:$AU,MATCH($N$1,Database!$A$1:$AU$1,0),FALSE)=0,#N/A,VLOOKUP(A76,Database!$A:$AU,MATCH($N$1,Database!$A$1:$AU$1,0),FALSE))</f>
        <v>73.203775731999997</v>
      </c>
      <c r="O76" s="77">
        <f>(((Table134567891011121314151617343[[#This Row],[USA]]-VLOOKUP($U$1,A:N,14,))/VLOOKUP($U$1,A:N,14,))*100)+100</f>
        <v>84.274559340755658</v>
      </c>
      <c r="P76" s="77">
        <f>IF(VLOOKUP(A76,Database!$A:$AS,MATCH($P$1,Database!$A$1:$AS$1,0),FALSE)=0,#N/A,VLOOKUP(A76,Database!$A:$AS,MATCH($P$1,Database!$A$1:$AS$1,0),FALSE))</f>
        <v>101.71443295500001</v>
      </c>
      <c r="Q76" s="77">
        <f>(((Table134567891011121314151617343[[#This Row],[JPN]]-VLOOKUP($U$1,A:Q,16,))/VLOOKUP($U$1,A:Q,16,))*100)+100</f>
        <v>102.11920369333224</v>
      </c>
    </row>
    <row r="77" spans="1:17" s="82" customFormat="1" x14ac:dyDescent="0.2">
      <c r="A77" s="21">
        <v>35156</v>
      </c>
      <c r="B77" s="77">
        <f>IF(VLOOKUP(A77,Database!$A:$AS,MATCH($B$1,Database!$A$1:$AS$1,0),FALSE)=0,#N/A,VLOOKUP(A77,Database!$A:$AS,MATCH($B$1,Database!$A$1:$AS$1,0),FALSE))</f>
        <v>116.39030080800001</v>
      </c>
      <c r="C77" s="77">
        <f>IF(VLOOKUP(A77,Database!$A:$AS,MATCH($C$1,Database!$A$1:$AS$1,0),FALSE)=0,#N/A,VLOOKUP(A77,Database!$A:$AS,MATCH($C$1,Database!$A$1:$AS$1,0),FALSE))</f>
        <v>92.92</v>
      </c>
      <c r="D77" s="77">
        <f>IF(VLOOKUP(A77,Database!$A:$AS,MATCH($D$1,Database!$A$1:$AS$1,0),FALSE)=0,#N/A,VLOOKUP(A77,Database!$A:$AS,MATCH($D$1,Database!$A$1:$AS$1,0),FALSE))</f>
        <v>68.794267144000003</v>
      </c>
      <c r="E77" s="77">
        <f>IF(VLOOKUP(A77,Database!$A:$AS,MATCH($E$1,Database!$A$1:$AS$1,0),FALSE)=0,#N/A,VLOOKUP(A77,Database!$A:$AS,MATCH($E$1,Database!$A$1:$AS$1,0),FALSE))</f>
        <v>100.24408353699999</v>
      </c>
      <c r="F77" s="77">
        <f>IF(VLOOKUP(A77,Database!$A:$AS,MATCH($F$1,Database!$A$1:$AS$1,0),FALSE)=0,#N/A,VLOOKUP(A77,Database!$A:$AS,MATCH($F$1,Database!$A$1:$AS$1,0),FALSE))</f>
        <v>81</v>
      </c>
      <c r="G77" s="77">
        <f>IF(VLOOKUP(A77,Database!$A:$AS,MATCH($G$1,Database!$A$1:$AS$1,0),FALSE)=0,#N/A,VLOOKUP(A77,Database!$A:$AS,MATCH($G$1,Database!$A$1:$AS$1,0),FALSE))</f>
        <v>86.467108800999995</v>
      </c>
      <c r="H77" s="77">
        <f>(((Table134567891011121314151617343[[#This Row],[ITA]]-VLOOKUP($U$1,A:B,2,))/VLOOKUP($U$1,A:B,2,))*100)+100</f>
        <v>95.723684210339655</v>
      </c>
      <c r="I77" s="77">
        <f>(((Table134567891011121314151617343[[#This Row],[FRA]]-VLOOKUP($U$1,A:C,3,))/VLOOKUP($U$1,A:C,3,))*100)+100</f>
        <v>90.662503658893556</v>
      </c>
      <c r="J77" s="77">
        <f>(((Table134567891011121314151617343[[#This Row],[DEU]]-VLOOKUP($U$1,A:D,4,))/VLOOKUP($U$1,A:D,4,))*100)+100</f>
        <v>91.489361700995843</v>
      </c>
      <c r="K77" s="77">
        <f>(((Table134567891011121314151617343[[#This Row],[ESP]]-VLOOKUP($U$1,A:E,5,))/VLOOKUP($U$1,A:E,5,))*100)+100</f>
        <v>84.259897453183541</v>
      </c>
      <c r="L77" s="77">
        <f>(((Table134567891011121314151617343[[#This Row],[EA19]]-VLOOKUP($U$1,A:F,6,))/VLOOKUP($U$1,A:F,6,))*100)+100</f>
        <v>90.604026845637577</v>
      </c>
      <c r="M77" s="77">
        <f>(((Table134567891011121314151617343[[#This Row],[GBR]]-VLOOKUP($U$1,A:G,7,))/VLOOKUP($U$1,A:G,7,))*100)+100</f>
        <v>93.815635939253596</v>
      </c>
      <c r="N77" s="77">
        <f>IF(VLOOKUP(A77,Database!$A:$AU,MATCH($N$1,Database!$A$1:$AU$1,0),FALSE)=0,#N/A,VLOOKUP(A77,Database!$A:$AU,MATCH($N$1,Database!$A$1:$AU$1,0),FALSE))</f>
        <v>73.957673143999997</v>
      </c>
      <c r="O77" s="77">
        <f>(((Table134567891011121314151617343[[#This Row],[USA]]-VLOOKUP($U$1,A:N,14,))/VLOOKUP($U$1,A:N,14,))*100)+100</f>
        <v>85.142470477157104</v>
      </c>
      <c r="P77" s="77">
        <f>IF(VLOOKUP(A77,Database!$A:$AS,MATCH($P$1,Database!$A$1:$AS$1,0),FALSE)=0,#N/A,VLOOKUP(A77,Database!$A:$AS,MATCH($P$1,Database!$A$1:$AS$1,0),FALSE))</f>
        <v>102.018663562</v>
      </c>
      <c r="Q77" s="77">
        <f>(((Table134567891011121314151617343[[#This Row],[JPN]]-VLOOKUP($U$1,A:Q,16,))/VLOOKUP($U$1,A:Q,16,))*100)+100</f>
        <v>102.42464498050653</v>
      </c>
    </row>
    <row r="78" spans="1:17" s="82" customFormat="1" x14ac:dyDescent="0.2">
      <c r="A78" s="21">
        <v>35186</v>
      </c>
      <c r="B78" s="77">
        <f>IF(VLOOKUP(A78,Database!$A:$AS,MATCH($B$1,Database!$A$1:$AS$1,0),FALSE)=0,#N/A,VLOOKUP(A78,Database!$A:$AS,MATCH($B$1,Database!$A$1:$AS$1,0),FALSE))</f>
        <v>116.29030914099999</v>
      </c>
      <c r="C78" s="77">
        <f>IF(VLOOKUP(A78,Database!$A:$AS,MATCH($C$1,Database!$A$1:$AS$1,0),FALSE)=0,#N/A,VLOOKUP(A78,Database!$A:$AS,MATCH($C$1,Database!$A$1:$AS$1,0),FALSE))</f>
        <v>94.78</v>
      </c>
      <c r="D78" s="77">
        <f>IF(VLOOKUP(A78,Database!$A:$AS,MATCH($D$1,Database!$A$1:$AS$1,0),FALSE)=0,#N/A,VLOOKUP(A78,Database!$A:$AS,MATCH($D$1,Database!$A$1:$AS$1,0),FALSE))</f>
        <v>69.394217148999999</v>
      </c>
      <c r="E78" s="77">
        <f>IF(VLOOKUP(A78,Database!$A:$AS,MATCH($E$1,Database!$A$1:$AS$1,0),FALSE)=0,#N/A,VLOOKUP(A78,Database!$A:$AS,MATCH($E$1,Database!$A$1:$AS$1,0),FALSE))</f>
        <v>101.955084963</v>
      </c>
      <c r="F78" s="77">
        <f>IF(VLOOKUP(A78,Database!$A:$AS,MATCH($F$1,Database!$A$1:$AS$1,0),FALSE)=0,#N/A,VLOOKUP(A78,Database!$A:$AS,MATCH($F$1,Database!$A$1:$AS$1,0),FALSE))</f>
        <v>81.900000000000006</v>
      </c>
      <c r="G78" s="77">
        <f>IF(VLOOKUP(A78,Database!$A:$AS,MATCH($G$1,Database!$A$1:$AS$1,0),FALSE)=0,#N/A,VLOOKUP(A78,Database!$A:$AS,MATCH($G$1,Database!$A$1:$AS$1,0),FALSE))</f>
        <v>86.897293422000004</v>
      </c>
      <c r="H78" s="77">
        <f>(((Table134567891011121314151617343[[#This Row],[ITA]]-VLOOKUP($U$1,A:B,2,))/VLOOKUP($U$1,A:B,2,))*100)+100</f>
        <v>95.641447368531303</v>
      </c>
      <c r="I78" s="77">
        <f>(((Table134567891011121314151617343[[#This Row],[FRA]]-VLOOKUP($U$1,A:C,3,))/VLOOKUP($U$1,A:C,3,))*100)+100</f>
        <v>92.47731485998635</v>
      </c>
      <c r="J78" s="77">
        <f>(((Table134567891011121314151617343[[#This Row],[DEU]]-VLOOKUP($U$1,A:D,4,))/VLOOKUP($U$1,A:D,4,))*100)+100</f>
        <v>92.287234042524901</v>
      </c>
      <c r="K78" s="77">
        <f>(((Table134567891011121314151617343[[#This Row],[ESP]]-VLOOKUP($U$1,A:E,5,))/VLOOKUP($U$1,A:E,5,))*100)+100</f>
        <v>85.698075145174712</v>
      </c>
      <c r="L78" s="77">
        <f>(((Table134567891011121314151617343[[#This Row],[EA19]]-VLOOKUP($U$1,A:F,6,))/VLOOKUP($U$1,A:F,6,))*100)+100</f>
        <v>91.610738255033553</v>
      </c>
      <c r="M78" s="77">
        <f>(((Table134567891011121314151617343[[#This Row],[GBR]]-VLOOKUP($U$1,A:G,7,))/VLOOKUP($U$1,A:G,7,))*100)+100</f>
        <v>94.282380396770776</v>
      </c>
      <c r="N78" s="77">
        <f>IF(VLOOKUP(A78,Database!$A:$AU,MATCH($N$1,Database!$A$1:$AU$1,0),FALSE)=0,#N/A,VLOOKUP(A78,Database!$A:$AU,MATCH($N$1,Database!$A$1:$AU$1,0),FALSE))</f>
        <v>74.487760359000006</v>
      </c>
      <c r="O78" s="77">
        <f>(((Table134567891011121314151617343[[#This Row],[USA]]-VLOOKUP($U$1,A:N,14,))/VLOOKUP($U$1,A:N,14,))*100)+100</f>
        <v>85.752724060522013</v>
      </c>
      <c r="P78" s="77">
        <f>IF(VLOOKUP(A78,Database!$A:$AS,MATCH($P$1,Database!$A$1:$AS$1,0),FALSE)=0,#N/A,VLOOKUP(A78,Database!$A:$AS,MATCH($P$1,Database!$A$1:$AS$1,0),FALSE))</f>
        <v>102.627124776</v>
      </c>
      <c r="Q78" s="77">
        <f>(((Table134567891011121314151617343[[#This Row],[JPN]]-VLOOKUP($U$1,A:Q,16,))/VLOOKUP($U$1,A:Q,16,))*100)+100</f>
        <v>103.03552755485514</v>
      </c>
    </row>
    <row r="79" spans="1:17" s="82" customFormat="1" x14ac:dyDescent="0.2">
      <c r="A79" s="21">
        <v>35217</v>
      </c>
      <c r="B79" s="77">
        <f>IF(VLOOKUP(A79,Database!$A:$AS,MATCH($B$1,Database!$A$1:$AS$1,0),FALSE)=0,#N/A,VLOOKUP(A79,Database!$A:$AS,MATCH($B$1,Database!$A$1:$AS$1,0),FALSE))</f>
        <v>116.49029247599999</v>
      </c>
      <c r="C79" s="77">
        <f>IF(VLOOKUP(A79,Database!$A:$AS,MATCH($C$1,Database!$A$1:$AS$1,0),FALSE)=0,#N/A,VLOOKUP(A79,Database!$A:$AS,MATCH($C$1,Database!$A$1:$AS$1,0),FALSE))</f>
        <v>94.04</v>
      </c>
      <c r="D79" s="77">
        <f>IF(VLOOKUP(A79,Database!$A:$AS,MATCH($D$1,Database!$A$1:$AS$1,0),FALSE)=0,#N/A,VLOOKUP(A79,Database!$A:$AS,MATCH($D$1,Database!$A$1:$AS$1,0),FALSE))</f>
        <v>69.794183817999993</v>
      </c>
      <c r="E79" s="77">
        <f>IF(VLOOKUP(A79,Database!$A:$AS,MATCH($E$1,Database!$A$1:$AS$1,0),FALSE)=0,#N/A,VLOOKUP(A79,Database!$A:$AS,MATCH($E$1,Database!$A$1:$AS$1,0),FALSE))</f>
        <v>103.730086442</v>
      </c>
      <c r="F79" s="77">
        <f>IF(VLOOKUP(A79,Database!$A:$AS,MATCH($F$1,Database!$A$1:$AS$1,0),FALSE)=0,#N/A,VLOOKUP(A79,Database!$A:$AS,MATCH($F$1,Database!$A$1:$AS$1,0),FALSE))</f>
        <v>81.900000000000006</v>
      </c>
      <c r="G79" s="77">
        <f>IF(VLOOKUP(A79,Database!$A:$AS,MATCH($G$1,Database!$A$1:$AS$1,0),FALSE)=0,#N/A,VLOOKUP(A79,Database!$A:$AS,MATCH($G$1,Database!$A$1:$AS$1,0),FALSE))</f>
        <v>86.574654956000003</v>
      </c>
      <c r="H79" s="77">
        <f>(((Table134567891011121314151617343[[#This Row],[ITA]]-VLOOKUP($U$1,A:B,2,))/VLOOKUP($U$1,A:B,2,))*100)+100</f>
        <v>95.805921052970433</v>
      </c>
      <c r="I79" s="77">
        <f>(((Table134567891011121314151617343[[#This Row],[FRA]]-VLOOKUP($U$1,A:C,3,))/VLOOKUP($U$1,A:C,3,))*100)+100</f>
        <v>91.755293199336535</v>
      </c>
      <c r="J79" s="77">
        <f>(((Table134567891011121314151617343[[#This Row],[DEU]]-VLOOKUP($U$1,A:D,4,))/VLOOKUP($U$1,A:D,4,))*100)+100</f>
        <v>92.819148935547702</v>
      </c>
      <c r="K79" s="77">
        <f>(((Table134567891011121314151617343[[#This Row],[ESP]]-VLOOKUP($U$1,A:E,5,))/VLOOKUP($U$1,A:E,5,))*100)+100</f>
        <v>87.190047911274021</v>
      </c>
      <c r="L79" s="77">
        <f>(((Table134567891011121314151617343[[#This Row],[EA19]]-VLOOKUP($U$1,A:F,6,))/VLOOKUP($U$1,A:F,6,))*100)+100</f>
        <v>91.610738255033553</v>
      </c>
      <c r="M79" s="77">
        <f>(((Table134567891011121314151617343[[#This Row],[GBR]]-VLOOKUP($U$1,A:G,7,))/VLOOKUP($U$1,A:G,7,))*100)+100</f>
        <v>93.932322053361645</v>
      </c>
      <c r="N79" s="77">
        <f>IF(VLOOKUP(A79,Database!$A:$AU,MATCH($N$1,Database!$A$1:$AU$1,0),FALSE)=0,#N/A,VLOOKUP(A79,Database!$A:$AU,MATCH($N$1,Database!$A$1:$AU$1,0),FALSE))</f>
        <v>75.051746195999996</v>
      </c>
      <c r="O79" s="77">
        <f>(((Table134567891011121314151617343[[#This Row],[USA]]-VLOOKUP($U$1,A:N,14,))/VLOOKUP($U$1,A:N,14,))*100)+100</f>
        <v>86.402002836272715</v>
      </c>
      <c r="P79" s="77">
        <f>IF(VLOOKUP(A79,Database!$A:$AS,MATCH($P$1,Database!$A$1:$AS$1,0),FALSE)=0,#N/A,VLOOKUP(A79,Database!$A:$AS,MATCH($P$1,Database!$A$1:$AS$1,0),FALSE))</f>
        <v>102.829945181</v>
      </c>
      <c r="Q79" s="77">
        <f>(((Table134567891011121314151617343[[#This Row],[JPN]]-VLOOKUP($U$1,A:Q,16,))/VLOOKUP($U$1,A:Q,16,))*100)+100</f>
        <v>103.23915507997265</v>
      </c>
    </row>
    <row r="80" spans="1:17" s="82" customFormat="1" x14ac:dyDescent="0.2">
      <c r="A80" s="21">
        <v>35247</v>
      </c>
      <c r="B80" s="77">
        <f>IF(VLOOKUP(A80,Database!$A:$AS,MATCH($B$1,Database!$A$1:$AS$1,0),FALSE)=0,#N/A,VLOOKUP(A80,Database!$A:$AS,MATCH($B$1,Database!$A$1:$AS$1,0),FALSE))</f>
        <v>116.39030080800001</v>
      </c>
      <c r="C80" s="77">
        <f>IF(VLOOKUP(A80,Database!$A:$AS,MATCH($C$1,Database!$A$1:$AS$1,0),FALSE)=0,#N/A,VLOOKUP(A80,Database!$A:$AS,MATCH($C$1,Database!$A$1:$AS$1,0),FALSE))</f>
        <v>92.37</v>
      </c>
      <c r="D80" s="77">
        <f>IF(VLOOKUP(A80,Database!$A:$AS,MATCH($D$1,Database!$A$1:$AS$1,0),FALSE)=0,#N/A,VLOOKUP(A80,Database!$A:$AS,MATCH($D$1,Database!$A$1:$AS$1,0),FALSE))</f>
        <v>68.994250479000002</v>
      </c>
      <c r="E80" s="77">
        <f>IF(VLOOKUP(A80,Database!$A:$AS,MATCH($E$1,Database!$A$1:$AS$1,0),FALSE)=0,#N/A,VLOOKUP(A80,Database!$A:$AS,MATCH($E$1,Database!$A$1:$AS$1,0),FALSE))</f>
        <v>101.75908479899999</v>
      </c>
      <c r="F80" s="77">
        <f>IF(VLOOKUP(A80,Database!$A:$AS,MATCH($F$1,Database!$A$1:$AS$1,0),FALSE)=0,#N/A,VLOOKUP(A80,Database!$A:$AS,MATCH($F$1,Database!$A$1:$AS$1,0),FALSE))</f>
        <v>81.2</v>
      </c>
      <c r="G80" s="77">
        <f>IF(VLOOKUP(A80,Database!$A:$AS,MATCH($G$1,Database!$A$1:$AS$1,0),FALSE)=0,#N/A,VLOOKUP(A80,Database!$A:$AS,MATCH($G$1,Database!$A$1:$AS$1,0),FALSE))</f>
        <v>86.467108800999995</v>
      </c>
      <c r="H80" s="77">
        <f>(((Table134567891011121314151617343[[#This Row],[ITA]]-VLOOKUP($U$1,A:B,2,))/VLOOKUP($U$1,A:B,2,))*100)+100</f>
        <v>95.723684210339655</v>
      </c>
      <c r="I80" s="77">
        <f>(((Table134567891011121314151617343[[#This Row],[FRA]]-VLOOKUP($U$1,A:C,3,))/VLOOKUP($U$1,A:C,3,))*100)+100</f>
        <v>90.125865938140322</v>
      </c>
      <c r="J80" s="77">
        <f>(((Table134567891011121314151617343[[#This Row],[DEU]]-VLOOKUP($U$1,A:D,4,))/VLOOKUP($U$1,A:D,4,))*100)+100</f>
        <v>91.755319148172191</v>
      </c>
      <c r="K80" s="77">
        <f>(((Table134567891011121314151617343[[#This Row],[ESP]]-VLOOKUP($U$1,A:E,5,))/VLOOKUP($U$1,A:E,5,))*100)+100</f>
        <v>85.533327729300012</v>
      </c>
      <c r="L80" s="77">
        <f>(((Table134567891011121314151617343[[#This Row],[EA19]]-VLOOKUP($U$1,A:F,6,))/VLOOKUP($U$1,A:F,6,))*100)+100</f>
        <v>90.827740492170022</v>
      </c>
      <c r="M80" s="77">
        <f>(((Table134567891011121314151617343[[#This Row],[GBR]]-VLOOKUP($U$1,A:G,7,))/VLOOKUP($U$1,A:G,7,))*100)+100</f>
        <v>93.815635939253596</v>
      </c>
      <c r="N80" s="77">
        <f>IF(VLOOKUP(A80,Database!$A:$AU,MATCH($N$1,Database!$A$1:$AU$1,0),FALSE)=0,#N/A,VLOOKUP(A80,Database!$A:$AU,MATCH($N$1,Database!$A$1:$AU$1,0),FALSE))</f>
        <v>75.051647076999998</v>
      </c>
      <c r="O80" s="77">
        <f>(((Table134567891011121314151617343[[#This Row],[USA]]-VLOOKUP($U$1,A:N,14,))/VLOOKUP($U$1,A:N,14,))*100)+100</f>
        <v>86.40188872726722</v>
      </c>
      <c r="P80" s="77">
        <f>IF(VLOOKUP(A80,Database!$A:$AS,MATCH($P$1,Database!$A$1:$AS$1,0),FALSE)=0,#N/A,VLOOKUP(A80,Database!$A:$AS,MATCH($P$1,Database!$A$1:$AS$1,0),FALSE))</f>
        <v>103.438406395</v>
      </c>
      <c r="Q80" s="77">
        <f>(((Table134567891011121314151617343[[#This Row],[JPN]]-VLOOKUP($U$1,A:Q,16,))/VLOOKUP($U$1,A:Q,16,))*100)+100</f>
        <v>103.85003765432126</v>
      </c>
    </row>
    <row r="81" spans="1:17" s="82" customFormat="1" x14ac:dyDescent="0.2">
      <c r="A81" s="21">
        <v>35278</v>
      </c>
      <c r="B81" s="77">
        <f>IF(VLOOKUP(A81,Database!$A:$AS,MATCH($B$1,Database!$A$1:$AS$1,0),FALSE)=0,#N/A,VLOOKUP(A81,Database!$A:$AS,MATCH($B$1,Database!$A$1:$AS$1,0),FALSE))</f>
        <v>116.990250812</v>
      </c>
      <c r="C81" s="77">
        <f>IF(VLOOKUP(A81,Database!$A:$AS,MATCH($C$1,Database!$A$1:$AS$1,0),FALSE)=0,#N/A,VLOOKUP(A81,Database!$A:$AS,MATCH($C$1,Database!$A$1:$AS$1,0),FALSE))</f>
        <v>94.38</v>
      </c>
      <c r="D81" s="77">
        <f>IF(VLOOKUP(A81,Database!$A:$AS,MATCH($D$1,Database!$A$1:$AS$1,0),FALSE)=0,#N/A,VLOOKUP(A81,Database!$A:$AS,MATCH($D$1,Database!$A$1:$AS$1,0),FALSE))</f>
        <v>69.894175485000005</v>
      </c>
      <c r="E81" s="77">
        <f>IF(VLOOKUP(A81,Database!$A:$AS,MATCH($E$1,Database!$A$1:$AS$1,0),FALSE)=0,#N/A,VLOOKUP(A81,Database!$A:$AS,MATCH($E$1,Database!$A$1:$AS$1,0),FALSE))</f>
        <v>102.781085651</v>
      </c>
      <c r="F81" s="77">
        <f>IF(VLOOKUP(A81,Database!$A:$AS,MATCH($F$1,Database!$A$1:$AS$1,0),FALSE)=0,#N/A,VLOOKUP(A81,Database!$A:$AS,MATCH($F$1,Database!$A$1:$AS$1,0),FALSE))</f>
        <v>82.2</v>
      </c>
      <c r="G81" s="77">
        <f>IF(VLOOKUP(A81,Database!$A:$AS,MATCH($G$1,Database!$A$1:$AS$1,0),FALSE)=0,#N/A,VLOOKUP(A81,Database!$A:$AS,MATCH($G$1,Database!$A$1:$AS$1,0),FALSE))</f>
        <v>87.112385732000007</v>
      </c>
      <c r="H81" s="77">
        <f>(((Table134567891011121314151617343[[#This Row],[ITA]]-VLOOKUP($U$1,A:B,2,))/VLOOKUP($U$1,A:B,2,))*100)+100</f>
        <v>96.217105262834608</v>
      </c>
      <c r="I81" s="77">
        <f>(((Table134567891011121314151617343[[#This Row],[FRA]]-VLOOKUP($U$1,A:C,3,))/VLOOKUP($U$1,A:C,3,))*100)+100</f>
        <v>92.087032881256704</v>
      </c>
      <c r="J81" s="77">
        <f>(((Table134567891011121314151617343[[#This Row],[DEU]]-VLOOKUP($U$1,A:D,4,))/VLOOKUP($U$1,A:D,4,))*100)+100</f>
        <v>92.952127658470943</v>
      </c>
      <c r="K81" s="77">
        <f>(((Table134567891011121314151617343[[#This Row],[ESP]]-VLOOKUP($U$1,A:E,5,))/VLOOKUP($U$1,A:E,5,))*100)+100</f>
        <v>86.392367823719169</v>
      </c>
      <c r="L81" s="77">
        <f>(((Table134567891011121314151617343[[#This Row],[EA19]]-VLOOKUP($U$1,A:F,6,))/VLOOKUP($U$1,A:F,6,))*100)+100</f>
        <v>91.946308724832207</v>
      </c>
      <c r="M81" s="77">
        <f>(((Table134567891011121314151617343[[#This Row],[GBR]]-VLOOKUP($U$1,A:G,7,))/VLOOKUP($U$1,A:G,7,))*100)+100</f>
        <v>94.515752624986888</v>
      </c>
      <c r="N81" s="77">
        <f>IF(VLOOKUP(A81,Database!$A:$AU,MATCH($N$1,Database!$A$1:$AU$1,0),FALSE)=0,#N/A,VLOOKUP(A81,Database!$A:$AU,MATCH($N$1,Database!$A$1:$AU$1,0),FALSE))</f>
        <v>75.416998887000005</v>
      </c>
      <c r="O81" s="77">
        <f>(((Table134567891011121314151617343[[#This Row],[USA]]-VLOOKUP($U$1,A:N,14,))/VLOOKUP($U$1,A:N,14,))*100)+100</f>
        <v>86.822493572908243</v>
      </c>
      <c r="P81" s="77">
        <f>IF(VLOOKUP(A81,Database!$A:$AS,MATCH($P$1,Database!$A$1:$AS$1,0),FALSE)=0,#N/A,VLOOKUP(A81,Database!$A:$AS,MATCH($P$1,Database!$A$1:$AS$1,0),FALSE))</f>
        <v>103.539816597</v>
      </c>
      <c r="Q81" s="77">
        <f>(((Table134567891011121314151617343[[#This Row],[JPN]]-VLOOKUP($U$1,A:Q,16,))/VLOOKUP($U$1,A:Q,16,))*100)+100</f>
        <v>103.95185141637802</v>
      </c>
    </row>
    <row r="82" spans="1:17" s="82" customFormat="1" x14ac:dyDescent="0.2">
      <c r="A82" s="21">
        <v>35309</v>
      </c>
      <c r="B82" s="77">
        <f>IF(VLOOKUP(A82,Database!$A:$AS,MATCH($B$1,Database!$A$1:$AS$1,0),FALSE)=0,#N/A,VLOOKUP(A82,Database!$A:$AS,MATCH($B$1,Database!$A$1:$AS$1,0),FALSE))</f>
        <v>115.39038413500001</v>
      </c>
      <c r="C82" s="77">
        <f>IF(VLOOKUP(A82,Database!$A:$AS,MATCH($C$1,Database!$A$1:$AS$1,0),FALSE)=0,#N/A,VLOOKUP(A82,Database!$A:$AS,MATCH($C$1,Database!$A$1:$AS$1,0),FALSE))</f>
        <v>94.52</v>
      </c>
      <c r="D82" s="77">
        <f>IF(VLOOKUP(A82,Database!$A:$AS,MATCH($D$1,Database!$A$1:$AS$1,0),FALSE)=0,#N/A,VLOOKUP(A82,Database!$A:$AS,MATCH($D$1,Database!$A$1:$AS$1,0),FALSE))</f>
        <v>70.494125490000002</v>
      </c>
      <c r="E82" s="77">
        <f>IF(VLOOKUP(A82,Database!$A:$AS,MATCH($E$1,Database!$A$1:$AS$1,0),FALSE)=0,#N/A,VLOOKUP(A82,Database!$A:$AS,MATCH($E$1,Database!$A$1:$AS$1,0),FALSE))</f>
        <v>103.23208602699999</v>
      </c>
      <c r="F82" s="77">
        <f>IF(VLOOKUP(A82,Database!$A:$AS,MATCH($F$1,Database!$A$1:$AS$1,0),FALSE)=0,#N/A,VLOOKUP(A82,Database!$A:$AS,MATCH($F$1,Database!$A$1:$AS$1,0),FALSE))</f>
        <v>82.2</v>
      </c>
      <c r="G82" s="77">
        <f>IF(VLOOKUP(A82,Database!$A:$AS,MATCH($G$1,Database!$A$1:$AS$1,0),FALSE)=0,#N/A,VLOOKUP(A82,Database!$A:$AS,MATCH($G$1,Database!$A$1:$AS$1,0),FALSE))</f>
        <v>87.650116507999996</v>
      </c>
      <c r="H82" s="77">
        <f>(((Table134567891011121314151617343[[#This Row],[ITA]]-VLOOKUP($U$1,A:B,2,))/VLOOKUP($U$1,A:B,2,))*100)+100</f>
        <v>94.901315789788868</v>
      </c>
      <c r="I82" s="77">
        <f>(((Table134567891011121314151617343[[#This Row],[FRA]]-VLOOKUP($U$1,A:C,3,))/VLOOKUP($U$1,A:C,3,))*100)+100</f>
        <v>92.223631573812085</v>
      </c>
      <c r="J82" s="77">
        <f>(((Table134567891011121314151617343[[#This Row],[DEU]]-VLOOKUP($U$1,A:D,4,))/VLOOKUP($U$1,A:D,4,))*100)+100</f>
        <v>93.750000000000014</v>
      </c>
      <c r="K82" s="77">
        <f>(((Table134567891011121314151617343[[#This Row],[ESP]]-VLOOKUP($U$1,A:E,5,))/VLOOKUP($U$1,A:E,5,))*100)+100</f>
        <v>86.771454988689669</v>
      </c>
      <c r="L82" s="77">
        <f>(((Table134567891011121314151617343[[#This Row],[EA19]]-VLOOKUP($U$1,A:F,6,))/VLOOKUP($U$1,A:F,6,))*100)+100</f>
        <v>91.946308724832207</v>
      </c>
      <c r="M82" s="77">
        <f>(((Table134567891011121314151617343[[#This Row],[GBR]]-VLOOKUP($U$1,A:G,7,))/VLOOKUP($U$1,A:G,7,))*100)+100</f>
        <v>95.099183196612103</v>
      </c>
      <c r="N82" s="77">
        <f>IF(VLOOKUP(A82,Database!$A:$AU,MATCH($N$1,Database!$A$1:$AU$1,0),FALSE)=0,#N/A,VLOOKUP(A82,Database!$A:$AU,MATCH($N$1,Database!$A$1:$AU$1,0),FALSE))</f>
        <v>75.920918744999994</v>
      </c>
      <c r="O82" s="77">
        <f>(((Table134567891011121314151617343[[#This Row],[USA]]-VLOOKUP($U$1,A:N,14,))/VLOOKUP($U$1,A:N,14,))*100)+100</f>
        <v>87.402622446745013</v>
      </c>
      <c r="P82" s="77">
        <f>IF(VLOOKUP(A82,Database!$A:$AS,MATCH($P$1,Database!$A$1:$AS$1,0),FALSE)=0,#N/A,VLOOKUP(A82,Database!$A:$AS,MATCH($P$1,Database!$A$1:$AS$1,0),FALSE))</f>
        <v>104.655328823</v>
      </c>
      <c r="Q82" s="77">
        <f>(((Table134567891011121314151617343[[#This Row],[JPN]]-VLOOKUP($U$1,A:Q,16,))/VLOOKUP($U$1,A:Q,16,))*100)+100</f>
        <v>105.07180280301846</v>
      </c>
    </row>
    <row r="83" spans="1:17" s="82" customFormat="1" x14ac:dyDescent="0.2">
      <c r="A83" s="21">
        <v>35339</v>
      </c>
      <c r="B83" s="77">
        <f>IF(VLOOKUP(A83,Database!$A:$AS,MATCH($B$1,Database!$A$1:$AS$1,0),FALSE)=0,#N/A,VLOOKUP(A83,Database!$A:$AS,MATCH($B$1,Database!$A$1:$AS$1,0),FALSE))</f>
        <v>115.890342471</v>
      </c>
      <c r="C83" s="77">
        <f>IF(VLOOKUP(A83,Database!$A:$AS,MATCH($C$1,Database!$A$1:$AS$1,0),FALSE)=0,#N/A,VLOOKUP(A83,Database!$A:$AS,MATCH($C$1,Database!$A$1:$AS$1,0),FALSE))</f>
        <v>93.55</v>
      </c>
      <c r="D83" s="77">
        <f>IF(VLOOKUP(A83,Database!$A:$AS,MATCH($D$1,Database!$A$1:$AS$1,0),FALSE)=0,#N/A,VLOOKUP(A83,Database!$A:$AS,MATCH($D$1,Database!$A$1:$AS$1,0),FALSE))</f>
        <v>69.494208815999997</v>
      </c>
      <c r="E83" s="77">
        <f>IF(VLOOKUP(A83,Database!$A:$AS,MATCH($E$1,Database!$A$1:$AS$1,0),FALSE)=0,#N/A,VLOOKUP(A83,Database!$A:$AS,MATCH($E$1,Database!$A$1:$AS$1,0),FALSE))</f>
        <v>103.269086058</v>
      </c>
      <c r="F83" s="77">
        <f>IF(VLOOKUP(A83,Database!$A:$AS,MATCH($F$1,Database!$A$1:$AS$1,0),FALSE)=0,#N/A,VLOOKUP(A83,Database!$A:$AS,MATCH($F$1,Database!$A$1:$AS$1,0),FALSE))</f>
        <v>81.8</v>
      </c>
      <c r="G83" s="77">
        <f>IF(VLOOKUP(A83,Database!$A:$AS,MATCH($G$1,Database!$A$1:$AS$1,0),FALSE)=0,#N/A,VLOOKUP(A83,Database!$A:$AS,MATCH($G$1,Database!$A$1:$AS$1,0),FALSE))</f>
        <v>87.435024197999994</v>
      </c>
      <c r="H83" s="77">
        <f>(((Table134567891011121314151617343[[#This Row],[ITA]]-VLOOKUP($U$1,A:B,2,))/VLOOKUP($U$1,A:B,2,))*100)+100</f>
        <v>95.312499999653042</v>
      </c>
      <c r="I83" s="77">
        <f>(((Table134567891011121314151617343[[#This Row],[FRA]]-VLOOKUP($U$1,A:C,3,))/VLOOKUP($U$1,A:C,3,))*100)+100</f>
        <v>91.277197775392722</v>
      </c>
      <c r="J83" s="77">
        <f>(((Table134567891011121314151617343[[#This Row],[DEU]]-VLOOKUP($U$1,A:D,4,))/VLOOKUP($U$1,A:D,4,))*100)+100</f>
        <v>92.420212765448127</v>
      </c>
      <c r="K83" s="77">
        <f>(((Table134567891011121314151617343[[#This Row],[ESP]]-VLOOKUP($U$1,A:E,5,))/VLOOKUP($U$1,A:E,5,))*100)+100</f>
        <v>86.802555266210518</v>
      </c>
      <c r="L83" s="77">
        <f>(((Table134567891011121314151617343[[#This Row],[EA19]]-VLOOKUP($U$1,A:F,6,))/VLOOKUP($U$1,A:F,6,))*100)+100</f>
        <v>91.49888143176733</v>
      </c>
      <c r="M83" s="77">
        <f>(((Table134567891011121314151617343[[#This Row],[GBR]]-VLOOKUP($U$1,A:G,7,))/VLOOKUP($U$1,A:G,7,))*100)+100</f>
        <v>94.865810968396005</v>
      </c>
      <c r="N83" s="77">
        <f>IF(VLOOKUP(A83,Database!$A:$AU,MATCH($N$1,Database!$A$1:$AU$1,0),FALSE)=0,#N/A,VLOOKUP(A83,Database!$A:$AU,MATCH($N$1,Database!$A$1:$AU$1,0),FALSE))</f>
        <v>75.891480469000001</v>
      </c>
      <c r="O83" s="77">
        <f>(((Table134567891011121314151617343[[#This Row],[USA]]-VLOOKUP($U$1,A:N,14,))/VLOOKUP($U$1,A:N,14,))*100)+100</f>
        <v>87.368732149245417</v>
      </c>
      <c r="P83" s="77">
        <f>IF(VLOOKUP(A83,Database!$A:$AS,MATCH($P$1,Database!$A$1:$AS$1,0),FALSE)=0,#N/A,VLOOKUP(A83,Database!$A:$AS,MATCH($P$1,Database!$A$1:$AS$1,0),FALSE))</f>
        <v>105.26379003700001</v>
      </c>
      <c r="Q83" s="77">
        <f>(((Table134567891011121314151617343[[#This Row],[JPN]]-VLOOKUP($U$1,A:Q,16,))/VLOOKUP($U$1,A:Q,16,))*100)+100</f>
        <v>105.68268537736705</v>
      </c>
    </row>
    <row r="84" spans="1:17" s="82" customFormat="1" x14ac:dyDescent="0.2">
      <c r="A84" s="21">
        <v>35370</v>
      </c>
      <c r="B84" s="77">
        <f>IF(VLOOKUP(A84,Database!$A:$AS,MATCH($B$1,Database!$A$1:$AS$1,0),FALSE)=0,#N/A,VLOOKUP(A84,Database!$A:$AS,MATCH($B$1,Database!$A$1:$AS$1,0),FALSE))</f>
        <v>115.39038413500001</v>
      </c>
      <c r="C84" s="77">
        <f>IF(VLOOKUP(A84,Database!$A:$AS,MATCH($C$1,Database!$A$1:$AS$1,0),FALSE)=0,#N/A,VLOOKUP(A84,Database!$A:$AS,MATCH($C$1,Database!$A$1:$AS$1,0),FALSE))</f>
        <v>94.69</v>
      </c>
      <c r="D84" s="77">
        <f>IF(VLOOKUP(A84,Database!$A:$AS,MATCH($D$1,Database!$A$1:$AS$1,0),FALSE)=0,#N/A,VLOOKUP(A84,Database!$A:$AS,MATCH($D$1,Database!$A$1:$AS$1,0),FALSE))</f>
        <v>70.494125490000002</v>
      </c>
      <c r="E84" s="77">
        <f>IF(VLOOKUP(A84,Database!$A:$AS,MATCH($E$1,Database!$A$1:$AS$1,0),FALSE)=0,#N/A,VLOOKUP(A84,Database!$A:$AS,MATCH($E$1,Database!$A$1:$AS$1,0),FALSE))</f>
        <v>104.810087342</v>
      </c>
      <c r="F84" s="77">
        <f>IF(VLOOKUP(A84,Database!$A:$AS,MATCH($F$1,Database!$A$1:$AS$1,0),FALSE)=0,#N/A,VLOOKUP(A84,Database!$A:$AS,MATCH($F$1,Database!$A$1:$AS$1,0),FALSE))</f>
        <v>82.5</v>
      </c>
      <c r="G84" s="77">
        <f>IF(VLOOKUP(A84,Database!$A:$AS,MATCH($G$1,Database!$A$1:$AS$1,0),FALSE)=0,#N/A,VLOOKUP(A84,Database!$A:$AS,MATCH($G$1,Database!$A$1:$AS$1,0),FALSE))</f>
        <v>87.865208819000003</v>
      </c>
      <c r="H84" s="77">
        <f>(((Table134567891011121314151617343[[#This Row],[ITA]]-VLOOKUP($U$1,A:B,2,))/VLOOKUP($U$1,A:B,2,))*100)+100</f>
        <v>94.901315789788868</v>
      </c>
      <c r="I84" s="77">
        <f>(((Table134567891011121314151617343[[#This Row],[FRA]]-VLOOKUP($U$1,A:C,3,))/VLOOKUP($U$1,A:C,3,))*100)+100</f>
        <v>92.38950141477217</v>
      </c>
      <c r="J84" s="77">
        <f>(((Table134567891011121314151617343[[#This Row],[DEU]]-VLOOKUP($U$1,A:D,4,))/VLOOKUP($U$1,A:D,4,))*100)+100</f>
        <v>93.750000000000014</v>
      </c>
      <c r="K84" s="77">
        <f>(((Table134567891011121314151617343[[#This Row],[ESP]]-VLOOKUP($U$1,A:E,5,))/VLOOKUP($U$1,A:E,5,))*100)+100</f>
        <v>88.097839791577442</v>
      </c>
      <c r="L84" s="77">
        <f>(((Table134567891011121314151617343[[#This Row],[EA19]]-VLOOKUP($U$1,A:F,6,))/VLOOKUP($U$1,A:F,6,))*100)+100</f>
        <v>92.281879194630861</v>
      </c>
      <c r="M84" s="77">
        <f>(((Table134567891011121314151617343[[#This Row],[GBR]]-VLOOKUP($U$1,A:G,7,))/VLOOKUP($U$1,A:G,7,))*100)+100</f>
        <v>95.332555425913185</v>
      </c>
      <c r="N84" s="77">
        <f>IF(VLOOKUP(A84,Database!$A:$AU,MATCH($N$1,Database!$A$1:$AU$1,0),FALSE)=0,#N/A,VLOOKUP(A84,Database!$A:$AU,MATCH($N$1,Database!$A$1:$AU$1,0),FALSE))</f>
        <v>76.568560829000006</v>
      </c>
      <c r="O84" s="77">
        <f>(((Table134567891011121314151617343[[#This Row],[USA]]-VLOOKUP($U$1,A:N,14,))/VLOOKUP($U$1,A:N,14,))*100)+100</f>
        <v>88.148209005551038</v>
      </c>
      <c r="P84" s="77">
        <f>IF(VLOOKUP(A84,Database!$A:$AS,MATCH($P$1,Database!$A$1:$AS$1,0),FALSE)=0,#N/A,VLOOKUP(A84,Database!$A:$AS,MATCH($P$1,Database!$A$1:$AS$1,0),FALSE))</f>
        <v>105.770841049</v>
      </c>
      <c r="Q84" s="77">
        <f>(((Table134567891011121314151617343[[#This Row],[JPN]]-VLOOKUP($U$1,A:Q,16,))/VLOOKUP($U$1,A:Q,16,))*100)+100</f>
        <v>106.19175418965887</v>
      </c>
    </row>
    <row r="85" spans="1:17" s="82" customFormat="1" x14ac:dyDescent="0.2">
      <c r="A85" s="21">
        <v>35400</v>
      </c>
      <c r="B85" s="77">
        <f>IF(VLOOKUP(A85,Database!$A:$AS,MATCH($B$1,Database!$A$1:$AS$1,0),FALSE)=0,#N/A,VLOOKUP(A85,Database!$A:$AS,MATCH($B$1,Database!$A$1:$AS$1,0),FALSE))</f>
        <v>115.09040913299999</v>
      </c>
      <c r="C85" s="77">
        <f>IF(VLOOKUP(A85,Database!$A:$AS,MATCH($C$1,Database!$A$1:$AS$1,0),FALSE)=0,#N/A,VLOOKUP(A85,Database!$A:$AS,MATCH($C$1,Database!$A$1:$AS$1,0),FALSE))</f>
        <v>94.85</v>
      </c>
      <c r="D85" s="77">
        <f>IF(VLOOKUP(A85,Database!$A:$AS,MATCH($D$1,Database!$A$1:$AS$1,0),FALSE)=0,#N/A,VLOOKUP(A85,Database!$A:$AS,MATCH($D$1,Database!$A$1:$AS$1,0),FALSE))</f>
        <v>70.494125490000002</v>
      </c>
      <c r="E85" s="77">
        <f>IF(VLOOKUP(A85,Database!$A:$AS,MATCH($E$1,Database!$A$1:$AS$1,0),FALSE)=0,#N/A,VLOOKUP(A85,Database!$A:$AS,MATCH($E$1,Database!$A$1:$AS$1,0),FALSE))</f>
        <v>103.193085994</v>
      </c>
      <c r="F85" s="77">
        <f>IF(VLOOKUP(A85,Database!$A:$AS,MATCH($F$1,Database!$A$1:$AS$1,0),FALSE)=0,#N/A,VLOOKUP(A85,Database!$A:$AS,MATCH($F$1,Database!$A$1:$AS$1,0),FALSE))</f>
        <v>82.4</v>
      </c>
      <c r="G85" s="77">
        <f>IF(VLOOKUP(A85,Database!$A:$AS,MATCH($G$1,Database!$A$1:$AS$1,0),FALSE)=0,#N/A,VLOOKUP(A85,Database!$A:$AS,MATCH($G$1,Database!$A$1:$AS$1,0),FALSE))</f>
        <v>88.295393439999998</v>
      </c>
      <c r="H85" s="77">
        <f>(((Table134567891011121314151617343[[#This Row],[ITA]]-VLOOKUP($U$1,A:B,2,))/VLOOKUP($U$1,A:B,2,))*100)+100</f>
        <v>94.654605263541384</v>
      </c>
      <c r="I85" s="77">
        <f>(((Table134567891011121314151617343[[#This Row],[FRA]]-VLOOKUP($U$1,A:C,3,))/VLOOKUP($U$1,A:C,3,))*100)+100</f>
        <v>92.54561420626402</v>
      </c>
      <c r="J85" s="77">
        <f>(((Table134567891011121314151617343[[#This Row],[DEU]]-VLOOKUP($U$1,A:D,4,))/VLOOKUP($U$1,A:D,4,))*100)+100</f>
        <v>93.750000000000014</v>
      </c>
      <c r="K85" s="77">
        <f>(((Table134567891011121314151617343[[#This Row],[ESP]]-VLOOKUP($U$1,A:E,5,))/VLOOKUP($U$1,A:E,5,))*100)+100</f>
        <v>86.73867361481399</v>
      </c>
      <c r="L85" s="77">
        <f>(((Table134567891011121314151617343[[#This Row],[EA19]]-VLOOKUP($U$1,A:F,6,))/VLOOKUP($U$1,A:F,6,))*100)+100</f>
        <v>92.170022371364652</v>
      </c>
      <c r="M85" s="77">
        <f>(((Table134567891011121314151617343[[#This Row],[GBR]]-VLOOKUP($U$1,A:G,7,))/VLOOKUP($U$1,A:G,7,))*100)+100</f>
        <v>95.799299883430365</v>
      </c>
      <c r="N85" s="77">
        <f>IF(VLOOKUP(A85,Database!$A:$AU,MATCH($N$1,Database!$A$1:$AU$1,0),FALSE)=0,#N/A,VLOOKUP(A85,Database!$A:$AU,MATCH($N$1,Database!$A$1:$AU$1,0),FALSE))</f>
        <v>77.049187774999993</v>
      </c>
      <c r="O85" s="77">
        <f>(((Table134567891011121314151617343[[#This Row],[USA]]-VLOOKUP($U$1,A:N,14,))/VLOOKUP($U$1,A:N,14,))*100)+100</f>
        <v>88.701522324111679</v>
      </c>
      <c r="P85" s="77">
        <f>IF(VLOOKUP(A85,Database!$A:$AS,MATCH($P$1,Database!$A$1:$AS$1,0),FALSE)=0,#N/A,VLOOKUP(A85,Database!$A:$AS,MATCH($P$1,Database!$A$1:$AS$1,0),FALSE))</f>
        <v>106.784943072</v>
      </c>
      <c r="Q85" s="77">
        <f>(((Table134567891011121314151617343[[#This Row],[JPN]]-VLOOKUP($U$1,A:Q,16,))/VLOOKUP($U$1,A:Q,16,))*100)+100</f>
        <v>107.20989181323854</v>
      </c>
    </row>
    <row r="86" spans="1:17" s="82" customFormat="1" x14ac:dyDescent="0.2">
      <c r="A86" s="21">
        <v>35431</v>
      </c>
      <c r="B86" s="77">
        <f>IF(VLOOKUP(A86,Database!$A:$AS,MATCH($B$1,Database!$A$1:$AS$1,0),FALSE)=0,#N/A,VLOOKUP(A86,Database!$A:$AS,MATCH($B$1,Database!$A$1:$AS$1,0),FALSE))</f>
        <v>115.990334139</v>
      </c>
      <c r="C86" s="77">
        <f>IF(VLOOKUP(A86,Database!$A:$AS,MATCH($C$1,Database!$A$1:$AS$1,0),FALSE)=0,#N/A,VLOOKUP(A86,Database!$A:$AS,MATCH($C$1,Database!$A$1:$AS$1,0),FALSE))</f>
        <v>94.03</v>
      </c>
      <c r="D86" s="77">
        <f>IF(VLOOKUP(A86,Database!$A:$AS,MATCH($D$1,Database!$A$1:$AS$1,0),FALSE)=0,#N/A,VLOOKUP(A86,Database!$A:$AS,MATCH($D$1,Database!$A$1:$AS$1,0),FALSE))</f>
        <v>69.594200482999995</v>
      </c>
      <c r="E86" s="77">
        <f>IF(VLOOKUP(A86,Database!$A:$AS,MATCH($E$1,Database!$A$1:$AS$1,0),FALSE)=0,#N/A,VLOOKUP(A86,Database!$A:$AS,MATCH($E$1,Database!$A$1:$AS$1,0),FALSE))</f>
        <v>106.057088381</v>
      </c>
      <c r="F86" s="77">
        <f>IF(VLOOKUP(A86,Database!$A:$AS,MATCH($F$1,Database!$A$1:$AS$1,0),FALSE)=0,#N/A,VLOOKUP(A86,Database!$A:$AS,MATCH($F$1,Database!$A$1:$AS$1,0),FALSE))</f>
        <v>82.6</v>
      </c>
      <c r="G86" s="77">
        <f>IF(VLOOKUP(A86,Database!$A:$AS,MATCH($G$1,Database!$A$1:$AS$1,0),FALSE)=0,#N/A,VLOOKUP(A86,Database!$A:$AS,MATCH($G$1,Database!$A$1:$AS$1,0),FALSE))</f>
        <v>88.187847284</v>
      </c>
      <c r="H86" s="77">
        <f>(((Table134567891011121314151617343[[#This Row],[ITA]]-VLOOKUP($U$1,A:B,2,))/VLOOKUP($U$1,A:B,2,))*100)+100</f>
        <v>95.39473684228382</v>
      </c>
      <c r="I86" s="77">
        <f>(((Table134567891011121314151617343[[#This Row],[FRA]]-VLOOKUP($U$1,A:C,3,))/VLOOKUP($U$1,A:C,3,))*100)+100</f>
        <v>91.745536149868286</v>
      </c>
      <c r="J86" s="77">
        <f>(((Table134567891011121314151617343[[#This Row],[DEU]]-VLOOKUP($U$1,A:D,4,))/VLOOKUP($U$1,A:D,4,))*100)+100</f>
        <v>92.553191488371354</v>
      </c>
      <c r="K86" s="77">
        <f>(((Table134567891011121314151617343[[#This Row],[ESP]]-VLOOKUP($U$1,A:E,5,))/VLOOKUP($U$1,A:E,5,))*100)+100</f>
        <v>89.146003193972859</v>
      </c>
      <c r="L86" s="77">
        <f>(((Table134567891011121314151617343[[#This Row],[EA19]]-VLOOKUP($U$1,A:F,6,))/VLOOKUP($U$1,A:F,6,))*100)+100</f>
        <v>92.393736017897083</v>
      </c>
      <c r="M86" s="77">
        <f>(((Table134567891011121314151617343[[#This Row],[GBR]]-VLOOKUP($U$1,A:G,7,))/VLOOKUP($U$1,A:G,7,))*100)+100</f>
        <v>95.682613768237331</v>
      </c>
      <c r="N86" s="77">
        <f>IF(VLOOKUP(A86,Database!$A:$AU,MATCH($N$1,Database!$A$1:$AU$1,0),FALSE)=0,#N/A,VLOOKUP(A86,Database!$A:$AU,MATCH($N$1,Database!$A$1:$AU$1,0),FALSE))</f>
        <v>77.184881379999993</v>
      </c>
      <c r="O86" s="77">
        <f>(((Table134567891011121314151617343[[#This Row],[USA]]-VLOOKUP($U$1,A:N,14,))/VLOOKUP($U$1,A:N,14,))*100)+100</f>
        <v>88.857737200357946</v>
      </c>
      <c r="P86" s="77">
        <f>IF(VLOOKUP(A86,Database!$A:$AS,MATCH($P$1,Database!$A$1:$AS$1,0),FALSE)=0,#N/A,VLOOKUP(A86,Database!$A:$AS,MATCH($P$1,Database!$A$1:$AS$1,0),FALSE))</f>
        <v>108.40750631</v>
      </c>
      <c r="Q86" s="77">
        <f>(((Table134567891011121314151617343[[#This Row],[JPN]]-VLOOKUP($U$1,A:Q,16,))/VLOOKUP($U$1,A:Q,16,))*100)+100</f>
        <v>108.83891201217079</v>
      </c>
    </row>
    <row r="87" spans="1:17" s="82" customFormat="1" x14ac:dyDescent="0.2">
      <c r="A87" s="21">
        <v>35462</v>
      </c>
      <c r="B87" s="77">
        <f>IF(VLOOKUP(A87,Database!$A:$AS,MATCH($B$1,Database!$A$1:$AS$1,0),FALSE)=0,#N/A,VLOOKUP(A87,Database!$A:$AS,MATCH($B$1,Database!$A$1:$AS$1,0),FALSE))</f>
        <v>117.990167486</v>
      </c>
      <c r="C87" s="77">
        <f>IF(VLOOKUP(A87,Database!$A:$AS,MATCH($C$1,Database!$A$1:$AS$1,0),FALSE)=0,#N/A,VLOOKUP(A87,Database!$A:$AS,MATCH($C$1,Database!$A$1:$AS$1,0),FALSE))</f>
        <v>94.79</v>
      </c>
      <c r="D87" s="77">
        <f>IF(VLOOKUP(A87,Database!$A:$AS,MATCH($D$1,Database!$A$1:$AS$1,0),FALSE)=0,#N/A,VLOOKUP(A87,Database!$A:$AS,MATCH($D$1,Database!$A$1:$AS$1,0),FALSE))</f>
        <v>70.594117156999999</v>
      </c>
      <c r="E87" s="77">
        <f>IF(VLOOKUP(A87,Database!$A:$AS,MATCH($E$1,Database!$A$1:$AS$1,0),FALSE)=0,#N/A,VLOOKUP(A87,Database!$A:$AS,MATCH($E$1,Database!$A$1:$AS$1,0),FALSE))</f>
        <v>104.855087379</v>
      </c>
      <c r="F87" s="77">
        <f>IF(VLOOKUP(A87,Database!$A:$AS,MATCH($F$1,Database!$A$1:$AS$1,0),FALSE)=0,#N/A,VLOOKUP(A87,Database!$A:$AS,MATCH($F$1,Database!$A$1:$AS$1,0),FALSE))</f>
        <v>83.1</v>
      </c>
      <c r="G87" s="77">
        <f>IF(VLOOKUP(A87,Database!$A:$AS,MATCH($G$1,Database!$A$1:$AS$1,0),FALSE)=0,#N/A,VLOOKUP(A87,Database!$A:$AS,MATCH($G$1,Database!$A$1:$AS$1,0),FALSE))</f>
        <v>88.402939595000007</v>
      </c>
      <c r="H87" s="77">
        <f>(((Table134567891011121314151617343[[#This Row],[ITA]]-VLOOKUP($U$1,A:B,2,))/VLOOKUP($U$1,A:B,2,))*100)+100</f>
        <v>97.039473684207834</v>
      </c>
      <c r="I87" s="77">
        <f>(((Table134567891011121314151617343[[#This Row],[FRA]]-VLOOKUP($U$1,A:C,3,))/VLOOKUP($U$1,A:C,3,))*100)+100</f>
        <v>92.487071909454585</v>
      </c>
      <c r="J87" s="77">
        <f>(((Table134567891011121314151617343[[#This Row],[DEU]]-VLOOKUP($U$1,A:D,4,))/VLOOKUP($U$1,A:D,4,))*100)+100</f>
        <v>93.882978722923241</v>
      </c>
      <c r="K87" s="77">
        <f>(((Table134567891011121314151617343[[#This Row],[ESP]]-VLOOKUP($U$1,A:E,5,))/VLOOKUP($U$1,A:E,5,))*100)+100</f>
        <v>88.135664452836465</v>
      </c>
      <c r="L87" s="77">
        <f>(((Table134567891011121314151617343[[#This Row],[EA19]]-VLOOKUP($U$1,A:F,6,))/VLOOKUP($U$1,A:F,6,))*100)+100</f>
        <v>92.953020134228183</v>
      </c>
      <c r="M87" s="77">
        <f>(((Table134567891011121314151617343[[#This Row],[GBR]]-VLOOKUP($U$1,A:G,7,))/VLOOKUP($U$1,A:G,7,))*100)+100</f>
        <v>95.915985997538428</v>
      </c>
      <c r="N87" s="77">
        <f>IF(VLOOKUP(A87,Database!$A:$AU,MATCH($N$1,Database!$A$1:$AU$1,0),FALSE)=0,#N/A,VLOOKUP(A87,Database!$A:$AU,MATCH($N$1,Database!$A$1:$AU$1,0),FALSE))</f>
        <v>78.104901861000002</v>
      </c>
      <c r="O87" s="77">
        <f>(((Table134567891011121314151617343[[#This Row],[USA]]-VLOOKUP($U$1,A:N,14,))/VLOOKUP($U$1,A:N,14,))*100)+100</f>
        <v>89.916894598257755</v>
      </c>
      <c r="P87" s="77">
        <f>IF(VLOOKUP(A87,Database!$A:$AS,MATCH($P$1,Database!$A$1:$AS$1,0),FALSE)=0,#N/A,VLOOKUP(A87,Database!$A:$AS,MATCH($P$1,Database!$A$1:$AS$1,0),FALSE))</f>
        <v>108.40750631</v>
      </c>
      <c r="Q87" s="77">
        <f>(((Table134567891011121314151617343[[#This Row],[JPN]]-VLOOKUP($U$1,A:Q,16,))/VLOOKUP($U$1,A:Q,16,))*100)+100</f>
        <v>108.83891201217079</v>
      </c>
    </row>
    <row r="88" spans="1:17" s="82" customFormat="1" x14ac:dyDescent="0.2">
      <c r="A88" s="21">
        <v>35490</v>
      </c>
      <c r="B88" s="77">
        <f>IF(VLOOKUP(A88,Database!$A:$AS,MATCH($B$1,Database!$A$1:$AS$1,0),FALSE)=0,#N/A,VLOOKUP(A88,Database!$A:$AS,MATCH($B$1,Database!$A$1:$AS$1,0),FALSE))</f>
        <v>118.59011749</v>
      </c>
      <c r="C88" s="77">
        <f>IF(VLOOKUP(A88,Database!$A:$AS,MATCH($C$1,Database!$A$1:$AS$1,0),FALSE)=0,#N/A,VLOOKUP(A88,Database!$A:$AS,MATCH($C$1,Database!$A$1:$AS$1,0),FALSE))</f>
        <v>95.1</v>
      </c>
      <c r="D88" s="77">
        <f>IF(VLOOKUP(A88,Database!$A:$AS,MATCH($D$1,Database!$A$1:$AS$1,0),FALSE)=0,#N/A,VLOOKUP(A88,Database!$A:$AS,MATCH($D$1,Database!$A$1:$AS$1,0),FALSE))</f>
        <v>71.394050496000006</v>
      </c>
      <c r="E88" s="77">
        <f>IF(VLOOKUP(A88,Database!$A:$AS,MATCH($E$1,Database!$A$1:$AS$1,0),FALSE)=0,#N/A,VLOOKUP(A88,Database!$A:$AS,MATCH($E$1,Database!$A$1:$AS$1,0),FALSE))</f>
        <v>109.613091344</v>
      </c>
      <c r="F88" s="77">
        <f>IF(VLOOKUP(A88,Database!$A:$AS,MATCH($F$1,Database!$A$1:$AS$1,0),FALSE)=0,#N/A,VLOOKUP(A88,Database!$A:$AS,MATCH($F$1,Database!$A$1:$AS$1,0),FALSE))</f>
        <v>84.1</v>
      </c>
      <c r="G88" s="77">
        <f>IF(VLOOKUP(A88,Database!$A:$AS,MATCH($G$1,Database!$A$1:$AS$1,0),FALSE)=0,#N/A,VLOOKUP(A88,Database!$A:$AS,MATCH($G$1,Database!$A$1:$AS$1,0),FALSE))</f>
        <v>87.757662663999994</v>
      </c>
      <c r="H88" s="77">
        <f>(((Table134567891011121314151617343[[#This Row],[ITA]]-VLOOKUP($U$1,A:B,2,))/VLOOKUP($U$1,A:B,2,))*100)+100</f>
        <v>97.532894736702787</v>
      </c>
      <c r="I88" s="77">
        <f>(((Table134567891011121314151617343[[#This Row],[FRA]]-VLOOKUP($U$1,A:C,3,))/VLOOKUP($U$1,A:C,3,))*100)+100</f>
        <v>92.789540442970051</v>
      </c>
      <c r="J88" s="77">
        <f>(((Table134567891011121314151617343[[#This Row],[DEU]]-VLOOKUP($U$1,A:D,4,))/VLOOKUP($U$1,A:D,4,))*100)+100</f>
        <v>94.946808510298766</v>
      </c>
      <c r="K88" s="77">
        <f>(((Table134567891011121314151617343[[#This Row],[ESP]]-VLOOKUP($U$1,A:E,5,))/VLOOKUP($U$1,A:E,5,))*100)+100</f>
        <v>92.134992014395408</v>
      </c>
      <c r="L88" s="77">
        <f>(((Table134567891011121314151617343[[#This Row],[EA19]]-VLOOKUP($U$1,A:F,6,))/VLOOKUP($U$1,A:F,6,))*100)+100</f>
        <v>94.071588366890367</v>
      </c>
      <c r="M88" s="77">
        <f>(((Table134567891011121314151617343[[#This Row],[GBR]]-VLOOKUP($U$1,A:G,7,))/VLOOKUP($U$1,A:G,7,))*100)+100</f>
        <v>95.215869311805136</v>
      </c>
      <c r="N88" s="77">
        <f>IF(VLOOKUP(A88,Database!$A:$AU,MATCH($N$1,Database!$A$1:$AU$1,0),FALSE)=0,#N/A,VLOOKUP(A88,Database!$A:$AU,MATCH($N$1,Database!$A$1:$AU$1,0),FALSE))</f>
        <v>78.576013404999998</v>
      </c>
      <c r="O88" s="77">
        <f>(((Table134567891011121314151617343[[#This Row],[USA]]-VLOOKUP($U$1,A:N,14,))/VLOOKUP($U$1,A:N,14,))*100)+100</f>
        <v>90.459253477617949</v>
      </c>
      <c r="P88" s="77">
        <f>IF(VLOOKUP(A88,Database!$A:$AS,MATCH($P$1,Database!$A$1:$AS$1,0),FALSE)=0,#N/A,VLOOKUP(A88,Database!$A:$AS,MATCH($P$1,Database!$A$1:$AS$1,0),FALSE))</f>
        <v>108.81314711900001</v>
      </c>
      <c r="Q88" s="77">
        <f>(((Table134567891011121314151617343[[#This Row],[JPN]]-VLOOKUP($U$1,A:Q,16,))/VLOOKUP($U$1,A:Q,16,))*100)+100</f>
        <v>109.24616706140186</v>
      </c>
    </row>
    <row r="89" spans="1:17" s="82" customFormat="1" x14ac:dyDescent="0.2">
      <c r="A89" s="21">
        <v>35521</v>
      </c>
      <c r="B89" s="77">
        <f>IF(VLOOKUP(A89,Database!$A:$AS,MATCH($B$1,Database!$A$1:$AS$1,0),FALSE)=0,#N/A,VLOOKUP(A89,Database!$A:$AS,MATCH($B$1,Database!$A$1:$AS$1,0),FALSE))</f>
        <v>120.689942505</v>
      </c>
      <c r="C89" s="77">
        <f>IF(VLOOKUP(A89,Database!$A:$AS,MATCH($C$1,Database!$A$1:$AS$1,0),FALSE)=0,#N/A,VLOOKUP(A89,Database!$A:$AS,MATCH($C$1,Database!$A$1:$AS$1,0),FALSE))</f>
        <v>98.49</v>
      </c>
      <c r="D89" s="77">
        <f>IF(VLOOKUP(A89,Database!$A:$AS,MATCH($D$1,Database!$A$1:$AS$1,0),FALSE)=0,#N/A,VLOOKUP(A89,Database!$A:$AS,MATCH($D$1,Database!$A$1:$AS$1,0),FALSE))</f>
        <v>71.094075493999995</v>
      </c>
      <c r="E89" s="77">
        <f>IF(VLOOKUP(A89,Database!$A:$AS,MATCH($E$1,Database!$A$1:$AS$1,0),FALSE)=0,#N/A,VLOOKUP(A89,Database!$A:$AS,MATCH($E$1,Database!$A$1:$AS$1,0),FALSE))</f>
        <v>108.979090816</v>
      </c>
      <c r="F89" s="77">
        <f>IF(VLOOKUP(A89,Database!$A:$AS,MATCH($F$1,Database!$A$1:$AS$1,0),FALSE)=0,#N/A,VLOOKUP(A89,Database!$A:$AS,MATCH($F$1,Database!$A$1:$AS$1,0),FALSE))</f>
        <v>85</v>
      </c>
      <c r="G89" s="77">
        <f>IF(VLOOKUP(A89,Database!$A:$AS,MATCH($G$1,Database!$A$1:$AS$1,0),FALSE)=0,#N/A,VLOOKUP(A89,Database!$A:$AS,MATCH($G$1,Database!$A$1:$AS$1,0),FALSE))</f>
        <v>88.187847284</v>
      </c>
      <c r="H89" s="77">
        <f>(((Table134567891011121314151617343[[#This Row],[ITA]]-VLOOKUP($U$1,A:B,2,))/VLOOKUP($U$1,A:B,2,))*100)+100</f>
        <v>99.259868421257579</v>
      </c>
      <c r="I89" s="77">
        <f>(((Table134567891011121314151617343[[#This Row],[FRA]]-VLOOKUP($U$1,A:C,3,))/VLOOKUP($U$1,A:C,3,))*100)+100</f>
        <v>96.097180212703677</v>
      </c>
      <c r="J89" s="77">
        <f>(((Table134567891011121314151617343[[#This Row],[DEU]]-VLOOKUP($U$1,A:D,4,))/VLOOKUP($U$1,A:D,4,))*100)+100</f>
        <v>94.547872340199163</v>
      </c>
      <c r="K89" s="77">
        <f>(((Table134567891011121314151617343[[#This Row],[ESP]]-VLOOKUP($U$1,A:E,5,))/VLOOKUP($U$1,A:E,5,))*100)+100</f>
        <v>91.602084559015992</v>
      </c>
      <c r="L89" s="77">
        <f>(((Table134567891011121314151617343[[#This Row],[EA19]]-VLOOKUP($U$1,A:F,6,))/VLOOKUP($U$1,A:F,6,))*100)+100</f>
        <v>95.078299776286343</v>
      </c>
      <c r="M89" s="77">
        <f>(((Table134567891011121314151617343[[#This Row],[GBR]]-VLOOKUP($U$1,A:G,7,))/VLOOKUP($U$1,A:G,7,))*100)+100</f>
        <v>95.682613768237331</v>
      </c>
      <c r="N89" s="77">
        <f>IF(VLOOKUP(A89,Database!$A:$AU,MATCH($N$1,Database!$A$1:$AU$1,0),FALSE)=0,#N/A,VLOOKUP(A89,Database!$A:$AU,MATCH($N$1,Database!$A$1:$AU$1,0),FALSE))</f>
        <v>78.647180685999999</v>
      </c>
      <c r="O89" s="77">
        <f>(((Table134567891011121314151617343[[#This Row],[USA]]-VLOOKUP($U$1,A:N,14,))/VLOOKUP($U$1,A:N,14,))*100)+100</f>
        <v>90.541183558215323</v>
      </c>
      <c r="P89" s="77">
        <f>IF(VLOOKUP(A89,Database!$A:$AS,MATCH($P$1,Database!$A$1:$AS$1,0),FALSE)=0,#N/A,VLOOKUP(A89,Database!$A:$AS,MATCH($P$1,Database!$A$1:$AS$1,0),FALSE))</f>
        <v>106.07507165600001</v>
      </c>
      <c r="Q89" s="77">
        <f>(((Table134567891011121314151617343[[#This Row],[JPN]]-VLOOKUP($U$1,A:Q,16,))/VLOOKUP($U$1,A:Q,16,))*100)+100</f>
        <v>106.49719547683317</v>
      </c>
    </row>
    <row r="90" spans="1:17" s="82" customFormat="1" x14ac:dyDescent="0.2">
      <c r="A90" s="21">
        <v>35551</v>
      </c>
      <c r="B90" s="77">
        <f>IF(VLOOKUP(A90,Database!$A:$AS,MATCH($B$1,Database!$A$1:$AS$1,0),FALSE)=0,#N/A,VLOOKUP(A90,Database!$A:$AS,MATCH($B$1,Database!$A$1:$AS$1,0),FALSE))</f>
        <v>120.38996750299999</v>
      </c>
      <c r="C90" s="77">
        <f>IF(VLOOKUP(A90,Database!$A:$AS,MATCH($C$1,Database!$A$1:$AS$1,0),FALSE)=0,#N/A,VLOOKUP(A90,Database!$A:$AS,MATCH($C$1,Database!$A$1:$AS$1,0),FALSE))</f>
        <v>96.66</v>
      </c>
      <c r="D90" s="77">
        <f>IF(VLOOKUP(A90,Database!$A:$AS,MATCH($D$1,Database!$A$1:$AS$1,0),FALSE)=0,#N/A,VLOOKUP(A90,Database!$A:$AS,MATCH($D$1,Database!$A$1:$AS$1,0),FALSE))</f>
        <v>70.194150487000002</v>
      </c>
      <c r="E90" s="77">
        <f>IF(VLOOKUP(A90,Database!$A:$AS,MATCH($E$1,Database!$A$1:$AS$1,0),FALSE)=0,#N/A,VLOOKUP(A90,Database!$A:$AS,MATCH($E$1,Database!$A$1:$AS$1,0),FALSE))</f>
        <v>107.610089675</v>
      </c>
      <c r="F90" s="77">
        <f>IF(VLOOKUP(A90,Database!$A:$AS,MATCH($F$1,Database!$A$1:$AS$1,0),FALSE)=0,#N/A,VLOOKUP(A90,Database!$A:$AS,MATCH($F$1,Database!$A$1:$AS$1,0),FALSE))</f>
        <v>84.2</v>
      </c>
      <c r="G90" s="77">
        <f>IF(VLOOKUP(A90,Database!$A:$AS,MATCH($G$1,Database!$A$1:$AS$1,0),FALSE)=0,#N/A,VLOOKUP(A90,Database!$A:$AS,MATCH($G$1,Database!$A$1:$AS$1,0),FALSE))</f>
        <v>88.187847284</v>
      </c>
      <c r="H90" s="77">
        <f>(((Table134567891011121314151617343[[#This Row],[ITA]]-VLOOKUP($U$1,A:B,2,))/VLOOKUP($U$1,A:B,2,))*100)+100</f>
        <v>99.013157895010082</v>
      </c>
      <c r="I90" s="77">
        <f>(((Table134567891011121314151617343[[#This Row],[FRA]]-VLOOKUP($U$1,A:C,3,))/VLOOKUP($U$1,A:C,3,))*100)+100</f>
        <v>94.311640160015614</v>
      </c>
      <c r="J90" s="77">
        <f>(((Table134567891011121314151617343[[#This Row],[DEU]]-VLOOKUP($U$1,A:D,4,))/VLOOKUP($U$1,A:D,4,))*100)+100</f>
        <v>93.351063828570531</v>
      </c>
      <c r="K90" s="77">
        <f>(((Table134567891011121314151617343[[#This Row],[ESP]]-VLOOKUP($U$1,A:E,5,))/VLOOKUP($U$1,A:E,5,))*100)+100</f>
        <v>90.451374295787588</v>
      </c>
      <c r="L90" s="77">
        <f>(((Table134567891011121314151617343[[#This Row],[EA19]]-VLOOKUP($U$1,A:F,6,))/VLOOKUP($U$1,A:F,6,))*100)+100</f>
        <v>94.18344519015659</v>
      </c>
      <c r="M90" s="77">
        <f>(((Table134567891011121314151617343[[#This Row],[GBR]]-VLOOKUP($U$1,A:G,7,))/VLOOKUP($U$1,A:G,7,))*100)+100</f>
        <v>95.682613768237331</v>
      </c>
      <c r="N90" s="77">
        <f>IF(VLOOKUP(A90,Database!$A:$AU,MATCH($N$1,Database!$A$1:$AU$1,0),FALSE)=0,#N/A,VLOOKUP(A90,Database!$A:$AU,MATCH($N$1,Database!$A$1:$AU$1,0),FALSE))</f>
        <v>79.070021385999993</v>
      </c>
      <c r="O90" s="77">
        <f>(((Table134567891011121314151617343[[#This Row],[USA]]-VLOOKUP($U$1,A:N,14,))/VLOOKUP($U$1,A:N,14,))*100)+100</f>
        <v>91.027971477383517</v>
      </c>
      <c r="P90" s="77">
        <f>IF(VLOOKUP(A90,Database!$A:$AS,MATCH($P$1,Database!$A$1:$AS$1,0),FALSE)=0,#N/A,VLOOKUP(A90,Database!$A:$AS,MATCH($P$1,Database!$A$1:$AS$1,0),FALSE))</f>
        <v>109.218787929</v>
      </c>
      <c r="Q90" s="77">
        <f>(((Table134567891011121314151617343[[#This Row],[JPN]]-VLOOKUP($U$1,A:Q,16,))/VLOOKUP($U$1,A:Q,16,))*100)+100</f>
        <v>109.65342211163691</v>
      </c>
    </row>
    <row r="91" spans="1:17" s="82" customFormat="1" x14ac:dyDescent="0.2">
      <c r="A91" s="21">
        <v>35582</v>
      </c>
      <c r="B91" s="77">
        <f>IF(VLOOKUP(A91,Database!$A:$AS,MATCH($B$1,Database!$A$1:$AS$1,0),FALSE)=0,#N/A,VLOOKUP(A91,Database!$A:$AS,MATCH($B$1,Database!$A$1:$AS$1,0),FALSE))</f>
        <v>121.389884176</v>
      </c>
      <c r="C91" s="77">
        <f>IF(VLOOKUP(A91,Database!$A:$AS,MATCH($C$1,Database!$A$1:$AS$1,0),FALSE)=0,#N/A,VLOOKUP(A91,Database!$A:$AS,MATCH($C$1,Database!$A$1:$AS$1,0),FALSE))</f>
        <v>97.37</v>
      </c>
      <c r="D91" s="77">
        <f>IF(VLOOKUP(A91,Database!$A:$AS,MATCH($D$1,Database!$A$1:$AS$1,0),FALSE)=0,#N/A,VLOOKUP(A91,Database!$A:$AS,MATCH($D$1,Database!$A$1:$AS$1,0),FALSE))</f>
        <v>72.993917174000003</v>
      </c>
      <c r="E91" s="77">
        <f>IF(VLOOKUP(A91,Database!$A:$AS,MATCH($E$1,Database!$A$1:$AS$1,0),FALSE)=0,#N/A,VLOOKUP(A91,Database!$A:$AS,MATCH($E$1,Database!$A$1:$AS$1,0),FALSE))</f>
        <v>109.12109093399999</v>
      </c>
      <c r="F91" s="77">
        <f>IF(VLOOKUP(A91,Database!$A:$AS,MATCH($F$1,Database!$A$1:$AS$1,0),FALSE)=0,#N/A,VLOOKUP(A91,Database!$A:$AS,MATCH($F$1,Database!$A$1:$AS$1,0),FALSE))</f>
        <v>85.6</v>
      </c>
      <c r="G91" s="77">
        <f>IF(VLOOKUP(A91,Database!$A:$AS,MATCH($G$1,Database!$A$1:$AS$1,0),FALSE)=0,#N/A,VLOOKUP(A91,Database!$A:$AS,MATCH($G$1,Database!$A$1:$AS$1,0),FALSE))</f>
        <v>88.510485750000001</v>
      </c>
      <c r="H91" s="77">
        <f>(((Table134567891011121314151617343[[#This Row],[ITA]]-VLOOKUP($U$1,A:B,2,))/VLOOKUP($U$1,A:B,2,))*100)+100</f>
        <v>99.83552631556087</v>
      </c>
      <c r="I91" s="77">
        <f>(((Table134567891011121314151617343[[#This Row],[FRA]]-VLOOKUP($U$1,A:C,3,))/VLOOKUP($U$1,A:C,3,))*100)+100</f>
        <v>95.004390672260712</v>
      </c>
      <c r="J91" s="77">
        <f>(((Table134567891011121314151617343[[#This Row],[DEU]]-VLOOKUP($U$1,A:D,4,))/VLOOKUP($U$1,A:D,4,))*100)+100</f>
        <v>97.074468085049801</v>
      </c>
      <c r="K91" s="77">
        <f>(((Table134567891011121314151617343[[#This Row],[ESP]]-VLOOKUP($U$1,A:E,5,))/VLOOKUP($U$1,A:E,5,))*100)+100</f>
        <v>91.721442380034958</v>
      </c>
      <c r="L91" s="77">
        <f>(((Table134567891011121314151617343[[#This Row],[EA19]]-VLOOKUP($U$1,A:F,6,))/VLOOKUP($U$1,A:F,6,))*100)+100</f>
        <v>95.749440715883651</v>
      </c>
      <c r="M91" s="77">
        <f>(((Table134567891011121314151617343[[#This Row],[GBR]]-VLOOKUP($U$1,A:G,7,))/VLOOKUP($U$1,A:G,7,))*100)+100</f>
        <v>96.032672111646463</v>
      </c>
      <c r="N91" s="77">
        <f>IF(VLOOKUP(A91,Database!$A:$AU,MATCH($N$1,Database!$A$1:$AU$1,0),FALSE)=0,#N/A,VLOOKUP(A91,Database!$A:$AU,MATCH($N$1,Database!$A$1:$AU$1,0),FALSE))</f>
        <v>79.430318137</v>
      </c>
      <c r="O91" s="77">
        <f>(((Table134567891011121314151617343[[#This Row],[USA]]-VLOOKUP($U$1,A:N,14,))/VLOOKUP($U$1,A:N,14,))*100)+100</f>
        <v>91.442756775256598</v>
      </c>
      <c r="P91" s="77">
        <f>IF(VLOOKUP(A91,Database!$A:$AS,MATCH($P$1,Database!$A$1:$AS$1,0),FALSE)=0,#N/A,VLOOKUP(A91,Database!$A:$AS,MATCH($P$1,Database!$A$1:$AS$1,0),FALSE))</f>
        <v>108.610326715</v>
      </c>
      <c r="Q91" s="77">
        <f>(((Table134567891011121314151617343[[#This Row],[JPN]]-VLOOKUP($U$1,A:Q,16,))/VLOOKUP($U$1,A:Q,16,))*100)+100</f>
        <v>109.04253953728831</v>
      </c>
    </row>
    <row r="92" spans="1:17" s="82" customFormat="1" x14ac:dyDescent="0.2">
      <c r="A92" s="21">
        <v>35612</v>
      </c>
      <c r="B92" s="77">
        <f>IF(VLOOKUP(A92,Database!$A:$AS,MATCH($B$1,Database!$A$1:$AS$1,0),FALSE)=0,#N/A,VLOOKUP(A92,Database!$A:$AS,MATCH($B$1,Database!$A$1:$AS$1,0),FALSE))</f>
        <v>122.189817515</v>
      </c>
      <c r="C92" s="77">
        <f>IF(VLOOKUP(A92,Database!$A:$AS,MATCH($C$1,Database!$A$1:$AS$1,0),FALSE)=0,#N/A,VLOOKUP(A92,Database!$A:$AS,MATCH($C$1,Database!$A$1:$AS$1,0),FALSE))</f>
        <v>97.56</v>
      </c>
      <c r="D92" s="77">
        <f>IF(VLOOKUP(A92,Database!$A:$AS,MATCH($D$1,Database!$A$1:$AS$1,0),FALSE)=0,#N/A,VLOOKUP(A92,Database!$A:$AS,MATCH($D$1,Database!$A$1:$AS$1,0),FALSE))</f>
        <v>73.793850512000006</v>
      </c>
      <c r="E92" s="77">
        <f>IF(VLOOKUP(A92,Database!$A:$AS,MATCH($E$1,Database!$A$1:$AS$1,0),FALSE)=0,#N/A,VLOOKUP(A92,Database!$A:$AS,MATCH($E$1,Database!$A$1:$AS$1,0),FALSE))</f>
        <v>110.362091968</v>
      </c>
      <c r="F92" s="77">
        <f>IF(VLOOKUP(A92,Database!$A:$AS,MATCH($F$1,Database!$A$1:$AS$1,0),FALSE)=0,#N/A,VLOOKUP(A92,Database!$A:$AS,MATCH($F$1,Database!$A$1:$AS$1,0),FALSE))</f>
        <v>86.3</v>
      </c>
      <c r="G92" s="77">
        <f>IF(VLOOKUP(A92,Database!$A:$AS,MATCH($G$1,Database!$A$1:$AS$1,0),FALSE)=0,#N/A,VLOOKUP(A92,Database!$A:$AS,MATCH($G$1,Database!$A$1:$AS$1,0),FALSE))</f>
        <v>89.693493458000006</v>
      </c>
      <c r="H92" s="77">
        <f>(((Table134567891011121314151617343[[#This Row],[ITA]]-VLOOKUP($U$1,A:B,2,))/VLOOKUP($U$1,A:B,2,))*100)+100</f>
        <v>100.49342105249497</v>
      </c>
      <c r="I92" s="77">
        <f>(((Table134567891011121314151617343[[#This Row],[FRA]]-VLOOKUP($U$1,A:C,3,))/VLOOKUP($U$1,A:C,3,))*100)+100</f>
        <v>95.189774612157294</v>
      </c>
      <c r="J92" s="77">
        <f>(((Table134567891011121314151617343[[#This Row],[DEU]]-VLOOKUP($U$1,A:D,4,))/VLOOKUP($U$1,A:D,4,))*100)+100</f>
        <v>98.138297871095432</v>
      </c>
      <c r="K92" s="77">
        <f>(((Table134567891011121314151617343[[#This Row],[ESP]]-VLOOKUP($U$1,A:E,5,))/VLOOKUP($U$1,A:E,5,))*100)+100</f>
        <v>92.764562494206487</v>
      </c>
      <c r="L92" s="77">
        <f>(((Table134567891011121314151617343[[#This Row],[EA19]]-VLOOKUP($U$1,A:F,6,))/VLOOKUP($U$1,A:F,6,))*100)+100</f>
        <v>96.532438478747196</v>
      </c>
      <c r="M92" s="77">
        <f>(((Table134567891011121314151617343[[#This Row],[GBR]]-VLOOKUP($U$1,A:G,7,))/VLOOKUP($U$1,A:G,7,))*100)+100</f>
        <v>97.316219370089968</v>
      </c>
      <c r="N92" s="77">
        <f>IF(VLOOKUP(A92,Database!$A:$AU,MATCH($N$1,Database!$A$1:$AU$1,0),FALSE)=0,#N/A,VLOOKUP(A92,Database!$A:$AU,MATCH($N$1,Database!$A$1:$AU$1,0),FALSE))</f>
        <v>80.067949225000007</v>
      </c>
      <c r="O92" s="77">
        <f>(((Table134567891011121314151617343[[#This Row],[USA]]-VLOOKUP($U$1,A:N,14,))/VLOOKUP($U$1,A:N,14,))*100)+100</f>
        <v>92.176818350985911</v>
      </c>
      <c r="P92" s="77">
        <f>IF(VLOOKUP(A92,Database!$A:$AS,MATCH($P$1,Database!$A$1:$AS$1,0),FALSE)=0,#N/A,VLOOKUP(A92,Database!$A:$AS,MATCH($P$1,Database!$A$1:$AS$1,0),FALSE))</f>
        <v>108.91455732199999</v>
      </c>
      <c r="Q92" s="77">
        <f>(((Table134567891011121314151617343[[#This Row],[JPN]]-VLOOKUP($U$1,A:Q,16,))/VLOOKUP($U$1,A:Q,16,))*100)+100</f>
        <v>109.34798082446261</v>
      </c>
    </row>
    <row r="93" spans="1:17" s="82" customFormat="1" x14ac:dyDescent="0.2">
      <c r="A93" s="21">
        <v>35643</v>
      </c>
      <c r="B93" s="77">
        <f>IF(VLOOKUP(A93,Database!$A:$AS,MATCH($B$1,Database!$A$1:$AS$1,0),FALSE)=0,#N/A,VLOOKUP(A93,Database!$A:$AS,MATCH($B$1,Database!$A$1:$AS$1,0),FALSE))</f>
        <v>122.889759187</v>
      </c>
      <c r="C93" s="77">
        <f>IF(VLOOKUP(A93,Database!$A:$AS,MATCH($C$1,Database!$A$1:$AS$1,0),FALSE)=0,#N/A,VLOOKUP(A93,Database!$A:$AS,MATCH($C$1,Database!$A$1:$AS$1,0),FALSE))</f>
        <v>101.34</v>
      </c>
      <c r="D93" s="77">
        <f>IF(VLOOKUP(A93,Database!$A:$AS,MATCH($D$1,Database!$A$1:$AS$1,0),FALSE)=0,#N/A,VLOOKUP(A93,Database!$A:$AS,MATCH($D$1,Database!$A$1:$AS$1,0),FALSE))</f>
        <v>71.394050496000006</v>
      </c>
      <c r="E93" s="77">
        <f>IF(VLOOKUP(A93,Database!$A:$AS,MATCH($E$1,Database!$A$1:$AS$1,0),FALSE)=0,#N/A,VLOOKUP(A93,Database!$A:$AS,MATCH($E$1,Database!$A$1:$AS$1,0),FALSE))</f>
        <v>112.179093483</v>
      </c>
      <c r="F93" s="77">
        <f>IF(VLOOKUP(A93,Database!$A:$AS,MATCH($F$1,Database!$A$1:$AS$1,0),FALSE)=0,#N/A,VLOOKUP(A93,Database!$A:$AS,MATCH($F$1,Database!$A$1:$AS$1,0),FALSE))</f>
        <v>86.4</v>
      </c>
      <c r="G93" s="77">
        <f>IF(VLOOKUP(A93,Database!$A:$AS,MATCH($G$1,Database!$A$1:$AS$1,0),FALSE)=0,#N/A,VLOOKUP(A93,Database!$A:$AS,MATCH($G$1,Database!$A$1:$AS$1,0),FALSE))</f>
        <v>88.940670370999996</v>
      </c>
      <c r="H93" s="77">
        <f>(((Table134567891011121314151617343[[#This Row],[ITA]]-VLOOKUP($U$1,A:B,2,))/VLOOKUP($U$1,A:B,2,))*100)+100</f>
        <v>101.0690789476207</v>
      </c>
      <c r="I93" s="77">
        <f>(((Table134567891011121314151617343[[#This Row],[FRA]]-VLOOKUP($U$1,A:C,3,))/VLOOKUP($U$1,A:C,3,))*100)+100</f>
        <v>98.877939311152318</v>
      </c>
      <c r="J93" s="77">
        <f>(((Table134567891011121314151617343[[#This Row],[DEU]]-VLOOKUP($U$1,A:D,4,))/VLOOKUP($U$1,A:D,4,))*100)+100</f>
        <v>94.946808510298766</v>
      </c>
      <c r="K93" s="77">
        <f>(((Table134567891011121314151617343[[#This Row],[ESP]]-VLOOKUP($U$1,A:E,5,))/VLOOKUP($U$1,A:E,5,))*100)+100</f>
        <v>94.291838278713712</v>
      </c>
      <c r="L93" s="77">
        <f>(((Table134567891011121314151617343[[#This Row],[EA19]]-VLOOKUP($U$1,A:F,6,))/VLOOKUP($U$1,A:F,6,))*100)+100</f>
        <v>96.644295302013418</v>
      </c>
      <c r="M93" s="77">
        <f>(((Table134567891011121314151617343[[#This Row],[GBR]]-VLOOKUP($U$1,A:G,7,))/VLOOKUP($U$1,A:G,7,))*100)+100</f>
        <v>96.499416569163643</v>
      </c>
      <c r="N93" s="77">
        <f>IF(VLOOKUP(A93,Database!$A:$AU,MATCH($N$1,Database!$A$1:$AU$1,0),FALSE)=0,#N/A,VLOOKUP(A93,Database!$A:$AU,MATCH($N$1,Database!$A$1:$AU$1,0),FALSE))</f>
        <v>80.892716562000004</v>
      </c>
      <c r="O93" s="77">
        <f>(((Table134567891011121314151617343[[#This Row],[USA]]-VLOOKUP($U$1,A:N,14,))/VLOOKUP($U$1,A:N,14,))*100)+100</f>
        <v>93.12631724211947</v>
      </c>
      <c r="P93" s="77">
        <f>IF(VLOOKUP(A93,Database!$A:$AS,MATCH($P$1,Database!$A$1:$AS$1,0),FALSE)=0,#N/A,VLOOKUP(A93,Database!$A:$AS,MATCH($P$1,Database!$A$1:$AS$1,0),FALSE))</f>
        <v>108.40750631</v>
      </c>
      <c r="Q93" s="77">
        <f>(((Table134567891011121314151617343[[#This Row],[JPN]]-VLOOKUP($U$1,A:Q,16,))/VLOOKUP($U$1,A:Q,16,))*100)+100</f>
        <v>108.83891201217079</v>
      </c>
    </row>
    <row r="94" spans="1:17" s="82" customFormat="1" x14ac:dyDescent="0.2">
      <c r="A94" s="21">
        <v>35674</v>
      </c>
      <c r="B94" s="77">
        <f>IF(VLOOKUP(A94,Database!$A:$AS,MATCH($B$1,Database!$A$1:$AS$1,0),FALSE)=0,#N/A,VLOOKUP(A94,Database!$A:$AS,MATCH($B$1,Database!$A$1:$AS$1,0),FALSE))</f>
        <v>122.78976751899999</v>
      </c>
      <c r="C94" s="77">
        <f>IF(VLOOKUP(A94,Database!$A:$AS,MATCH($C$1,Database!$A$1:$AS$1,0),FALSE)=0,#N/A,VLOOKUP(A94,Database!$A:$AS,MATCH($C$1,Database!$A$1:$AS$1,0),FALSE))</f>
        <v>98.94</v>
      </c>
      <c r="D94" s="77">
        <f>IF(VLOOKUP(A94,Database!$A:$AS,MATCH($D$1,Database!$A$1:$AS$1,0),FALSE)=0,#N/A,VLOOKUP(A94,Database!$A:$AS,MATCH($D$1,Database!$A$1:$AS$1,0),FALSE))</f>
        <v>71.994000499999999</v>
      </c>
      <c r="E94" s="77">
        <f>IF(VLOOKUP(A94,Database!$A:$AS,MATCH($E$1,Database!$A$1:$AS$1,0),FALSE)=0,#N/A,VLOOKUP(A94,Database!$A:$AS,MATCH($E$1,Database!$A$1:$AS$1,0),FALSE))</f>
        <v>111.50809292300001</v>
      </c>
      <c r="F94" s="77">
        <f>IF(VLOOKUP(A94,Database!$A:$AS,MATCH($F$1,Database!$A$1:$AS$1,0),FALSE)=0,#N/A,VLOOKUP(A94,Database!$A:$AS,MATCH($F$1,Database!$A$1:$AS$1,0),FALSE))</f>
        <v>86.2</v>
      </c>
      <c r="G94" s="77">
        <f>IF(VLOOKUP(A94,Database!$A:$AS,MATCH($G$1,Database!$A$1:$AS$1,0),FALSE)=0,#N/A,VLOOKUP(A94,Database!$A:$AS,MATCH($G$1,Database!$A$1:$AS$1,0),FALSE))</f>
        <v>90.016131923000003</v>
      </c>
      <c r="H94" s="77">
        <f>(((Table134567891011121314151617343[[#This Row],[ITA]]-VLOOKUP($U$1,A:B,2,))/VLOOKUP($U$1,A:B,2,))*100)+100</f>
        <v>100.98684210498992</v>
      </c>
      <c r="I94" s="77">
        <f>(((Table134567891011121314151617343[[#This Row],[FRA]]-VLOOKUP($U$1,A:C,3,))/VLOOKUP($U$1,A:C,3,))*100)+100</f>
        <v>96.536247438774524</v>
      </c>
      <c r="J94" s="77">
        <f>(((Table134567891011121314151617343[[#This Row],[DEU]]-VLOOKUP($U$1,A:D,4,))/VLOOKUP($U$1,A:D,4,))*100)+100</f>
        <v>95.744680850497915</v>
      </c>
      <c r="K94" s="77">
        <f>(((Table134567891011121314151617343[[#This Row],[ESP]]-VLOOKUP($U$1,A:E,5,))/VLOOKUP($U$1,A:E,5,))*100)+100</f>
        <v>93.727830544972889</v>
      </c>
      <c r="L94" s="77">
        <f>(((Table134567891011121314151617343[[#This Row],[EA19]]-VLOOKUP($U$1,A:F,6,))/VLOOKUP($U$1,A:F,6,))*100)+100</f>
        <v>96.420581655480987</v>
      </c>
      <c r="M94" s="77">
        <f>(((Table134567891011121314151617343[[#This Row],[GBR]]-VLOOKUP($U$1,A:G,7,))/VLOOKUP($U$1,A:G,7,))*100)+100</f>
        <v>97.666277712414114</v>
      </c>
      <c r="N94" s="77">
        <f>IF(VLOOKUP(A94,Database!$A:$AU,MATCH($N$1,Database!$A$1:$AU$1,0),FALSE)=0,#N/A,VLOOKUP(A94,Database!$A:$AU,MATCH($N$1,Database!$A$1:$AU$1,0),FALSE))</f>
        <v>81.676052251000002</v>
      </c>
      <c r="O94" s="77">
        <f>(((Table134567891011121314151617343[[#This Row],[USA]]-VLOOKUP($U$1,A:N,14,))/VLOOKUP($U$1,A:N,14,))*100)+100</f>
        <v>94.028118677171733</v>
      </c>
      <c r="P94" s="77">
        <f>IF(VLOOKUP(A94,Database!$A:$AS,MATCH($P$1,Database!$A$1:$AS$1,0),FALSE)=0,#N/A,VLOOKUP(A94,Database!$A:$AS,MATCH($P$1,Database!$A$1:$AS$1,0),FALSE))</f>
        <v>107.697634893</v>
      </c>
      <c r="Q94" s="77">
        <f>(((Table134567891011121314151617343[[#This Row],[JPN]]-VLOOKUP($U$1,A:Q,16,))/VLOOKUP($U$1,A:Q,16,))*100)+100</f>
        <v>108.12621567476144</v>
      </c>
    </row>
    <row r="95" spans="1:17" s="82" customFormat="1" x14ac:dyDescent="0.2">
      <c r="A95" s="21">
        <v>35704</v>
      </c>
      <c r="B95" s="77">
        <f>IF(VLOOKUP(A95,Database!$A:$AS,MATCH($B$1,Database!$A$1:$AS$1,0),FALSE)=0,#N/A,VLOOKUP(A95,Database!$A:$AS,MATCH($B$1,Database!$A$1:$AS$1,0),FALSE))</f>
        <v>124.28964252999999</v>
      </c>
      <c r="C95" s="77">
        <f>IF(VLOOKUP(A95,Database!$A:$AS,MATCH($C$1,Database!$A$1:$AS$1,0),FALSE)=0,#N/A,VLOOKUP(A95,Database!$A:$AS,MATCH($C$1,Database!$A$1:$AS$1,0),FALSE))</f>
        <v>101.42</v>
      </c>
      <c r="D95" s="77">
        <f>IF(VLOOKUP(A95,Database!$A:$AS,MATCH($D$1,Database!$A$1:$AS$1,0),FALSE)=0,#N/A,VLOOKUP(A95,Database!$A:$AS,MATCH($D$1,Database!$A$1:$AS$1,0),FALSE))</f>
        <v>72.993917174000003</v>
      </c>
      <c r="E95" s="77">
        <f>IF(VLOOKUP(A95,Database!$A:$AS,MATCH($E$1,Database!$A$1:$AS$1,0),FALSE)=0,#N/A,VLOOKUP(A95,Database!$A:$AS,MATCH($E$1,Database!$A$1:$AS$1,0),FALSE))</f>
        <v>112.86109405099999</v>
      </c>
      <c r="F95" s="77">
        <f>IF(VLOOKUP(A95,Database!$A:$AS,MATCH($F$1,Database!$A$1:$AS$1,0),FALSE)=0,#N/A,VLOOKUP(A95,Database!$A:$AS,MATCH($F$1,Database!$A$1:$AS$1,0),FALSE))</f>
        <v>87.4</v>
      </c>
      <c r="G95" s="77">
        <f>IF(VLOOKUP(A95,Database!$A:$AS,MATCH($G$1,Database!$A$1:$AS$1,0),FALSE)=0,#N/A,VLOOKUP(A95,Database!$A:$AS,MATCH($G$1,Database!$A$1:$AS$1,0),FALSE))</f>
        <v>91.091593476</v>
      </c>
      <c r="H95" s="77">
        <f>(((Table134567891011121314151617343[[#This Row],[ITA]]-VLOOKUP($U$1,A:B,2,))/VLOOKUP($U$1,A:B,2,))*100)+100</f>
        <v>102.22039473704974</v>
      </c>
      <c r="I95" s="77">
        <f>(((Table134567891011121314151617343[[#This Row],[FRA]]-VLOOKUP($U$1,A:C,3,))/VLOOKUP($U$1,A:C,3,))*100)+100</f>
        <v>98.955995706898236</v>
      </c>
      <c r="J95" s="77">
        <f>(((Table134567891011121314151617343[[#This Row],[DEU]]-VLOOKUP($U$1,A:D,4,))/VLOOKUP($U$1,A:D,4,))*100)+100</f>
        <v>97.074468085049801</v>
      </c>
      <c r="K95" s="77">
        <f>(((Table134567891011121314151617343[[#This Row],[ESP]]-VLOOKUP($U$1,A:E,5,))/VLOOKUP($U$1,A:E,5,))*100)+100</f>
        <v>94.865092039884388</v>
      </c>
      <c r="L95" s="77">
        <f>(((Table134567891011121314151617343[[#This Row],[EA19]]-VLOOKUP($U$1,A:F,6,))/VLOOKUP($U$1,A:F,6,))*100)+100</f>
        <v>97.762863534675617</v>
      </c>
      <c r="M95" s="77">
        <f>(((Table134567891011121314151617343[[#This Row],[GBR]]-VLOOKUP($U$1,A:G,7,))/VLOOKUP($U$1,A:G,7,))*100)+100</f>
        <v>98.833138856749542</v>
      </c>
      <c r="N95" s="77">
        <f>IF(VLOOKUP(A95,Database!$A:$AU,MATCH($N$1,Database!$A$1:$AU$1,0),FALSE)=0,#N/A,VLOOKUP(A95,Database!$A:$AU,MATCH($N$1,Database!$A$1:$AU$1,0),FALSE))</f>
        <v>82.374046673999999</v>
      </c>
      <c r="O95" s="77">
        <f>(((Table134567891011121314151617343[[#This Row],[USA]]-VLOOKUP($U$1,A:N,14,))/VLOOKUP($U$1,A:N,14,))*100)+100</f>
        <v>94.831672480680211</v>
      </c>
      <c r="P95" s="77">
        <f>IF(VLOOKUP(A95,Database!$A:$AS,MATCH($P$1,Database!$A$1:$AS$1,0),FALSE)=0,#N/A,VLOOKUP(A95,Database!$A:$AS,MATCH($P$1,Database!$A$1:$AS$1,0),FALSE))</f>
        <v>106.987763477</v>
      </c>
      <c r="Q95" s="77">
        <f>(((Table134567891011121314151617343[[#This Row],[JPN]]-VLOOKUP($U$1,A:Q,16,))/VLOOKUP($U$1,A:Q,16,))*100)+100</f>
        <v>107.41351933835607</v>
      </c>
    </row>
    <row r="96" spans="1:17" s="82" customFormat="1" x14ac:dyDescent="0.2">
      <c r="A96" s="21">
        <v>35735</v>
      </c>
      <c r="B96" s="77">
        <f>IF(VLOOKUP(A96,Database!$A:$AS,MATCH($B$1,Database!$A$1:$AS$1,0),FALSE)=0,#N/A,VLOOKUP(A96,Database!$A:$AS,MATCH($B$1,Database!$A$1:$AS$1,0),FALSE))</f>
        <v>123.589700858</v>
      </c>
      <c r="C96" s="77">
        <f>IF(VLOOKUP(A96,Database!$A:$AS,MATCH($C$1,Database!$A$1:$AS$1,0),FALSE)=0,#N/A,VLOOKUP(A96,Database!$A:$AS,MATCH($C$1,Database!$A$1:$AS$1,0),FALSE))</f>
        <v>99.09</v>
      </c>
      <c r="D96" s="77">
        <f>IF(VLOOKUP(A96,Database!$A:$AS,MATCH($D$1,Database!$A$1:$AS$1,0),FALSE)=0,#N/A,VLOOKUP(A96,Database!$A:$AS,MATCH($D$1,Database!$A$1:$AS$1,0),FALSE))</f>
        <v>73.393883842999998</v>
      </c>
      <c r="E96" s="77">
        <f>IF(VLOOKUP(A96,Database!$A:$AS,MATCH($E$1,Database!$A$1:$AS$1,0),FALSE)=0,#N/A,VLOOKUP(A96,Database!$A:$AS,MATCH($E$1,Database!$A$1:$AS$1,0),FALSE))</f>
        <v>111.789093158</v>
      </c>
      <c r="F96" s="77">
        <f>IF(VLOOKUP(A96,Database!$A:$AS,MATCH($F$1,Database!$A$1:$AS$1,0),FALSE)=0,#N/A,VLOOKUP(A96,Database!$A:$AS,MATCH($F$1,Database!$A$1:$AS$1,0),FALSE))</f>
        <v>87.1</v>
      </c>
      <c r="G96" s="77">
        <f>IF(VLOOKUP(A96,Database!$A:$AS,MATCH($G$1,Database!$A$1:$AS$1,0),FALSE)=0,#N/A,VLOOKUP(A96,Database!$A:$AS,MATCH($G$1,Database!$A$1:$AS$1,0),FALSE))</f>
        <v>91.736870406999998</v>
      </c>
      <c r="H96" s="77">
        <f>(((Table134567891011121314151617343[[#This Row],[ITA]]-VLOOKUP($U$1,A:B,2,))/VLOOKUP($U$1,A:B,2,))*100)+100</f>
        <v>101.64473684192401</v>
      </c>
      <c r="I96" s="77">
        <f>(((Table134567891011121314151617343[[#This Row],[FRA]]-VLOOKUP($U$1,A:C,3,))/VLOOKUP($U$1,A:C,3,))*100)+100</f>
        <v>96.682603180798139</v>
      </c>
      <c r="J96" s="77">
        <f>(((Table134567891011121314151617343[[#This Row],[DEU]]-VLOOKUP($U$1,A:D,4,))/VLOOKUP($U$1,A:D,4,))*100)+100</f>
        <v>97.606382978072602</v>
      </c>
      <c r="K96" s="77">
        <f>(((Table134567891011121314151617343[[#This Row],[ESP]]-VLOOKUP($U$1,A:E,5,))/VLOOKUP($U$1,A:E,5,))*100)+100</f>
        <v>93.964024544159699</v>
      </c>
      <c r="L96" s="77">
        <f>(((Table134567891011121314151617343[[#This Row],[EA19]]-VLOOKUP($U$1,A:F,6,))/VLOOKUP($U$1,A:F,6,))*100)+100</f>
        <v>97.427293064876949</v>
      </c>
      <c r="M96" s="77">
        <f>(((Table134567891011121314151617343[[#This Row],[GBR]]-VLOOKUP($U$1,A:G,7,))/VLOOKUP($U$1,A:G,7,))*100)+100</f>
        <v>99.53325554248282</v>
      </c>
      <c r="N96" s="77">
        <f>IF(VLOOKUP(A96,Database!$A:$AU,MATCH($N$1,Database!$A$1:$AU$1,0),FALSE)=0,#N/A,VLOOKUP(A96,Database!$A:$AU,MATCH($N$1,Database!$A$1:$AU$1,0),FALSE))</f>
        <v>83.015345155999995</v>
      </c>
      <c r="O96" s="77">
        <f>(((Table134567891011121314151617343[[#This Row],[USA]]-VLOOKUP($U$1,A:N,14,))/VLOOKUP($U$1,A:N,14,))*100)+100</f>
        <v>95.569956079251753</v>
      </c>
      <c r="P96" s="77">
        <f>IF(VLOOKUP(A96,Database!$A:$AS,MATCH($P$1,Database!$A$1:$AS$1,0),FALSE)=0,#N/A,VLOOKUP(A96,Database!$A:$AS,MATCH($P$1,Database!$A$1:$AS$1,0),FALSE))</f>
        <v>105.669430846</v>
      </c>
      <c r="Q96" s="77">
        <f>(((Table134567891011121314151617343[[#This Row],[JPN]]-VLOOKUP($U$1,A:Q,16,))/VLOOKUP($U$1,A:Q,16,))*100)+100</f>
        <v>106.08994042659812</v>
      </c>
    </row>
    <row r="97" spans="1:17" s="82" customFormat="1" x14ac:dyDescent="0.2">
      <c r="A97" s="21">
        <v>35765</v>
      </c>
      <c r="B97" s="77">
        <f>IF(VLOOKUP(A97,Database!$A:$AS,MATCH($B$1,Database!$A$1:$AS$1,0),FALSE)=0,#N/A,VLOOKUP(A97,Database!$A:$AS,MATCH($B$1,Database!$A$1:$AS$1,0),FALSE))</f>
        <v>124.48962586499999</v>
      </c>
      <c r="C97" s="77">
        <f>IF(VLOOKUP(A97,Database!$A:$AS,MATCH($C$1,Database!$A$1:$AS$1,0),FALSE)=0,#N/A,VLOOKUP(A97,Database!$A:$AS,MATCH($C$1,Database!$A$1:$AS$1,0),FALSE))</f>
        <v>101.07</v>
      </c>
      <c r="D97" s="77">
        <f>IF(VLOOKUP(A97,Database!$A:$AS,MATCH($D$1,Database!$A$1:$AS$1,0),FALSE)=0,#N/A,VLOOKUP(A97,Database!$A:$AS,MATCH($D$1,Database!$A$1:$AS$1,0),FALSE))</f>
        <v>74.093825515000006</v>
      </c>
      <c r="E97" s="77">
        <f>IF(VLOOKUP(A97,Database!$A:$AS,MATCH($E$1,Database!$A$1:$AS$1,0),FALSE)=0,#N/A,VLOOKUP(A97,Database!$A:$AS,MATCH($E$1,Database!$A$1:$AS$1,0),FALSE))</f>
        <v>111.369092808</v>
      </c>
      <c r="F97" s="77">
        <f>IF(VLOOKUP(A97,Database!$A:$AS,MATCH($F$1,Database!$A$1:$AS$1,0),FALSE)=0,#N/A,VLOOKUP(A97,Database!$A:$AS,MATCH($F$1,Database!$A$1:$AS$1,0),FALSE))</f>
        <v>88</v>
      </c>
      <c r="G97" s="77">
        <f>IF(VLOOKUP(A97,Database!$A:$AS,MATCH($G$1,Database!$A$1:$AS$1,0),FALSE)=0,#N/A,VLOOKUP(A97,Database!$A:$AS,MATCH($G$1,Database!$A$1:$AS$1,0),FALSE))</f>
        <v>92.167055027999993</v>
      </c>
      <c r="H97" s="77">
        <f>(((Table134567891011121314151617343[[#This Row],[ITA]]-VLOOKUP($U$1,A:B,2,))/VLOOKUP($U$1,A:B,2,))*100)+100</f>
        <v>102.38486842148887</v>
      </c>
      <c r="I97" s="77">
        <f>(((Table134567891011121314151617343[[#This Row],[FRA]]-VLOOKUP($U$1,A:C,3,))/VLOOKUP($U$1,A:C,3,))*100)+100</f>
        <v>98.614498975509804</v>
      </c>
      <c r="J97" s="77">
        <f>(((Table134567891011121314151617343[[#This Row],[DEU]]-VLOOKUP($U$1,A:D,4,))/VLOOKUP($U$1,A:D,4,))*100)+100</f>
        <v>98.537234042524915</v>
      </c>
      <c r="K97" s="77">
        <f>(((Table134567891011121314151617343[[#This Row],[ESP]]-VLOOKUP($U$1,A:E,5,))/VLOOKUP($U$1,A:E,5,))*100)+100</f>
        <v>93.610994368486146</v>
      </c>
      <c r="L97" s="77">
        <f>(((Table134567891011121314151617343[[#This Row],[EA19]]-VLOOKUP($U$1,A:F,6,))/VLOOKUP($U$1,A:F,6,))*100)+100</f>
        <v>98.434004474272925</v>
      </c>
      <c r="M97" s="77">
        <f>(((Table134567891011121314151617343[[#This Row],[GBR]]-VLOOKUP($U$1,A:G,7,))/VLOOKUP($U$1,A:G,7,))*100)+100</f>
        <v>100</v>
      </c>
      <c r="N97" s="77">
        <f>IF(VLOOKUP(A97,Database!$A:$AU,MATCH($N$1,Database!$A$1:$AU$1,0),FALSE)=0,#N/A,VLOOKUP(A97,Database!$A:$AU,MATCH($N$1,Database!$A$1:$AU$1,0),FALSE))</f>
        <v>83.391699149000004</v>
      </c>
      <c r="O97" s="77">
        <f>(((Table134567891011121314151617343[[#This Row],[USA]]-VLOOKUP($U$1,A:N,14,))/VLOOKUP($U$1,A:N,14,))*100)+100</f>
        <v>96.003226994570738</v>
      </c>
      <c r="P97" s="77">
        <f>IF(VLOOKUP(A97,Database!$A:$AS,MATCH($P$1,Database!$A$1:$AS$1,0),FALSE)=0,#N/A,VLOOKUP(A97,Database!$A:$AS,MATCH($P$1,Database!$A$1:$AS$1,0),FALSE))</f>
        <v>104.655328823</v>
      </c>
      <c r="Q97" s="77">
        <f>(((Table134567891011121314151617343[[#This Row],[JPN]]-VLOOKUP($U$1,A:Q,16,))/VLOOKUP($U$1,A:Q,16,))*100)+100</f>
        <v>105.07180280301846</v>
      </c>
    </row>
    <row r="98" spans="1:17" s="82" customFormat="1" x14ac:dyDescent="0.2">
      <c r="A98" s="21">
        <v>35796</v>
      </c>
      <c r="B98" s="77">
        <f>IF(VLOOKUP(A98,Database!$A:$AS,MATCH($B$1,Database!$A$1:$AS$1,0),FALSE)=0,#N/A,VLOOKUP(A98,Database!$A:$AS,MATCH($B$1,Database!$A$1:$AS$1,0),FALSE))</f>
        <v>123.589700858</v>
      </c>
      <c r="C98" s="77">
        <f>IF(VLOOKUP(A98,Database!$A:$AS,MATCH($C$1,Database!$A$1:$AS$1,0),FALSE)=0,#N/A,VLOOKUP(A98,Database!$A:$AS,MATCH($C$1,Database!$A$1:$AS$1,0),FALSE))</f>
        <v>101.07</v>
      </c>
      <c r="D98" s="77">
        <f>IF(VLOOKUP(A98,Database!$A:$AS,MATCH($D$1,Database!$A$1:$AS$1,0),FALSE)=0,#N/A,VLOOKUP(A98,Database!$A:$AS,MATCH($D$1,Database!$A$1:$AS$1,0),FALSE))</f>
        <v>74.893758852999994</v>
      </c>
      <c r="E98" s="77">
        <f>IF(VLOOKUP(A98,Database!$A:$AS,MATCH($E$1,Database!$A$1:$AS$1,0),FALSE)=0,#N/A,VLOOKUP(A98,Database!$A:$AS,MATCH($E$1,Database!$A$1:$AS$1,0),FALSE))</f>
        <v>113.52709460600001</v>
      </c>
      <c r="F98" s="77">
        <f>IF(VLOOKUP(A98,Database!$A:$AS,MATCH($F$1,Database!$A$1:$AS$1,0),FALSE)=0,#N/A,VLOOKUP(A98,Database!$A:$AS,MATCH($F$1,Database!$A$1:$AS$1,0),FALSE))</f>
        <v>88.3</v>
      </c>
      <c r="G98" s="77">
        <f>IF(VLOOKUP(A98,Database!$A:$AS,MATCH($G$1,Database!$A$1:$AS$1,0),FALSE)=0,#N/A,VLOOKUP(A98,Database!$A:$AS,MATCH($G$1,Database!$A$1:$AS$1,0),FALSE))</f>
        <v>93.134970425000006</v>
      </c>
      <c r="H98" s="77">
        <f>(((Table134567891011121314151617343[[#This Row],[ITA]]-VLOOKUP($U$1,A:B,2,))/VLOOKUP($U$1,A:B,2,))*100)+100</f>
        <v>101.64473684192401</v>
      </c>
      <c r="I98" s="77">
        <f>(((Table134567891011121314151617343[[#This Row],[FRA]]-VLOOKUP($U$1,A:C,3,))/VLOOKUP($U$1,A:C,3,))*100)+100</f>
        <v>98.614498975509804</v>
      </c>
      <c r="J98" s="77">
        <f>(((Table134567891011121314151617343[[#This Row],[DEU]]-VLOOKUP($U$1,A:D,4,))/VLOOKUP($U$1,A:D,4,))*100)+100</f>
        <v>99.601063828570517</v>
      </c>
      <c r="K98" s="77">
        <f>(((Table134567891011121314151617343[[#This Row],[ESP]]-VLOOKUP($U$1,A:E,5,))/VLOOKUP($U$1,A:E,5,))*100)+100</f>
        <v>95.424897032738158</v>
      </c>
      <c r="L98" s="77">
        <f>(((Table134567891011121314151617343[[#This Row],[EA19]]-VLOOKUP($U$1,A:F,6,))/VLOOKUP($U$1,A:F,6,))*100)+100</f>
        <v>98.769574944071579</v>
      </c>
      <c r="M98" s="77">
        <f>(((Table134567891011121314151617343[[#This Row],[GBR]]-VLOOKUP($U$1,A:G,7,))/VLOOKUP($U$1,A:G,7,))*100)+100</f>
        <v>101.05017502914242</v>
      </c>
      <c r="N98" s="77">
        <f>IF(VLOOKUP(A98,Database!$A:$AU,MATCH($N$1,Database!$A$1:$AU$1,0),FALSE)=0,#N/A,VLOOKUP(A98,Database!$A:$AU,MATCH($N$1,Database!$A$1:$AU$1,0),FALSE))</f>
        <v>83.766566361000002</v>
      </c>
      <c r="O98" s="77">
        <f>(((Table134567891011121314151617343[[#This Row],[USA]]-VLOOKUP($U$1,A:N,14,))/VLOOKUP($U$1,A:N,14,))*100)+100</f>
        <v>96.434786279412208</v>
      </c>
      <c r="P98" s="77">
        <f>IF(VLOOKUP(A98,Database!$A:$AS,MATCH($P$1,Database!$A$1:$AS$1,0),FALSE)=0,#N/A,VLOOKUP(A98,Database!$A:$AS,MATCH($P$1,Database!$A$1:$AS$1,0),FALSE))</f>
        <v>106.19426418099999</v>
      </c>
      <c r="Q98" s="77">
        <f>(((Table134567891011121314151617343[[#This Row],[JPN]]-VLOOKUP($U$1,A:Q,16,))/VLOOKUP($U$1,A:Q,16,))*100)+100</f>
        <v>106.6168623263213</v>
      </c>
    </row>
    <row r="99" spans="1:17" s="82" customFormat="1" x14ac:dyDescent="0.2">
      <c r="A99" s="21">
        <v>35827</v>
      </c>
      <c r="B99" s="77">
        <f>IF(VLOOKUP(A99,Database!$A:$AS,MATCH($B$1,Database!$A$1:$AS$1,0),FALSE)=0,#N/A,VLOOKUP(A99,Database!$A:$AS,MATCH($B$1,Database!$A$1:$AS$1,0),FALSE))</f>
        <v>123.489709191</v>
      </c>
      <c r="C99" s="77">
        <f>IF(VLOOKUP(A99,Database!$A:$AS,MATCH($C$1,Database!$A$1:$AS$1,0),FALSE)=0,#N/A,VLOOKUP(A99,Database!$A:$AS,MATCH($C$1,Database!$A$1:$AS$1,0),FALSE))</f>
        <v>101.77</v>
      </c>
      <c r="D99" s="77">
        <f>IF(VLOOKUP(A99,Database!$A:$AS,MATCH($D$1,Database!$A$1:$AS$1,0),FALSE)=0,#N/A,VLOOKUP(A99,Database!$A:$AS,MATCH($D$1,Database!$A$1:$AS$1,0),FALSE))</f>
        <v>74.693775518999999</v>
      </c>
      <c r="E99" s="77">
        <f>IF(VLOOKUP(A99,Database!$A:$AS,MATCH($E$1,Database!$A$1:$AS$1,0),FALSE)=0,#N/A,VLOOKUP(A99,Database!$A:$AS,MATCH($E$1,Database!$A$1:$AS$1,0),FALSE))</f>
        <v>116.421097018</v>
      </c>
      <c r="F99" s="77">
        <f>IF(VLOOKUP(A99,Database!$A:$AS,MATCH($F$1,Database!$A$1:$AS$1,0),FALSE)=0,#N/A,VLOOKUP(A99,Database!$A:$AS,MATCH($F$1,Database!$A$1:$AS$1,0),FALSE))</f>
        <v>88.7</v>
      </c>
      <c r="G99" s="77">
        <f>IF(VLOOKUP(A99,Database!$A:$AS,MATCH($G$1,Database!$A$1:$AS$1,0),FALSE)=0,#N/A,VLOOKUP(A99,Database!$A:$AS,MATCH($G$1,Database!$A$1:$AS$1,0),FALSE))</f>
        <v>93.887793510999998</v>
      </c>
      <c r="H99" s="77">
        <f>(((Table134567891011121314151617343[[#This Row],[ITA]]-VLOOKUP($U$1,A:B,2,))/VLOOKUP($U$1,A:B,2,))*100)+100</f>
        <v>101.56250000011566</v>
      </c>
      <c r="I99" s="77">
        <f>(((Table134567891011121314151617343[[#This Row],[FRA]]-VLOOKUP($U$1,A:C,3,))/VLOOKUP($U$1,A:C,3,))*100)+100</f>
        <v>99.297492438286667</v>
      </c>
      <c r="J99" s="77">
        <f>(((Table134567891011121314151617343[[#This Row],[DEU]]-VLOOKUP($U$1,A:D,4,))/VLOOKUP($U$1,A:D,4,))*100)+100</f>
        <v>99.335106382724064</v>
      </c>
      <c r="K99" s="77">
        <f>(((Table134567891011121314151617343[[#This Row],[ESP]]-VLOOKUP($U$1,A:E,5,))/VLOOKUP($U$1,A:E,5,))*100)+100</f>
        <v>97.857443053016567</v>
      </c>
      <c r="L99" s="77">
        <f>(((Table134567891011121314151617343[[#This Row],[EA19]]-VLOOKUP($U$1,A:F,6,))/VLOOKUP($U$1,A:F,6,))*100)+100</f>
        <v>99.217002237136455</v>
      </c>
      <c r="M99" s="77">
        <f>(((Table134567891011121314151617343[[#This Row],[GBR]]-VLOOKUP($U$1,A:G,7,))/VLOOKUP($U$1,A:G,7,))*100)+100</f>
        <v>101.86697782898374</v>
      </c>
      <c r="N99" s="77">
        <f>IF(VLOOKUP(A99,Database!$A:$AU,MATCH($N$1,Database!$A$1:$AU$1,0),FALSE)=0,#N/A,VLOOKUP(A99,Database!$A:$AU,MATCH($N$1,Database!$A$1:$AU$1,0),FALSE))</f>
        <v>83.895024294999999</v>
      </c>
      <c r="O99" s="77">
        <f>(((Table134567891011121314151617343[[#This Row],[USA]]-VLOOKUP($U$1,A:N,14,))/VLOOKUP($U$1,A:N,14,))*100)+100</f>
        <v>96.582671216677014</v>
      </c>
      <c r="P99" s="77">
        <f>IF(VLOOKUP(A99,Database!$A:$AS,MATCH($P$1,Database!$A$1:$AS$1,0),FALSE)=0,#N/A,VLOOKUP(A99,Database!$A:$AS,MATCH($P$1,Database!$A$1:$AS$1,0),FALSE))</f>
        <v>103.430449498</v>
      </c>
      <c r="Q99" s="77">
        <f>(((Table134567891011121314151617343[[#This Row],[JPN]]-VLOOKUP($U$1,A:Q,16,))/VLOOKUP($U$1,A:Q,16,))*100)+100</f>
        <v>103.84204909299417</v>
      </c>
    </row>
    <row r="100" spans="1:17" s="82" customFormat="1" x14ac:dyDescent="0.2">
      <c r="A100" s="21">
        <v>35855</v>
      </c>
      <c r="B100" s="77">
        <f>IF(VLOOKUP(A100,Database!$A:$AS,MATCH($B$1,Database!$A$1:$AS$1,0),FALSE)=0,#N/A,VLOOKUP(A100,Database!$A:$AS,MATCH($B$1,Database!$A$1:$AS$1,0),FALSE))</f>
        <v>122.889759187</v>
      </c>
      <c r="C100" s="77">
        <f>IF(VLOOKUP(A100,Database!$A:$AS,MATCH($C$1,Database!$A$1:$AS$1,0),FALSE)=0,#N/A,VLOOKUP(A100,Database!$A:$AS,MATCH($C$1,Database!$A$1:$AS$1,0),FALSE))</f>
        <v>100.57</v>
      </c>
      <c r="D100" s="77">
        <f>IF(VLOOKUP(A100,Database!$A:$AS,MATCH($D$1,Database!$A$1:$AS$1,0),FALSE)=0,#N/A,VLOOKUP(A100,Database!$A:$AS,MATCH($D$1,Database!$A$1:$AS$1,0),FALSE))</f>
        <v>75.693692192</v>
      </c>
      <c r="E100" s="77">
        <f>IF(VLOOKUP(A100,Database!$A:$AS,MATCH($E$1,Database!$A$1:$AS$1,0),FALSE)=0,#N/A,VLOOKUP(A100,Database!$A:$AS,MATCH($E$1,Database!$A$1:$AS$1,0),FALSE))</f>
        <v>114.311095259</v>
      </c>
      <c r="F100" s="77">
        <f>IF(VLOOKUP(A100,Database!$A:$AS,MATCH($F$1,Database!$A$1:$AS$1,0),FALSE)=0,#N/A,VLOOKUP(A100,Database!$A:$AS,MATCH($F$1,Database!$A$1:$AS$1,0),FALSE))</f>
        <v>88.7</v>
      </c>
      <c r="G100" s="77">
        <f>IF(VLOOKUP(A100,Database!$A:$AS,MATCH($G$1,Database!$A$1:$AS$1,0),FALSE)=0,#N/A,VLOOKUP(A100,Database!$A:$AS,MATCH($G$1,Database!$A$1:$AS$1,0),FALSE))</f>
        <v>94.425524288000005</v>
      </c>
      <c r="H100" s="77">
        <f>(((Table134567891011121314151617343[[#This Row],[ITA]]-VLOOKUP($U$1,A:B,2,))/VLOOKUP($U$1,A:B,2,))*100)+100</f>
        <v>101.0690789476207</v>
      </c>
      <c r="I100" s="77">
        <f>(((Table134567891011121314151617343[[#This Row],[FRA]]-VLOOKUP($U$1,A:C,3,))/VLOOKUP($U$1,A:C,3,))*100)+100</f>
        <v>98.126646502097771</v>
      </c>
      <c r="J100" s="77">
        <f>(((Table134567891011121314151617343[[#This Row],[DEU]]-VLOOKUP($U$1,A:D,4,))/VLOOKUP($U$1,A:D,4,))*100)+100</f>
        <v>100.66489361594604</v>
      </c>
      <c r="K100" s="77">
        <f>(((Table134567891011121314151617343[[#This Row],[ESP]]-VLOOKUP($U$1,A:E,5,))/VLOOKUP($U$1,A:E,5,))*100)+100</f>
        <v>96.083886693715272</v>
      </c>
      <c r="L100" s="77">
        <f>(((Table134567891011121314151617343[[#This Row],[EA19]]-VLOOKUP($U$1,A:F,6,))/VLOOKUP($U$1,A:F,6,))*100)+100</f>
        <v>99.217002237136455</v>
      </c>
      <c r="M100" s="77">
        <f>(((Table134567891011121314151617343[[#This Row],[GBR]]-VLOOKUP($U$1,A:G,7,))/VLOOKUP($U$1,A:G,7,))*100)+100</f>
        <v>102.45040840169396</v>
      </c>
      <c r="N100" s="77">
        <f>IF(VLOOKUP(A100,Database!$A:$AU,MATCH($N$1,Database!$A$1:$AU$1,0),FALSE)=0,#N/A,VLOOKUP(A100,Database!$A:$AU,MATCH($N$1,Database!$A$1:$AU$1,0),FALSE))</f>
        <v>83.922281959000003</v>
      </c>
      <c r="O100" s="77">
        <f>(((Table134567891011121314151617343[[#This Row],[USA]]-VLOOKUP($U$1,A:N,14,))/VLOOKUP($U$1,A:N,14,))*100)+100</f>
        <v>96.614051122963119</v>
      </c>
      <c r="P100" s="77">
        <f>IF(VLOOKUP(A100,Database!$A:$AS,MATCH($P$1,Database!$A$1:$AS$1,0),FALSE)=0,#N/A,VLOOKUP(A100,Database!$A:$AS,MATCH($P$1,Database!$A$1:$AS$1,0),FALSE))</f>
        <v>101.19813763800001</v>
      </c>
      <c r="Q100" s="77">
        <f>(((Table134567891011121314151617343[[#This Row],[JPN]]-VLOOKUP($U$1,A:Q,16,))/VLOOKUP($U$1,A:Q,16,))*100)+100</f>
        <v>101.60085378849659</v>
      </c>
    </row>
    <row r="101" spans="1:17" s="82" customFormat="1" x14ac:dyDescent="0.2">
      <c r="A101" s="21">
        <v>35886</v>
      </c>
      <c r="B101" s="77">
        <f>IF(VLOOKUP(A101,Database!$A:$AS,MATCH($B$1,Database!$A$1:$AS$1,0),FALSE)=0,#N/A,VLOOKUP(A101,Database!$A:$AS,MATCH($B$1,Database!$A$1:$AS$1,0),FALSE))</f>
        <v>123.88967586</v>
      </c>
      <c r="C101" s="77">
        <f>IF(VLOOKUP(A101,Database!$A:$AS,MATCH($C$1,Database!$A$1:$AS$1,0),FALSE)=0,#N/A,VLOOKUP(A101,Database!$A:$AS,MATCH($C$1,Database!$A$1:$AS$1,0),FALSE))</f>
        <v>101.87</v>
      </c>
      <c r="D101" s="77">
        <f>IF(VLOOKUP(A101,Database!$A:$AS,MATCH($D$1,Database!$A$1:$AS$1,0),FALSE)=0,#N/A,VLOOKUP(A101,Database!$A:$AS,MATCH($D$1,Database!$A$1:$AS$1,0),FALSE))</f>
        <v>74.993750520999996</v>
      </c>
      <c r="E101" s="77">
        <f>IF(VLOOKUP(A101,Database!$A:$AS,MATCH($E$1,Database!$A$1:$AS$1,0),FALSE)=0,#N/A,VLOOKUP(A101,Database!$A:$AS,MATCH($E$1,Database!$A$1:$AS$1,0),FALSE))</f>
        <v>115.154095962</v>
      </c>
      <c r="F101" s="77">
        <f>IF(VLOOKUP(A101,Database!$A:$AS,MATCH($F$1,Database!$A$1:$AS$1,0),FALSE)=0,#N/A,VLOOKUP(A101,Database!$A:$AS,MATCH($F$1,Database!$A$1:$AS$1,0),FALSE))</f>
        <v>89</v>
      </c>
      <c r="G101" s="77">
        <f>IF(VLOOKUP(A101,Database!$A:$AS,MATCH($G$1,Database!$A$1:$AS$1,0),FALSE)=0,#N/A,VLOOKUP(A101,Database!$A:$AS,MATCH($G$1,Database!$A$1:$AS$1,0),FALSE))</f>
        <v>94.102885822000005</v>
      </c>
      <c r="H101" s="77">
        <f>(((Table134567891011121314151617343[[#This Row],[ITA]]-VLOOKUP($U$1,A:B,2,))/VLOOKUP($U$1,A:B,2,))*100)+100</f>
        <v>101.89144736817148</v>
      </c>
      <c r="I101" s="77">
        <f>(((Table134567891011121314151617343[[#This Row],[FRA]]-VLOOKUP($U$1,A:C,3,))/VLOOKUP($U$1,A:C,3,))*100)+100</f>
        <v>99.395062932969083</v>
      </c>
      <c r="J101" s="77">
        <f>(((Table134567891011121314151617343[[#This Row],[DEU]]-VLOOKUP($U$1,A:D,4,))/VLOOKUP($U$1,A:D,4,))*100)+100</f>
        <v>99.734042552823652</v>
      </c>
      <c r="K101" s="77">
        <f>(((Table134567891011121314151617343[[#This Row],[ESP]]-VLOOKUP($U$1,A:E,5,))/VLOOKUP($U$1,A:E,5,))*100)+100</f>
        <v>96.7924686895946</v>
      </c>
      <c r="L101" s="77">
        <f>(((Table134567891011121314151617343[[#This Row],[EA19]]-VLOOKUP($U$1,A:F,6,))/VLOOKUP($U$1,A:F,6,))*100)+100</f>
        <v>99.552572706935123</v>
      </c>
      <c r="M101" s="77">
        <f>(((Table134567891011121314151617343[[#This Row],[GBR]]-VLOOKUP($U$1,A:G,7,))/VLOOKUP($U$1,A:G,7,))*100)+100</f>
        <v>102.10035005828483</v>
      </c>
      <c r="N101" s="77">
        <f>IF(VLOOKUP(A101,Database!$A:$AU,MATCH($N$1,Database!$A$1:$AU$1,0),FALSE)=0,#N/A,VLOOKUP(A101,Database!$A:$AU,MATCH($N$1,Database!$A$1:$AU$1,0),FALSE))</f>
        <v>84.233812272999998</v>
      </c>
      <c r="O101" s="77">
        <f>(((Table134567891011121314151617343[[#This Row],[USA]]-VLOOKUP($U$1,A:N,14,))/VLOOKUP($U$1,A:N,14,))*100)+100</f>
        <v>96.972694917919171</v>
      </c>
      <c r="P101" s="77">
        <f>IF(VLOOKUP(A101,Database!$A:$AS,MATCH($P$1,Database!$A$1:$AS$1,0),FALSE)=0,#N/A,VLOOKUP(A101,Database!$A:$AS,MATCH($P$1,Database!$A$1:$AS$1,0),FALSE))</f>
        <v>100.985536509</v>
      </c>
      <c r="Q101" s="77">
        <f>(((Table134567891011121314151617343[[#This Row],[JPN]]-VLOOKUP($U$1,A:Q,16,))/VLOOKUP($U$1,A:Q,16,))*100)+100</f>
        <v>101.38740661716557</v>
      </c>
    </row>
    <row r="102" spans="1:17" s="82" customFormat="1" x14ac:dyDescent="0.2">
      <c r="A102" s="21">
        <v>35916</v>
      </c>
      <c r="B102" s="77">
        <f>IF(VLOOKUP(A102,Database!$A:$AS,MATCH($B$1,Database!$A$1:$AS$1,0),FALSE)=0,#N/A,VLOOKUP(A102,Database!$A:$AS,MATCH($B$1,Database!$A$1:$AS$1,0),FALSE))</f>
        <v>123.689692526</v>
      </c>
      <c r="C102" s="77">
        <f>IF(VLOOKUP(A102,Database!$A:$AS,MATCH($C$1,Database!$A$1:$AS$1,0),FALSE)=0,#N/A,VLOOKUP(A102,Database!$A:$AS,MATCH($C$1,Database!$A$1:$AS$1,0),FALSE))</f>
        <v>103.15</v>
      </c>
      <c r="D102" s="77">
        <f>IF(VLOOKUP(A102,Database!$A:$AS,MATCH($D$1,Database!$A$1:$AS$1,0),FALSE)=0,#N/A,VLOOKUP(A102,Database!$A:$AS,MATCH($D$1,Database!$A$1:$AS$1,0),FALSE))</f>
        <v>75.393717190000004</v>
      </c>
      <c r="E102" s="77">
        <f>IF(VLOOKUP(A102,Database!$A:$AS,MATCH($E$1,Database!$A$1:$AS$1,0),FALSE)=0,#N/A,VLOOKUP(A102,Database!$A:$AS,MATCH($E$1,Database!$A$1:$AS$1,0),FALSE))</f>
        <v>116.034096695</v>
      </c>
      <c r="F102" s="77">
        <f>IF(VLOOKUP(A102,Database!$A:$AS,MATCH($F$1,Database!$A$1:$AS$1,0),FALSE)=0,#N/A,VLOOKUP(A102,Database!$A:$AS,MATCH($F$1,Database!$A$1:$AS$1,0),FALSE))</f>
        <v>89.3</v>
      </c>
      <c r="G102" s="77">
        <f>IF(VLOOKUP(A102,Database!$A:$AS,MATCH($G$1,Database!$A$1:$AS$1,0),FALSE)=0,#N/A,VLOOKUP(A102,Database!$A:$AS,MATCH($G$1,Database!$A$1:$AS$1,0),FALSE))</f>
        <v>92.704785803999997</v>
      </c>
      <c r="H102" s="77">
        <f>(((Table134567891011121314151617343[[#This Row],[ITA]]-VLOOKUP($U$1,A:B,2,))/VLOOKUP($U$1,A:B,2,))*100)+100</f>
        <v>101.72697368455479</v>
      </c>
      <c r="I102" s="77">
        <f>(((Table134567891011121314151617343[[#This Row],[FRA]]-VLOOKUP($U$1,A:C,3,))/VLOOKUP($U$1,A:C,3,))*100)+100</f>
        <v>100.6439652649039</v>
      </c>
      <c r="J102" s="77">
        <f>(((Table134567891011121314151617343[[#This Row],[DEU]]-VLOOKUP($U$1,A:D,4,))/VLOOKUP($U$1,A:D,4,))*100)+100</f>
        <v>100.26595744584647</v>
      </c>
      <c r="K102" s="77">
        <f>(((Table134567891011121314151617343[[#This Row],[ESP]]-VLOOKUP($U$1,A:E,5,))/VLOOKUP($U$1,A:E,5,))*100)+100</f>
        <v>97.532150962154248</v>
      </c>
      <c r="L102" s="77">
        <f>(((Table134567891011121314151617343[[#This Row],[EA19]]-VLOOKUP($U$1,A:F,6,))/VLOOKUP($U$1,A:F,6,))*100)+100</f>
        <v>99.888143176733777</v>
      </c>
      <c r="M102" s="77">
        <f>(((Table134567891011121314151617343[[#This Row],[GBR]]-VLOOKUP($U$1,A:G,7,))/VLOOKUP($U$1,A:G,7,))*100)+100</f>
        <v>100.58343057162523</v>
      </c>
      <c r="N102" s="77">
        <f>IF(VLOOKUP(A102,Database!$A:$AU,MATCH($N$1,Database!$A$1:$AU$1,0),FALSE)=0,#N/A,VLOOKUP(A102,Database!$A:$AU,MATCH($N$1,Database!$A$1:$AU$1,0),FALSE))</f>
        <v>84.759340023999997</v>
      </c>
      <c r="O102" s="77">
        <f>(((Table134567891011121314151617343[[#This Row],[USA]]-VLOOKUP($U$1,A:N,14,))/VLOOKUP($U$1,A:N,14,))*100)+100</f>
        <v>97.577699498543595</v>
      </c>
      <c r="P102" s="77">
        <f>IF(VLOOKUP(A102,Database!$A:$AS,MATCH($P$1,Database!$A$1:$AS$1,0),FALSE)=0,#N/A,VLOOKUP(A102,Database!$A:$AS,MATCH($P$1,Database!$A$1:$AS$1,0),FALSE))</f>
        <v>100.24143255600001</v>
      </c>
      <c r="Q102" s="77">
        <f>(((Table134567891011121314151617343[[#This Row],[JPN]]-VLOOKUP($U$1,A:Q,16,))/VLOOKUP($U$1,A:Q,16,))*100)+100</f>
        <v>100.64034151600103</v>
      </c>
    </row>
    <row r="103" spans="1:17" s="82" customFormat="1" x14ac:dyDescent="0.2">
      <c r="A103" s="21">
        <v>35947</v>
      </c>
      <c r="B103" s="77">
        <f>IF(VLOOKUP(A103,Database!$A:$AS,MATCH($B$1,Database!$A$1:$AS$1,0),FALSE)=0,#N/A,VLOOKUP(A103,Database!$A:$AS,MATCH($B$1,Database!$A$1:$AS$1,0),FALSE))</f>
        <v>123.489709191</v>
      </c>
      <c r="C103" s="77">
        <f>IF(VLOOKUP(A103,Database!$A:$AS,MATCH($C$1,Database!$A$1:$AS$1,0),FALSE)=0,#N/A,VLOOKUP(A103,Database!$A:$AS,MATCH($C$1,Database!$A$1:$AS$1,0),FALSE))</f>
        <v>102.48</v>
      </c>
      <c r="D103" s="77">
        <f>IF(VLOOKUP(A103,Database!$A:$AS,MATCH($D$1,Database!$A$1:$AS$1,0),FALSE)=0,#N/A,VLOOKUP(A103,Database!$A:$AS,MATCH($D$1,Database!$A$1:$AS$1,0),FALSE))</f>
        <v>74.793767185999997</v>
      </c>
      <c r="E103" s="77">
        <f>IF(VLOOKUP(A103,Database!$A:$AS,MATCH($E$1,Database!$A$1:$AS$1,0),FALSE)=0,#N/A,VLOOKUP(A103,Database!$A:$AS,MATCH($E$1,Database!$A$1:$AS$1,0),FALSE))</f>
        <v>115.53909628300001</v>
      </c>
      <c r="F103" s="77">
        <f>IF(VLOOKUP(A103,Database!$A:$AS,MATCH($F$1,Database!$A$1:$AS$1,0),FALSE)=0,#N/A,VLOOKUP(A103,Database!$A:$AS,MATCH($F$1,Database!$A$1:$AS$1,0),FALSE))</f>
        <v>88.9</v>
      </c>
      <c r="G103" s="77">
        <f>IF(VLOOKUP(A103,Database!$A:$AS,MATCH($G$1,Database!$A$1:$AS$1,0),FALSE)=0,#N/A,VLOOKUP(A103,Database!$A:$AS,MATCH($G$1,Database!$A$1:$AS$1,0),FALSE))</f>
        <v>91.951962717000001</v>
      </c>
      <c r="H103" s="77">
        <f>(((Table134567891011121314151617343[[#This Row],[ITA]]-VLOOKUP($U$1,A:B,2,))/VLOOKUP($U$1,A:B,2,))*100)+100</f>
        <v>101.56250000011566</v>
      </c>
      <c r="I103" s="77">
        <f>(((Table134567891011121314151617343[[#This Row],[FRA]]-VLOOKUP($U$1,A:C,3,))/VLOOKUP($U$1,A:C,3,))*100)+100</f>
        <v>99.990242950531766</v>
      </c>
      <c r="J103" s="77">
        <f>(((Table134567891011121314151617343[[#This Row],[DEU]]-VLOOKUP($U$1,A:D,4,))/VLOOKUP($U$1,A:D,4,))*100)+100</f>
        <v>99.46808510564729</v>
      </c>
      <c r="K103" s="77">
        <f>(((Table134567891011121314151617343[[#This Row],[ESP]]-VLOOKUP($U$1,A:E,5,))/VLOOKUP($U$1,A:E,5,))*100)+100</f>
        <v>97.116079684102118</v>
      </c>
      <c r="L103" s="77">
        <f>(((Table134567891011121314151617343[[#This Row],[EA19]]-VLOOKUP($U$1,A:F,6,))/VLOOKUP($U$1,A:F,6,))*100)+100</f>
        <v>99.440715883668901</v>
      </c>
      <c r="M103" s="77">
        <f>(((Table134567891011121314151617343[[#This Row],[GBR]]-VLOOKUP($U$1,A:G,7,))/VLOOKUP($U$1,A:G,7,))*100)+100</f>
        <v>99.766627770698932</v>
      </c>
      <c r="N103" s="77">
        <f>IF(VLOOKUP(A103,Database!$A:$AU,MATCH($N$1,Database!$A$1:$AU$1,0),FALSE)=0,#N/A,VLOOKUP(A103,Database!$A:$AU,MATCH($N$1,Database!$A$1:$AU$1,0),FALSE))</f>
        <v>84.248977444999994</v>
      </c>
      <c r="O103" s="77">
        <f>(((Table134567891011121314151617343[[#This Row],[USA]]-VLOOKUP($U$1,A:N,14,))/VLOOKUP($U$1,A:N,14,))*100)+100</f>
        <v>96.990153555466847</v>
      </c>
      <c r="P103" s="77">
        <f>IF(VLOOKUP(A103,Database!$A:$AS,MATCH($P$1,Database!$A$1:$AS$1,0),FALSE)=0,#N/A,VLOOKUP(A103,Database!$A:$AS,MATCH($P$1,Database!$A$1:$AS$1,0),FALSE))</f>
        <v>100.24143255600001</v>
      </c>
      <c r="Q103" s="77">
        <f>(((Table134567891011121314151617343[[#This Row],[JPN]]-VLOOKUP($U$1,A:Q,16,))/VLOOKUP($U$1,A:Q,16,))*100)+100</f>
        <v>100.64034151600103</v>
      </c>
    </row>
    <row r="104" spans="1:17" s="82" customFormat="1" x14ac:dyDescent="0.2">
      <c r="A104" s="21">
        <v>35977</v>
      </c>
      <c r="B104" s="77">
        <f>IF(VLOOKUP(A104,Database!$A:$AS,MATCH($B$1,Database!$A$1:$AS$1,0),FALSE)=0,#N/A,VLOOKUP(A104,Database!$A:$AS,MATCH($B$1,Database!$A$1:$AS$1,0),FALSE))</f>
        <v>123.289725856</v>
      </c>
      <c r="C104" s="77">
        <f>IF(VLOOKUP(A104,Database!$A:$AS,MATCH($C$1,Database!$A$1:$AS$1,0),FALSE)=0,#N/A,VLOOKUP(A104,Database!$A:$AS,MATCH($C$1,Database!$A$1:$AS$1,0),FALSE))</f>
        <v>103.1</v>
      </c>
      <c r="D104" s="77">
        <f>IF(VLOOKUP(A104,Database!$A:$AS,MATCH($D$1,Database!$A$1:$AS$1,0),FALSE)=0,#N/A,VLOOKUP(A104,Database!$A:$AS,MATCH($D$1,Database!$A$1:$AS$1,0),FALSE))</f>
        <v>76.393633863999995</v>
      </c>
      <c r="E104" s="77">
        <f>IF(VLOOKUP(A104,Database!$A:$AS,MATCH($E$1,Database!$A$1:$AS$1,0),FALSE)=0,#N/A,VLOOKUP(A104,Database!$A:$AS,MATCH($E$1,Database!$A$1:$AS$1,0),FALSE))</f>
        <v>115.458096215</v>
      </c>
      <c r="F104" s="77">
        <f>IF(VLOOKUP(A104,Database!$A:$AS,MATCH($F$1,Database!$A$1:$AS$1,0),FALSE)=0,#N/A,VLOOKUP(A104,Database!$A:$AS,MATCH($F$1,Database!$A$1:$AS$1,0),FALSE))</f>
        <v>89.9</v>
      </c>
      <c r="G104" s="77">
        <f>IF(VLOOKUP(A104,Database!$A:$AS,MATCH($G$1,Database!$A$1:$AS$1,0),FALSE)=0,#N/A,VLOOKUP(A104,Database!$A:$AS,MATCH($G$1,Database!$A$1:$AS$1,0),FALSE))</f>
        <v>91.414231940999997</v>
      </c>
      <c r="H104" s="77">
        <f>(((Table134567891011121314151617343[[#This Row],[ITA]]-VLOOKUP($U$1,A:B,2,))/VLOOKUP($U$1,A:B,2,))*100)+100</f>
        <v>101.39802631567653</v>
      </c>
      <c r="I104" s="77">
        <f>(((Table134567891011121314151617343[[#This Row],[FRA]]-VLOOKUP($U$1,A:C,3,))/VLOOKUP($U$1,A:C,3,))*100)+100</f>
        <v>100.59518001756268</v>
      </c>
      <c r="J104" s="77">
        <f>(((Table134567891011121314151617343[[#This Row],[DEU]]-VLOOKUP($U$1,A:D,4,))/VLOOKUP($U$1,A:D,4,))*100)+100</f>
        <v>101.59574468039833</v>
      </c>
      <c r="K104" s="77">
        <f>(((Table134567891011121314151617343[[#This Row],[ESP]]-VLOOKUP($U$1,A:E,5,))/VLOOKUP($U$1,A:E,5,))*100)+100</f>
        <v>97.047995292659081</v>
      </c>
      <c r="L104" s="77">
        <f>(((Table134567891011121314151617343[[#This Row],[EA19]]-VLOOKUP($U$1,A:F,6,))/VLOOKUP($U$1,A:F,6,))*100)+100</f>
        <v>100.5592841163311</v>
      </c>
      <c r="M104" s="77">
        <f>(((Table134567891011121314151617343[[#This Row],[GBR]]-VLOOKUP($U$1,A:G,7,))/VLOOKUP($U$1,A:G,7,))*100)+100</f>
        <v>99.183197199073689</v>
      </c>
      <c r="N104" s="77">
        <f>IF(VLOOKUP(A104,Database!$A:$AU,MATCH($N$1,Database!$A$1:$AU$1,0),FALSE)=0,#N/A,VLOOKUP(A104,Database!$A:$AU,MATCH($N$1,Database!$A$1:$AU$1,0),FALSE))</f>
        <v>83.920299583000002</v>
      </c>
      <c r="O104" s="77">
        <f>(((Table134567891011121314151617343[[#This Row],[USA]]-VLOOKUP($U$1,A:N,14,))/VLOOKUP($U$1,A:N,14,))*100)+100</f>
        <v>96.611768947458131</v>
      </c>
      <c r="P104" s="77">
        <f>IF(VLOOKUP(A104,Database!$A:$AS,MATCH($P$1,Database!$A$1:$AS$1,0),FALSE)=0,#N/A,VLOOKUP(A104,Database!$A:$AS,MATCH($P$1,Database!$A$1:$AS$1,0),FALSE))</f>
        <v>100.028831426</v>
      </c>
      <c r="Q104" s="77">
        <f>(((Table134567891011121314151617343[[#This Row],[JPN]]-VLOOKUP($U$1,A:Q,16,))/VLOOKUP($U$1,A:Q,16,))*100)+100</f>
        <v>100.42689434366602</v>
      </c>
    </row>
    <row r="105" spans="1:17" s="82" customFormat="1" x14ac:dyDescent="0.2">
      <c r="A105" s="21">
        <v>36008</v>
      </c>
      <c r="B105" s="77">
        <f>IF(VLOOKUP(A105,Database!$A:$AS,MATCH($B$1,Database!$A$1:$AS$1,0),FALSE)=0,#N/A,VLOOKUP(A105,Database!$A:$AS,MATCH($B$1,Database!$A$1:$AS$1,0),FALSE))</f>
        <v>121.58986751099999</v>
      </c>
      <c r="C105" s="77">
        <f>IF(VLOOKUP(A105,Database!$A:$AS,MATCH($C$1,Database!$A$1:$AS$1,0),FALSE)=0,#N/A,VLOOKUP(A105,Database!$A:$AS,MATCH($C$1,Database!$A$1:$AS$1,0),FALSE))</f>
        <v>100.48</v>
      </c>
      <c r="D105" s="77">
        <f>IF(VLOOKUP(A105,Database!$A:$AS,MATCH($D$1,Database!$A$1:$AS$1,0),FALSE)=0,#N/A,VLOOKUP(A105,Database!$A:$AS,MATCH($D$1,Database!$A$1:$AS$1,0),FALSE))</f>
        <v>74.693775518999999</v>
      </c>
      <c r="E105" s="77">
        <f>IF(VLOOKUP(A105,Database!$A:$AS,MATCH($E$1,Database!$A$1:$AS$1,0),FALSE)=0,#N/A,VLOOKUP(A105,Database!$A:$AS,MATCH($E$1,Database!$A$1:$AS$1,0),FALSE))</f>
        <v>115.39209615999999</v>
      </c>
      <c r="F105" s="77">
        <f>IF(VLOOKUP(A105,Database!$A:$AS,MATCH($F$1,Database!$A$1:$AS$1,0),FALSE)=0,#N/A,VLOOKUP(A105,Database!$A:$AS,MATCH($F$1,Database!$A$1:$AS$1,0),FALSE))</f>
        <v>88.6</v>
      </c>
      <c r="G105" s="77">
        <f>IF(VLOOKUP(A105,Database!$A:$AS,MATCH($G$1,Database!$A$1:$AS$1,0),FALSE)=0,#N/A,VLOOKUP(A105,Database!$A:$AS,MATCH($G$1,Database!$A$1:$AS$1,0),FALSE))</f>
        <v>91.629324252000004</v>
      </c>
      <c r="H105" s="77">
        <f>(((Table134567891011121314151617343[[#This Row],[ITA]]-VLOOKUP($U$1,A:B,2,))/VLOOKUP($U$1,A:B,2,))*100)+100</f>
        <v>100</v>
      </c>
      <c r="I105" s="77">
        <f>(((Table134567891011121314151617343[[#This Row],[FRA]]-VLOOKUP($U$1,A:C,3,))/VLOOKUP($U$1,A:C,3,))*100)+100</f>
        <v>98.038833056883604</v>
      </c>
      <c r="J105" s="77">
        <f>(((Table134567891011121314151617343[[#This Row],[DEU]]-VLOOKUP($U$1,A:D,4,))/VLOOKUP($U$1,A:D,4,))*100)+100</f>
        <v>99.335106382724064</v>
      </c>
      <c r="K105" s="77">
        <f>(((Table134567891011121314151617343[[#This Row],[ESP]]-VLOOKUP($U$1,A:E,5,))/VLOOKUP($U$1,A:E,5,))*100)+100</f>
        <v>96.992519122196086</v>
      </c>
      <c r="L105" s="77">
        <f>(((Table134567891011121314151617343[[#This Row],[EA19]]-VLOOKUP($U$1,A:F,6,))/VLOOKUP($U$1,A:F,6,))*100)+100</f>
        <v>99.105145413870233</v>
      </c>
      <c r="M105" s="77">
        <f>(((Table134567891011121314151617343[[#This Row],[GBR]]-VLOOKUP($U$1,A:G,7,))/VLOOKUP($U$1,A:G,7,))*100)+100</f>
        <v>99.416569428374785</v>
      </c>
      <c r="N105" s="77">
        <f>IF(VLOOKUP(A105,Database!$A:$AU,MATCH($N$1,Database!$A$1:$AU$1,0),FALSE)=0,#N/A,VLOOKUP(A105,Database!$A:$AU,MATCH($N$1,Database!$A$1:$AU$1,0),FALSE))</f>
        <v>85.656761423999995</v>
      </c>
      <c r="O105" s="77">
        <f>(((Table134567891011121314151617343[[#This Row],[USA]]-VLOOKUP($U$1,A:N,14,))/VLOOKUP($U$1,A:N,14,))*100)+100</f>
        <v>98.610840101903264</v>
      </c>
      <c r="P105" s="77">
        <f>IF(VLOOKUP(A105,Database!$A:$AS,MATCH($P$1,Database!$A$1:$AS$1,0),FALSE)=0,#N/A,VLOOKUP(A105,Database!$A:$AS,MATCH($P$1,Database!$A$1:$AS$1,0),FALSE))</f>
        <v>98.221721825000003</v>
      </c>
      <c r="Q105" s="77">
        <f>(((Table134567891011121314151617343[[#This Row],[JPN]]-VLOOKUP($U$1,A:Q,16,))/VLOOKUP($U$1,A:Q,16,))*100)+100</f>
        <v>98.612593382834447</v>
      </c>
    </row>
    <row r="106" spans="1:17" s="82" customFormat="1" x14ac:dyDescent="0.2">
      <c r="A106" s="21">
        <v>36039</v>
      </c>
      <c r="B106" s="77">
        <f>IF(VLOOKUP(A106,Database!$A:$AS,MATCH($B$1,Database!$A$1:$AS$1,0),FALSE)=0,#N/A,VLOOKUP(A106,Database!$A:$AS,MATCH($B$1,Database!$A$1:$AS$1,0),FALSE))</f>
        <v>123.38971752400001</v>
      </c>
      <c r="C106" s="77">
        <f>IF(VLOOKUP(A106,Database!$A:$AS,MATCH($C$1,Database!$A$1:$AS$1,0),FALSE)=0,#N/A,VLOOKUP(A106,Database!$A:$AS,MATCH($C$1,Database!$A$1:$AS$1,0),FALSE))</f>
        <v>102.33</v>
      </c>
      <c r="D106" s="77">
        <f>IF(VLOOKUP(A106,Database!$A:$AS,MATCH($D$1,Database!$A$1:$AS$1,0),FALSE)=0,#N/A,VLOOKUP(A106,Database!$A:$AS,MATCH($D$1,Database!$A$1:$AS$1,0),FALSE))</f>
        <v>74.193817182000004</v>
      </c>
      <c r="E106" s="77">
        <f>IF(VLOOKUP(A106,Database!$A:$AS,MATCH($E$1,Database!$A$1:$AS$1,0),FALSE)=0,#N/A,VLOOKUP(A106,Database!$A:$AS,MATCH($E$1,Database!$A$1:$AS$1,0),FALSE))</f>
        <v>115.675096396</v>
      </c>
      <c r="F106" s="77">
        <f>IF(VLOOKUP(A106,Database!$A:$AS,MATCH($F$1,Database!$A$1:$AS$1,0),FALSE)=0,#N/A,VLOOKUP(A106,Database!$A:$AS,MATCH($F$1,Database!$A$1:$AS$1,0),FALSE))</f>
        <v>88.9</v>
      </c>
      <c r="G106" s="77">
        <f>IF(VLOOKUP(A106,Database!$A:$AS,MATCH($G$1,Database!$A$1:$AS$1,0),FALSE)=0,#N/A,VLOOKUP(A106,Database!$A:$AS,MATCH($G$1,Database!$A$1:$AS$1,0),FALSE))</f>
        <v>90.768955009999999</v>
      </c>
      <c r="H106" s="77">
        <f>(((Table134567891011121314151617343[[#This Row],[ITA]]-VLOOKUP($U$1,A:B,2,))/VLOOKUP($U$1,A:B,2,))*100)+100</f>
        <v>101.48026315830732</v>
      </c>
      <c r="I106" s="77">
        <f>(((Table134567891011121314151617343[[#This Row],[FRA]]-VLOOKUP($U$1,A:C,3,))/VLOOKUP($U$1,A:C,3,))*100)+100</f>
        <v>99.84388720850815</v>
      </c>
      <c r="J106" s="77">
        <f>(((Table134567891011121314151617343[[#This Row],[DEU]]-VLOOKUP($U$1,A:D,4,))/VLOOKUP($U$1,A:D,4,))*100)+100</f>
        <v>98.670212765448142</v>
      </c>
      <c r="K106" s="77">
        <f>(((Table134567891011121314151617343[[#This Row],[ESP]]-VLOOKUP($U$1,A:E,5,))/VLOOKUP($U$1,A:E,5,))*100)+100</f>
        <v>97.230394216897182</v>
      </c>
      <c r="L106" s="77">
        <f>(((Table134567891011121314151617343[[#This Row],[EA19]]-VLOOKUP($U$1,A:F,6,))/VLOOKUP($U$1,A:F,6,))*100)+100</f>
        <v>99.440715883668901</v>
      </c>
      <c r="M106" s="77">
        <f>(((Table134567891011121314151617343[[#This Row],[GBR]]-VLOOKUP($U$1,A:G,7,))/VLOOKUP($U$1,A:G,7,))*100)+100</f>
        <v>98.483080513340411</v>
      </c>
      <c r="N106" s="77">
        <f>IF(VLOOKUP(A106,Database!$A:$AU,MATCH($N$1,Database!$A$1:$AU$1,0),FALSE)=0,#N/A,VLOOKUP(A106,Database!$A:$AU,MATCH($N$1,Database!$A$1:$AU$1,0),FALSE))</f>
        <v>85.567951000999997</v>
      </c>
      <c r="O106" s="77">
        <f>(((Table134567891011121314151617343[[#This Row],[USA]]-VLOOKUP($U$1,A:N,14,))/VLOOKUP($U$1,A:N,14,))*100)+100</f>
        <v>98.50859866437699</v>
      </c>
      <c r="P106" s="77">
        <f>IF(VLOOKUP(A106,Database!$A:$AS,MATCH($P$1,Database!$A$1:$AS$1,0),FALSE)=0,#N/A,VLOOKUP(A106,Database!$A:$AS,MATCH($P$1,Database!$A$1:$AS$1,0),FALSE))</f>
        <v>99.497328601999996</v>
      </c>
      <c r="Q106" s="77">
        <f>(((Table134567891011121314151617343[[#This Row],[JPN]]-VLOOKUP($U$1,A:Q,16,))/VLOOKUP($U$1,A:Q,16,))*100)+100</f>
        <v>99.893276413832496</v>
      </c>
    </row>
    <row r="107" spans="1:17" s="82" customFormat="1" x14ac:dyDescent="0.2">
      <c r="A107" s="21">
        <v>36069</v>
      </c>
      <c r="B107" s="77">
        <f>IF(VLOOKUP(A107,Database!$A:$AS,MATCH($B$1,Database!$A$1:$AS$1,0),FALSE)=0,#N/A,VLOOKUP(A107,Database!$A:$AS,MATCH($B$1,Database!$A$1:$AS$1,0),FALSE))</f>
        <v>122.589784185</v>
      </c>
      <c r="C107" s="77">
        <f>IF(VLOOKUP(A107,Database!$A:$AS,MATCH($C$1,Database!$A$1:$AS$1,0),FALSE)=0,#N/A,VLOOKUP(A107,Database!$A:$AS,MATCH($C$1,Database!$A$1:$AS$1,0),FALSE))</f>
        <v>102.39</v>
      </c>
      <c r="D107" s="77">
        <f>IF(VLOOKUP(A107,Database!$A:$AS,MATCH($D$1,Database!$A$1:$AS$1,0),FALSE)=0,#N/A,VLOOKUP(A107,Database!$A:$AS,MATCH($D$1,Database!$A$1:$AS$1,0),FALSE))</f>
        <v>74.693775518999999</v>
      </c>
      <c r="E107" s="77">
        <f>IF(VLOOKUP(A107,Database!$A:$AS,MATCH($E$1,Database!$A$1:$AS$1,0),FALSE)=0,#N/A,VLOOKUP(A107,Database!$A:$AS,MATCH($E$1,Database!$A$1:$AS$1,0),FALSE))</f>
        <v>117.363097803</v>
      </c>
      <c r="F107" s="77">
        <f>IF(VLOOKUP(A107,Database!$A:$AS,MATCH($F$1,Database!$A$1:$AS$1,0),FALSE)=0,#N/A,VLOOKUP(A107,Database!$A:$AS,MATCH($F$1,Database!$A$1:$AS$1,0),FALSE))</f>
        <v>89.1</v>
      </c>
      <c r="G107" s="77">
        <f>IF(VLOOKUP(A107,Database!$A:$AS,MATCH($G$1,Database!$A$1:$AS$1,0),FALSE)=0,#N/A,VLOOKUP(A107,Database!$A:$AS,MATCH($G$1,Database!$A$1:$AS$1,0),FALSE))</f>
        <v>90.876501164999993</v>
      </c>
      <c r="H107" s="77">
        <f>(((Table134567891011121314151617343[[#This Row],[ITA]]-VLOOKUP($U$1,A:B,2,))/VLOOKUP($U$1,A:B,2,))*100)+100</f>
        <v>100.82236842137323</v>
      </c>
      <c r="I107" s="77">
        <f>(((Table134567891011121314151617343[[#This Row],[FRA]]-VLOOKUP($U$1,A:C,3,))/VLOOKUP($U$1,A:C,3,))*100)+100</f>
        <v>99.902429505317599</v>
      </c>
      <c r="J107" s="77">
        <f>(((Table134567891011121314151617343[[#This Row],[DEU]]-VLOOKUP($U$1,A:D,4,))/VLOOKUP($U$1,A:D,4,))*100)+100</f>
        <v>99.335106382724064</v>
      </c>
      <c r="K107" s="77">
        <f>(((Table134567891011121314151617343[[#This Row],[ESP]]-VLOOKUP($U$1,A:E,5,))/VLOOKUP($U$1,A:E,5,))*100)+100</f>
        <v>98.649239304170109</v>
      </c>
      <c r="L107" s="77">
        <f>(((Table134567891011121314151617343[[#This Row],[EA19]]-VLOOKUP($U$1,A:F,6,))/VLOOKUP($U$1,A:F,6,))*100)+100</f>
        <v>99.664429530201332</v>
      </c>
      <c r="M107" s="77">
        <f>(((Table134567891011121314151617343[[#This Row],[GBR]]-VLOOKUP($U$1,A:G,7,))/VLOOKUP($U$1,A:G,7,))*100)+100</f>
        <v>98.59976662744846</v>
      </c>
      <c r="N107" s="77">
        <f>IF(VLOOKUP(A107,Database!$A:$AU,MATCH($N$1,Database!$A$1:$AU$1,0),FALSE)=0,#N/A,VLOOKUP(A107,Database!$A:$AU,MATCH($N$1,Database!$A$1:$AU$1,0),FALSE))</f>
        <v>86.210240670999994</v>
      </c>
      <c r="O107" s="77">
        <f>(((Table134567891011121314151617343[[#This Row],[USA]]-VLOOKUP($U$1,A:N,14,))/VLOOKUP($U$1,A:N,14,))*100)+100</f>
        <v>99.248023350701018</v>
      </c>
      <c r="P107" s="77">
        <f>IF(VLOOKUP(A107,Database!$A:$AS,MATCH($P$1,Database!$A$1:$AS$1,0),FALSE)=0,#N/A,VLOOKUP(A107,Database!$A:$AS,MATCH($P$1,Database!$A$1:$AS$1,0),FALSE))</f>
        <v>98.965825778999999</v>
      </c>
      <c r="Q107" s="77">
        <f>(((Table134567891011121314151617343[[#This Row],[JPN]]-VLOOKUP($U$1,A:Q,16,))/VLOOKUP($U$1,A:Q,16,))*100)+100</f>
        <v>99.359658485002967</v>
      </c>
    </row>
    <row r="108" spans="1:17" s="82" customFormat="1" x14ac:dyDescent="0.2">
      <c r="A108" s="21">
        <v>36100</v>
      </c>
      <c r="B108" s="77">
        <f>IF(VLOOKUP(A108,Database!$A:$AS,MATCH($B$1,Database!$A$1:$AS$1,0),FALSE)=0,#N/A,VLOOKUP(A108,Database!$A:$AS,MATCH($B$1,Database!$A$1:$AS$1,0),FALSE))</f>
        <v>122.189817515</v>
      </c>
      <c r="C108" s="77">
        <f>IF(VLOOKUP(A108,Database!$A:$AS,MATCH($C$1,Database!$A$1:$AS$1,0),FALSE)=0,#N/A,VLOOKUP(A108,Database!$A:$AS,MATCH($C$1,Database!$A$1:$AS$1,0),FALSE))</f>
        <v>102.99</v>
      </c>
      <c r="D108" s="77">
        <f>IF(VLOOKUP(A108,Database!$A:$AS,MATCH($D$1,Database!$A$1:$AS$1,0),FALSE)=0,#N/A,VLOOKUP(A108,Database!$A:$AS,MATCH($D$1,Database!$A$1:$AS$1,0),FALSE))</f>
        <v>73.693858844999994</v>
      </c>
      <c r="E108" s="77">
        <f>IF(VLOOKUP(A108,Database!$A:$AS,MATCH($E$1,Database!$A$1:$AS$1,0),FALSE)=0,#N/A,VLOOKUP(A108,Database!$A:$AS,MATCH($E$1,Database!$A$1:$AS$1,0),FALSE))</f>
        <v>116.13109677600001</v>
      </c>
      <c r="F108" s="77">
        <f>IF(VLOOKUP(A108,Database!$A:$AS,MATCH($F$1,Database!$A$1:$AS$1,0),FALSE)=0,#N/A,VLOOKUP(A108,Database!$A:$AS,MATCH($F$1,Database!$A$1:$AS$1,0),FALSE))</f>
        <v>88.6</v>
      </c>
      <c r="G108" s="77">
        <f>IF(VLOOKUP(A108,Database!$A:$AS,MATCH($G$1,Database!$A$1:$AS$1,0),FALSE)=0,#N/A,VLOOKUP(A108,Database!$A:$AS,MATCH($G$1,Database!$A$1:$AS$1,0),FALSE))</f>
        <v>90.984047320000002</v>
      </c>
      <c r="H108" s="77">
        <f>(((Table134567891011121314151617343[[#This Row],[ITA]]-VLOOKUP($U$1,A:B,2,))/VLOOKUP($U$1,A:B,2,))*100)+100</f>
        <v>100.49342105249497</v>
      </c>
      <c r="I108" s="77">
        <f>(((Table134567891011121314151617343[[#This Row],[FRA]]-VLOOKUP($U$1,A:C,3,))/VLOOKUP($U$1,A:C,3,))*100)+100</f>
        <v>100.48785247341203</v>
      </c>
      <c r="J108" s="77">
        <f>(((Table134567891011121314151617343[[#This Row],[DEU]]-VLOOKUP($U$1,A:D,4,))/VLOOKUP($U$1,A:D,4,))*100)+100</f>
        <v>98.005319148172191</v>
      </c>
      <c r="K108" s="77">
        <f>(((Table134567891011121314151617343[[#This Row],[ESP]]-VLOOKUP($U$1,A:E,5,))/VLOOKUP($U$1,A:E,5,))*100)+100</f>
        <v>97.613684121914176</v>
      </c>
      <c r="L108" s="77">
        <f>(((Table134567891011121314151617343[[#This Row],[EA19]]-VLOOKUP($U$1,A:F,6,))/VLOOKUP($U$1,A:F,6,))*100)+100</f>
        <v>99.105145413870233</v>
      </c>
      <c r="M108" s="77">
        <f>(((Table134567891011121314151617343[[#This Row],[GBR]]-VLOOKUP($U$1,A:G,7,))/VLOOKUP($U$1,A:G,7,))*100)+100</f>
        <v>98.716452741556523</v>
      </c>
      <c r="N108" s="77">
        <f>IF(VLOOKUP(A108,Database!$A:$AU,MATCH($N$1,Database!$A$1:$AU$1,0),FALSE)=0,#N/A,VLOOKUP(A108,Database!$A:$AU,MATCH($N$1,Database!$A$1:$AU$1,0),FALSE))</f>
        <v>86.134712164000007</v>
      </c>
      <c r="O108" s="77">
        <f>(((Table134567891011121314151617343[[#This Row],[USA]]-VLOOKUP($U$1,A:N,14,))/VLOOKUP($U$1,A:N,14,))*100)+100</f>
        <v>99.161072485374191</v>
      </c>
      <c r="P108" s="77">
        <f>IF(VLOOKUP(A108,Database!$A:$AS,MATCH($P$1,Database!$A$1:$AS$1,0),FALSE)=0,#N/A,VLOOKUP(A108,Database!$A:$AS,MATCH($P$1,Database!$A$1:$AS$1,0),FALSE))</f>
        <v>98.434322954999999</v>
      </c>
      <c r="Q108" s="77">
        <f>(((Table134567891011121314151617343[[#This Row],[JPN]]-VLOOKUP($U$1,A:Q,16,))/VLOOKUP($U$1,A:Q,16,))*100)+100</f>
        <v>98.826040555169442</v>
      </c>
    </row>
    <row r="109" spans="1:17" s="82" customFormat="1" x14ac:dyDescent="0.2">
      <c r="A109" s="21">
        <v>36130</v>
      </c>
      <c r="B109" s="77">
        <f>IF(VLOOKUP(A109,Database!$A:$AS,MATCH($B$1,Database!$A$1:$AS$1,0),FALSE)=0,#N/A,VLOOKUP(A109,Database!$A:$AS,MATCH($B$1,Database!$A$1:$AS$1,0),FALSE))</f>
        <v>119.29005916200001</v>
      </c>
      <c r="C109" s="77">
        <f>IF(VLOOKUP(A109,Database!$A:$AS,MATCH($C$1,Database!$A$1:$AS$1,0),FALSE)=0,#N/A,VLOOKUP(A109,Database!$A:$AS,MATCH($C$1,Database!$A$1:$AS$1,0),FALSE))</f>
        <v>102.21</v>
      </c>
      <c r="D109" s="77">
        <f>IF(VLOOKUP(A109,Database!$A:$AS,MATCH($D$1,Database!$A$1:$AS$1,0),FALSE)=0,#N/A,VLOOKUP(A109,Database!$A:$AS,MATCH($D$1,Database!$A$1:$AS$1,0),FALSE))</f>
        <v>73.993833847000005</v>
      </c>
      <c r="E109" s="77">
        <f>IF(VLOOKUP(A109,Database!$A:$AS,MATCH($E$1,Database!$A$1:$AS$1,0),FALSE)=0,#N/A,VLOOKUP(A109,Database!$A:$AS,MATCH($E$1,Database!$A$1:$AS$1,0),FALSE))</f>
        <v>117.09809758199999</v>
      </c>
      <c r="F109" s="77">
        <f>IF(VLOOKUP(A109,Database!$A:$AS,MATCH($F$1,Database!$A$1:$AS$1,0),FALSE)=0,#N/A,VLOOKUP(A109,Database!$A:$AS,MATCH($F$1,Database!$A$1:$AS$1,0),FALSE))</f>
        <v>88.1</v>
      </c>
      <c r="G109" s="77">
        <f>IF(VLOOKUP(A109,Database!$A:$AS,MATCH($G$1,Database!$A$1:$AS$1,0),FALSE)=0,#N/A,VLOOKUP(A109,Database!$A:$AS,MATCH($G$1,Database!$A$1:$AS$1,0),FALSE))</f>
        <v>91.414231940999997</v>
      </c>
      <c r="H109" s="77">
        <f>(((Table134567891011121314151617343[[#This Row],[ITA]]-VLOOKUP($U$1,A:B,2,))/VLOOKUP($U$1,A:B,2,))*100)+100</f>
        <v>98.10855263182853</v>
      </c>
      <c r="I109" s="77">
        <f>(((Table134567891011121314151617343[[#This Row],[FRA]]-VLOOKUP($U$1,A:C,3,))/VLOOKUP($U$1,A:C,3,))*100)+100</f>
        <v>99.726802614889252</v>
      </c>
      <c r="J109" s="77">
        <f>(((Table134567891011121314151617343[[#This Row],[DEU]]-VLOOKUP($U$1,A:D,4,))/VLOOKUP($U$1,A:D,4,))*100)+100</f>
        <v>98.40425531827178</v>
      </c>
      <c r="K109" s="77">
        <f>(((Table134567891011121314151617343[[#This Row],[ESP]]-VLOOKUP($U$1,A:E,5,))/VLOOKUP($U$1,A:E,5,))*100)+100</f>
        <v>98.426494074140749</v>
      </c>
      <c r="L109" s="77">
        <f>(((Table134567891011121314151617343[[#This Row],[EA19]]-VLOOKUP($U$1,A:F,6,))/VLOOKUP($U$1,A:F,6,))*100)+100</f>
        <v>98.545861297539133</v>
      </c>
      <c r="M109" s="77">
        <f>(((Table134567891011121314151617343[[#This Row],[GBR]]-VLOOKUP($U$1,A:G,7,))/VLOOKUP($U$1,A:G,7,))*100)+100</f>
        <v>99.183197199073689</v>
      </c>
      <c r="N109" s="77">
        <f>IF(VLOOKUP(A109,Database!$A:$AU,MATCH($N$1,Database!$A$1:$AU$1,0),FALSE)=0,#N/A,VLOOKUP(A109,Database!$A:$AU,MATCH($N$1,Database!$A$1:$AU$1,0),FALSE))</f>
        <v>86.482519949999997</v>
      </c>
      <c r="O109" s="77">
        <f>(((Table134567891011121314151617343[[#This Row],[USA]]-VLOOKUP($U$1,A:N,14,))/VLOOKUP($U$1,A:N,14,))*100)+100</f>
        <v>99.561480081940545</v>
      </c>
      <c r="P109" s="77">
        <f>IF(VLOOKUP(A109,Database!$A:$AS,MATCH($P$1,Database!$A$1:$AS$1,0),FALSE)=0,#N/A,VLOOKUP(A109,Database!$A:$AS,MATCH($P$1,Database!$A$1:$AS$1,0),FALSE))</f>
        <v>98.328022390000001</v>
      </c>
      <c r="Q109" s="77">
        <f>(((Table134567891011121314151617343[[#This Row],[JPN]]-VLOOKUP($U$1,A:Q,16,))/VLOOKUP($U$1,A:Q,16,))*100)+100</f>
        <v>98.719316969001952</v>
      </c>
    </row>
    <row r="110" spans="1:17" s="82" customFormat="1" x14ac:dyDescent="0.2">
      <c r="A110" s="21">
        <v>36161</v>
      </c>
      <c r="B110" s="77">
        <f>IF(VLOOKUP(A110,Database!$A:$AS,MATCH($B$1,Database!$A$1:$AS$1,0),FALSE)=0,#N/A,VLOOKUP(A110,Database!$A:$AS,MATCH($B$1,Database!$A$1:$AS$1,0),FALSE))</f>
        <v>121.58986751099999</v>
      </c>
      <c r="C110" s="77">
        <f>IF(VLOOKUP(A110,Database!$A:$AS,MATCH($C$1,Database!$A$1:$AS$1,0),FALSE)=0,#N/A,VLOOKUP(A110,Database!$A:$AS,MATCH($C$1,Database!$A$1:$AS$1,0),FALSE))</f>
        <v>102.49</v>
      </c>
      <c r="D110" s="77">
        <f>IF(VLOOKUP(A110,Database!$A:$AS,MATCH($D$1,Database!$A$1:$AS$1,0),FALSE)=0,#N/A,VLOOKUP(A110,Database!$A:$AS,MATCH($D$1,Database!$A$1:$AS$1,0),FALSE))</f>
        <v>75.193733855999994</v>
      </c>
      <c r="E110" s="77">
        <f>IF(VLOOKUP(A110,Database!$A:$AS,MATCH($E$1,Database!$A$1:$AS$1,0),FALSE)=0,#N/A,VLOOKUP(A110,Database!$A:$AS,MATCH($E$1,Database!$A$1:$AS$1,0),FALSE))</f>
        <v>118.970099142</v>
      </c>
      <c r="F110" s="77">
        <f>IF(VLOOKUP(A110,Database!$A:$AS,MATCH($F$1,Database!$A$1:$AS$1,0),FALSE)=0,#N/A,VLOOKUP(A110,Database!$A:$AS,MATCH($F$1,Database!$A$1:$AS$1,0),FALSE))</f>
        <v>89.4</v>
      </c>
      <c r="G110" s="77">
        <f>IF(VLOOKUP(A110,Database!$A:$AS,MATCH($G$1,Database!$A$1:$AS$1,0),FALSE)=0,#N/A,VLOOKUP(A110,Database!$A:$AS,MATCH($G$1,Database!$A$1:$AS$1,0),FALSE))</f>
        <v>92.167055027999993</v>
      </c>
      <c r="H110" s="77">
        <f>(((Table134567891011121314151617343[[#This Row],[ITA]]-VLOOKUP($U$1,A:B,2,))/VLOOKUP($U$1,A:B,2,))*100)+100</f>
        <v>100</v>
      </c>
      <c r="I110" s="77">
        <f>(((Table134567891011121314151617343[[#This Row],[FRA]]-VLOOKUP($U$1,A:C,3,))/VLOOKUP($U$1,A:C,3,))*100)+100</f>
        <v>100</v>
      </c>
      <c r="J110" s="77">
        <f>(((Table134567891011121314151617343[[#This Row],[DEU]]-VLOOKUP($U$1,A:D,4,))/VLOOKUP($U$1,A:D,4,))*100)+100</f>
        <v>100</v>
      </c>
      <c r="K110" s="77">
        <f>(((Table134567891011121314151617343[[#This Row],[ESP]]-VLOOKUP($U$1,A:E,5,))/VLOOKUP($U$1,A:E,5,))*100)+100</f>
        <v>100</v>
      </c>
      <c r="L110" s="77">
        <f>(((Table134567891011121314151617343[[#This Row],[EA19]]-VLOOKUP($U$1,A:F,6,))/VLOOKUP($U$1,A:F,6,))*100)+100</f>
        <v>100</v>
      </c>
      <c r="M110" s="77">
        <f>(((Table134567891011121314151617343[[#This Row],[GBR]]-VLOOKUP($U$1,A:G,7,))/VLOOKUP($U$1,A:G,7,))*100)+100</f>
        <v>100</v>
      </c>
      <c r="N110" s="77">
        <f>IF(VLOOKUP(A110,Database!$A:$AU,MATCH($N$1,Database!$A$1:$AU$1,0),FALSE)=0,#N/A,VLOOKUP(A110,Database!$A:$AU,MATCH($N$1,Database!$A$1:$AU$1,0),FALSE))</f>
        <v>86.863433407000002</v>
      </c>
      <c r="O110" s="77">
        <f>(((Table134567891011121314151617343[[#This Row],[USA]]-VLOOKUP($U$1,A:N,14,))/VLOOKUP($U$1,A:N,14,))*100)+100</f>
        <v>100</v>
      </c>
      <c r="P110" s="77">
        <f>IF(VLOOKUP(A110,Database!$A:$AS,MATCH($P$1,Database!$A$1:$AS$1,0),FALSE)=0,#N/A,VLOOKUP(A110,Database!$A:$AS,MATCH($P$1,Database!$A$1:$AS$1,0),FALSE))</f>
        <v>99.603629166999994</v>
      </c>
      <c r="Q110" s="77">
        <f>(((Table134567891011121314151617343[[#This Row],[JPN]]-VLOOKUP($U$1,A:Q,16,))/VLOOKUP($U$1,A:Q,16,))*100)+100</f>
        <v>100</v>
      </c>
    </row>
    <row r="111" spans="1:17" s="82" customFormat="1" x14ac:dyDescent="0.2">
      <c r="A111" s="21">
        <v>36192</v>
      </c>
      <c r="B111" s="77">
        <f>IF(VLOOKUP(A111,Database!$A:$AS,MATCH($B$1,Database!$A$1:$AS$1,0),FALSE)=0,#N/A,VLOOKUP(A111,Database!$A:$AS,MATCH($B$1,Database!$A$1:$AS$1,0),FALSE))</f>
        <v>120.989917507</v>
      </c>
      <c r="C111" s="77">
        <f>IF(VLOOKUP(A111,Database!$A:$AS,MATCH($C$1,Database!$A$1:$AS$1,0),FALSE)=0,#N/A,VLOOKUP(A111,Database!$A:$AS,MATCH($C$1,Database!$A$1:$AS$1,0),FALSE))</f>
        <v>102.18</v>
      </c>
      <c r="D111" s="77">
        <f>IF(VLOOKUP(A111,Database!$A:$AS,MATCH($D$1,Database!$A$1:$AS$1,0),FALSE)=0,#N/A,VLOOKUP(A111,Database!$A:$AS,MATCH($D$1,Database!$A$1:$AS$1,0),FALSE))</f>
        <v>73.793850512000006</v>
      </c>
      <c r="E111" s="77">
        <f>IF(VLOOKUP(A111,Database!$A:$AS,MATCH($E$1,Database!$A$1:$AS$1,0),FALSE)=0,#N/A,VLOOKUP(A111,Database!$A:$AS,MATCH($E$1,Database!$A$1:$AS$1,0),FALSE))</f>
        <v>116.38409698700001</v>
      </c>
      <c r="F111" s="77">
        <f>IF(VLOOKUP(A111,Database!$A:$AS,MATCH($F$1,Database!$A$1:$AS$1,0),FALSE)=0,#N/A,VLOOKUP(A111,Database!$A:$AS,MATCH($F$1,Database!$A$1:$AS$1,0),FALSE))</f>
        <v>88.4</v>
      </c>
      <c r="G111" s="77">
        <f>IF(VLOOKUP(A111,Database!$A:$AS,MATCH($G$1,Database!$A$1:$AS$1,0),FALSE)=0,#N/A,VLOOKUP(A111,Database!$A:$AS,MATCH($G$1,Database!$A$1:$AS$1,0),FALSE))</f>
        <v>92.167055027999993</v>
      </c>
      <c r="H111" s="42">
        <f>(((Table134567891011121314151617343[[#This Row],[ITA]]-VLOOKUP($U$1,A:B,2,))/VLOOKUP($U$1,A:B,2,))*100)+100</f>
        <v>99.506578947505048</v>
      </c>
      <c r="I111" s="77">
        <f>(((Table134567891011121314151617343[[#This Row],[FRA]]-VLOOKUP($U$1,A:C,3,))/VLOOKUP($U$1,A:C,3,))*100)+100</f>
        <v>99.697531466484548</v>
      </c>
      <c r="J111" s="77">
        <f>(((Table134567891011121314151617343[[#This Row],[DEU]]-VLOOKUP($U$1,A:D,4,))/VLOOKUP($U$1,A:D,4,))*100)+100</f>
        <v>98.138297871095432</v>
      </c>
      <c r="K111" s="77">
        <f>(((Table134567891011121314151617343[[#This Row],[ESP]]-VLOOKUP($U$1,A:E,5,))/VLOOKUP($U$1,A:E,5,))*100)+100</f>
        <v>97.826342775495718</v>
      </c>
      <c r="L111" s="77">
        <f>(((Table134567891011121314151617343[[#This Row],[EA19]]-VLOOKUP($U$1,A:F,6,))/VLOOKUP($U$1,A:F,6,))*100)+100</f>
        <v>98.881431767337801</v>
      </c>
      <c r="M111" s="77">
        <f>(((Table134567891011121314151617343[[#This Row],[GBR]]-VLOOKUP($U$1,A:G,7,))/VLOOKUP($U$1,A:G,7,))*100)+100</f>
        <v>100</v>
      </c>
      <c r="N111" s="77">
        <f>IF(VLOOKUP(A111,Database!$A:$AU,MATCH($N$1,Database!$A$1:$AU$1,0),FALSE)=0,#N/A,VLOOKUP(A111,Database!$A:$AU,MATCH($N$1,Database!$A$1:$AU$1,0),FALSE))</f>
        <v>87.353179280000006</v>
      </c>
      <c r="O111" s="77">
        <f>(((Table134567891011121314151617343[[#This Row],[USA]]-VLOOKUP($U$1,A:N,14,))/VLOOKUP($U$1,A:N,14,))*100)+100</f>
        <v>100.56381132289037</v>
      </c>
      <c r="P111" s="77">
        <f>IF(VLOOKUP(A111,Database!$A:$AS,MATCH($P$1,Database!$A$1:$AS$1,0),FALSE)=0,#N/A,VLOOKUP(A111,Database!$A:$AS,MATCH($P$1,Database!$A$1:$AS$1,0),FALSE))</f>
        <v>99.603629166999994</v>
      </c>
      <c r="Q111" s="77">
        <f>(((Table134567891011121314151617343[[#This Row],[JPN]]-VLOOKUP($U$1,A:Q,16,))/VLOOKUP($U$1,A:Q,16,))*100)+100</f>
        <v>100</v>
      </c>
    </row>
    <row r="112" spans="1:17" s="82" customFormat="1" x14ac:dyDescent="0.2">
      <c r="A112" s="21">
        <v>36220</v>
      </c>
      <c r="B112" s="77">
        <f>IF(VLOOKUP(A112,Database!$A:$AS,MATCH($B$1,Database!$A$1:$AS$1,0),FALSE)=0,#N/A,VLOOKUP(A112,Database!$A:$AS,MATCH($B$1,Database!$A$1:$AS$1,0),FALSE))</f>
        <v>121.389884176</v>
      </c>
      <c r="C112" s="77">
        <f>IF(VLOOKUP(A112,Database!$A:$AS,MATCH($C$1,Database!$A$1:$AS$1,0),FALSE)=0,#N/A,VLOOKUP(A112,Database!$A:$AS,MATCH($C$1,Database!$A$1:$AS$1,0),FALSE))</f>
        <v>102.13</v>
      </c>
      <c r="D112" s="77">
        <f>IF(VLOOKUP(A112,Database!$A:$AS,MATCH($D$1,Database!$A$1:$AS$1,0),FALSE)=0,#N/A,VLOOKUP(A112,Database!$A:$AS,MATCH($D$1,Database!$A$1:$AS$1,0),FALSE))</f>
        <v>74.293808849000001</v>
      </c>
      <c r="E112" s="77">
        <f>IF(VLOOKUP(A112,Database!$A:$AS,MATCH($E$1,Database!$A$1:$AS$1,0),FALSE)=0,#N/A,VLOOKUP(A112,Database!$A:$AS,MATCH($E$1,Database!$A$1:$AS$1,0),FALSE))</f>
        <v>114.753095628</v>
      </c>
      <c r="F112" s="77">
        <f>IF(VLOOKUP(A112,Database!$A:$AS,MATCH($F$1,Database!$A$1:$AS$1,0),FALSE)=0,#N/A,VLOOKUP(A112,Database!$A:$AS,MATCH($F$1,Database!$A$1:$AS$1,0),FALSE))</f>
        <v>88.6</v>
      </c>
      <c r="G112" s="77">
        <f>IF(VLOOKUP(A112,Database!$A:$AS,MATCH($G$1,Database!$A$1:$AS$1,0),FALSE)=0,#N/A,VLOOKUP(A112,Database!$A:$AS,MATCH($G$1,Database!$A$1:$AS$1,0),FALSE))</f>
        <v>93.995339666999996</v>
      </c>
      <c r="H112" s="77">
        <f>(((Table134567891011121314151617343[[#This Row],[ITA]]-VLOOKUP($U$1,A:B,2,))/VLOOKUP($U$1,A:B,2,))*100)+100</f>
        <v>99.83552631556087</v>
      </c>
      <c r="I112" s="77">
        <f>(((Table134567891011121314151617343[[#This Row],[FRA]]-VLOOKUP($U$1,A:C,3,))/VLOOKUP($U$1,A:C,3,))*100)+100</f>
        <v>99.648746219143334</v>
      </c>
      <c r="J112" s="77">
        <f>(((Table134567891011121314151617343[[#This Row],[DEU]]-VLOOKUP($U$1,A:D,4,))/VLOOKUP($U$1,A:D,4,))*100)+100</f>
        <v>98.803191488371368</v>
      </c>
      <c r="K112" s="77">
        <f>(((Table134567891011121314151617343[[#This Row],[ESP]]-VLOOKUP($U$1,A:E,5,))/VLOOKUP($U$1,A:E,5,))*100)+100</f>
        <v>96.455408926770176</v>
      </c>
      <c r="L112" s="77">
        <f>(((Table134567891011121314151617343[[#This Row],[EA19]]-VLOOKUP($U$1,A:F,6,))/VLOOKUP($U$1,A:F,6,))*100)+100</f>
        <v>99.105145413870233</v>
      </c>
      <c r="M112" s="77">
        <f>(((Table134567891011121314151617343[[#This Row],[GBR]]-VLOOKUP($U$1,A:G,7,))/VLOOKUP($U$1,A:G,7,))*100)+100</f>
        <v>101.98366394417677</v>
      </c>
      <c r="N112" s="77">
        <f>IF(VLOOKUP(A112,Database!$A:$AU,MATCH($N$1,Database!$A$1:$AU$1,0),FALSE)=0,#N/A,VLOOKUP(A112,Database!$A:$AU,MATCH($N$1,Database!$A$1:$AU$1,0),FALSE))</f>
        <v>87.520590893000005</v>
      </c>
      <c r="O112" s="77">
        <f>(((Table134567891011121314151617343[[#This Row],[USA]]-VLOOKUP($U$1,A:N,14,))/VLOOKUP($U$1,A:N,14,))*100)+100</f>
        <v>100.75654099800647</v>
      </c>
      <c r="P112" s="77">
        <f>IF(VLOOKUP(A112,Database!$A:$AS,MATCH($P$1,Database!$A$1:$AS$1,0),FALSE)=0,#N/A,VLOOKUP(A112,Database!$A:$AS,MATCH($P$1,Database!$A$1:$AS$1,0),FALSE))</f>
        <v>100.879235944</v>
      </c>
      <c r="Q112" s="77">
        <f>(((Table134567891011121314151617343[[#This Row],[JPN]]-VLOOKUP($U$1,A:Q,16,))/VLOOKUP($U$1,A:Q,16,))*100)+100</f>
        <v>101.28068303099806</v>
      </c>
    </row>
    <row r="113" spans="1:17" s="82" customFormat="1" x14ac:dyDescent="0.2">
      <c r="A113" s="21">
        <v>36251</v>
      </c>
      <c r="B113" s="77">
        <f>IF(VLOOKUP(A113,Database!$A:$AS,MATCH($B$1,Database!$A$1:$AS$1,0),FALSE)=0,#N/A,VLOOKUP(A113,Database!$A:$AS,MATCH($B$1,Database!$A$1:$AS$1,0),FALSE))</f>
        <v>120.48995917000001</v>
      </c>
      <c r="C113" s="77">
        <f>IF(VLOOKUP(A113,Database!$A:$AS,MATCH($C$1,Database!$A$1:$AS$1,0),FALSE)=0,#N/A,VLOOKUP(A113,Database!$A:$AS,MATCH($C$1,Database!$A$1:$AS$1,0),FALSE))</f>
        <v>102.92</v>
      </c>
      <c r="D113" s="77">
        <f>IF(VLOOKUP(A113,Database!$A:$AS,MATCH($D$1,Database!$A$1:$AS$1,0),FALSE)=0,#N/A,VLOOKUP(A113,Database!$A:$AS,MATCH($D$1,Database!$A$1:$AS$1,0),FALSE))</f>
        <v>74.793767185999997</v>
      </c>
      <c r="E113" s="77">
        <f>IF(VLOOKUP(A113,Database!$A:$AS,MATCH($E$1,Database!$A$1:$AS$1,0),FALSE)=0,#N/A,VLOOKUP(A113,Database!$A:$AS,MATCH($E$1,Database!$A$1:$AS$1,0),FALSE))</f>
        <v>117.61309801100001</v>
      </c>
      <c r="F113" s="77">
        <f>IF(VLOOKUP(A113,Database!$A:$AS,MATCH($F$1,Database!$A$1:$AS$1,0),FALSE)=0,#N/A,VLOOKUP(A113,Database!$A:$AS,MATCH($F$1,Database!$A$1:$AS$1,0),FALSE))</f>
        <v>89.1</v>
      </c>
      <c r="G113" s="77">
        <f>IF(VLOOKUP(A113,Database!$A:$AS,MATCH($G$1,Database!$A$1:$AS$1,0),FALSE)=0,#N/A,VLOOKUP(A113,Database!$A:$AS,MATCH($G$1,Database!$A$1:$AS$1,0),FALSE))</f>
        <v>95.285893529000006</v>
      </c>
      <c r="H113" s="77">
        <f>(((Table134567891011121314151617343[[#This Row],[ITA]]-VLOOKUP($U$1,A:B,2,))/VLOOKUP($U$1,A:B,2,))*100)+100</f>
        <v>99.095394736818449</v>
      </c>
      <c r="I113" s="77">
        <f>(((Table134567891011121314151617343[[#This Row],[FRA]]-VLOOKUP($U$1,A:C,3,))/VLOOKUP($U$1,A:C,3,))*100)+100</f>
        <v>100.41955312713436</v>
      </c>
      <c r="J113" s="77">
        <f>(((Table134567891011121314151617343[[#This Row],[DEU]]-VLOOKUP($U$1,A:D,4,))/VLOOKUP($U$1,A:D,4,))*100)+100</f>
        <v>99.46808510564729</v>
      </c>
      <c r="K113" s="77">
        <f>(((Table134567891011121314151617343[[#This Row],[ESP]]-VLOOKUP($U$1,A:E,5,))/VLOOKUP($U$1,A:E,5,))*100)+100</f>
        <v>98.859376313219428</v>
      </c>
      <c r="L113" s="77">
        <f>(((Table134567891011121314151617343[[#This Row],[EA19]]-VLOOKUP($U$1,A:F,6,))/VLOOKUP($U$1,A:F,6,))*100)+100</f>
        <v>99.664429530201332</v>
      </c>
      <c r="M113" s="77">
        <f>(((Table134567891011121314151617343[[#This Row],[GBR]]-VLOOKUP($U$1,A:G,7,))/VLOOKUP($U$1,A:G,7,))*100)+100</f>
        <v>103.38389731564334</v>
      </c>
      <c r="N113" s="77">
        <f>IF(VLOOKUP(A113,Database!$A:$AU,MATCH($N$1,Database!$A$1:$AU$1,0),FALSE)=0,#N/A,VLOOKUP(A113,Database!$A:$AU,MATCH($N$1,Database!$A$1:$AU$1,0),FALSE))</f>
        <v>87.714863695000005</v>
      </c>
      <c r="O113" s="77">
        <f>(((Table134567891011121314151617343[[#This Row],[USA]]-VLOOKUP($U$1,A:N,14,))/VLOOKUP($U$1,A:N,14,))*100)+100</f>
        <v>100.98019414453792</v>
      </c>
      <c r="P113" s="77">
        <f>IF(VLOOKUP(A113,Database!$A:$AS,MATCH($P$1,Database!$A$1:$AS$1,0),FALSE)=0,#N/A,VLOOKUP(A113,Database!$A:$AS,MATCH($P$1,Database!$A$1:$AS$1,0),FALSE))</f>
        <v>99.178426908000006</v>
      </c>
      <c r="Q113" s="77">
        <f>(((Table134567891011121314151617343[[#This Row],[JPN]]-VLOOKUP($U$1,A:Q,16,))/VLOOKUP($U$1,A:Q,16,))*100)+100</f>
        <v>99.573105656333993</v>
      </c>
    </row>
    <row r="114" spans="1:17" s="82" customFormat="1" x14ac:dyDescent="0.2">
      <c r="A114" s="21">
        <v>36281</v>
      </c>
      <c r="B114" s="77">
        <f>IF(VLOOKUP(A114,Database!$A:$AS,MATCH($B$1,Database!$A$1:$AS$1,0),FALSE)=0,#N/A,VLOOKUP(A114,Database!$A:$AS,MATCH($B$1,Database!$A$1:$AS$1,0),FALSE))</f>
        <v>119.590034164</v>
      </c>
      <c r="C114" s="77">
        <f>IF(VLOOKUP(A114,Database!$A:$AS,MATCH($C$1,Database!$A$1:$AS$1,0),FALSE)=0,#N/A,VLOOKUP(A114,Database!$A:$AS,MATCH($C$1,Database!$A$1:$AS$1,0),FALSE))</f>
        <v>103.35</v>
      </c>
      <c r="D114" s="77">
        <f>IF(VLOOKUP(A114,Database!$A:$AS,MATCH($D$1,Database!$A$1:$AS$1,0),FALSE)=0,#N/A,VLOOKUP(A114,Database!$A:$AS,MATCH($D$1,Database!$A$1:$AS$1,0),FALSE))</f>
        <v>75.293725523000006</v>
      </c>
      <c r="E114" s="77">
        <f>IF(VLOOKUP(A114,Database!$A:$AS,MATCH($E$1,Database!$A$1:$AS$1,0),FALSE)=0,#N/A,VLOOKUP(A114,Database!$A:$AS,MATCH($E$1,Database!$A$1:$AS$1,0),FALSE))</f>
        <v>116.84509737099999</v>
      </c>
      <c r="F114" s="77">
        <f>IF(VLOOKUP(A114,Database!$A:$AS,MATCH($F$1,Database!$A$1:$AS$1,0),FALSE)=0,#N/A,VLOOKUP(A114,Database!$A:$AS,MATCH($F$1,Database!$A$1:$AS$1,0),FALSE))</f>
        <v>89.2</v>
      </c>
      <c r="G114" s="77">
        <f>IF(VLOOKUP(A114,Database!$A:$AS,MATCH($G$1,Database!$A$1:$AS$1,0),FALSE)=0,#N/A,VLOOKUP(A114,Database!$A:$AS,MATCH($G$1,Database!$A$1:$AS$1,0),FALSE))</f>
        <v>97.221724323000004</v>
      </c>
      <c r="H114" s="77">
        <f>(((Table134567891011121314151617343[[#This Row],[ITA]]-VLOOKUP($U$1,A:B,2,))/VLOOKUP($U$1,A:B,2,))*100)+100</f>
        <v>98.355263158075999</v>
      </c>
      <c r="I114" s="77">
        <f>(((Table134567891011121314151617343[[#This Row],[FRA]]-VLOOKUP($U$1,A:C,3,))/VLOOKUP($U$1,A:C,3,))*100)+100</f>
        <v>100.83910625426871</v>
      </c>
      <c r="J114" s="77">
        <f>(((Table134567891011121314151617343[[#This Row],[DEU]]-VLOOKUP($U$1,A:D,4,))/VLOOKUP($U$1,A:D,4,))*100)+100</f>
        <v>100.13297872292324</v>
      </c>
      <c r="K114" s="77">
        <f>(((Table134567891011121314151617343[[#This Row],[ESP]]-VLOOKUP($U$1,A:E,5,))/VLOOKUP($U$1,A:E,5,))*100)+100</f>
        <v>98.213835420559207</v>
      </c>
      <c r="L114" s="77">
        <f>(((Table134567891011121314151617343[[#This Row],[EA19]]-VLOOKUP($U$1,A:F,6,))/VLOOKUP($U$1,A:F,6,))*100)+100</f>
        <v>99.776286353467555</v>
      </c>
      <c r="M114" s="77">
        <f>(((Table134567891011121314151617343[[#This Row],[GBR]]-VLOOKUP($U$1,A:G,7,))/VLOOKUP($U$1,A:G,7,))*100)+100</f>
        <v>105.48424737392816</v>
      </c>
      <c r="N114" s="77">
        <f>IF(VLOOKUP(A114,Database!$A:$AU,MATCH($N$1,Database!$A$1:$AU$1,0),FALSE)=0,#N/A,VLOOKUP(A114,Database!$A:$AU,MATCH($N$1,Database!$A$1:$AU$1,0),FALSE))</f>
        <v>88.260016964000002</v>
      </c>
      <c r="O114" s="77">
        <f>(((Table134567891011121314151617343[[#This Row],[USA]]-VLOOKUP($U$1,A:N,14,))/VLOOKUP($U$1,A:N,14,))*100)+100</f>
        <v>101.60779225759623</v>
      </c>
      <c r="P114" s="77">
        <f>IF(VLOOKUP(A114,Database!$A:$AS,MATCH($P$1,Database!$A$1:$AS$1,0),FALSE)=0,#N/A,VLOOKUP(A114,Database!$A:$AS,MATCH($P$1,Database!$A$1:$AS$1,0),FALSE))</f>
        <v>100.772935379</v>
      </c>
      <c r="Q114" s="77">
        <f>(((Table134567891011121314151617343[[#This Row],[JPN]]-VLOOKUP($U$1,A:Q,16,))/VLOOKUP($U$1,A:Q,16,))*100)+100</f>
        <v>101.17395944483057</v>
      </c>
    </row>
    <row r="115" spans="1:17" s="82" customFormat="1" x14ac:dyDescent="0.2">
      <c r="A115" s="21">
        <v>36312</v>
      </c>
      <c r="B115" s="77">
        <f>IF(VLOOKUP(A115,Database!$A:$AS,MATCH($B$1,Database!$A$1:$AS$1,0),FALSE)=0,#N/A,VLOOKUP(A115,Database!$A:$AS,MATCH($B$1,Database!$A$1:$AS$1,0),FALSE))</f>
        <v>121.489875844</v>
      </c>
      <c r="C115" s="77">
        <f>IF(VLOOKUP(A115,Database!$A:$AS,MATCH($C$1,Database!$A$1:$AS$1,0),FALSE)=0,#N/A,VLOOKUP(A115,Database!$A:$AS,MATCH($C$1,Database!$A$1:$AS$1,0),FALSE))</f>
        <v>104.77</v>
      </c>
      <c r="D115" s="77">
        <f>IF(VLOOKUP(A115,Database!$A:$AS,MATCH($D$1,Database!$A$1:$AS$1,0),FALSE)=0,#N/A,VLOOKUP(A115,Database!$A:$AS,MATCH($D$1,Database!$A$1:$AS$1,0),FALSE))</f>
        <v>75.293725523000006</v>
      </c>
      <c r="E115" s="77">
        <f>IF(VLOOKUP(A115,Database!$A:$AS,MATCH($E$1,Database!$A$1:$AS$1,0),FALSE)=0,#N/A,VLOOKUP(A115,Database!$A:$AS,MATCH($E$1,Database!$A$1:$AS$1,0),FALSE))</f>
        <v>117.988098323</v>
      </c>
      <c r="F115" s="77">
        <f>IF(VLOOKUP(A115,Database!$A:$AS,MATCH($F$1,Database!$A$1:$AS$1,0),FALSE)=0,#N/A,VLOOKUP(A115,Database!$A:$AS,MATCH($F$1,Database!$A$1:$AS$1,0),FALSE))</f>
        <v>90</v>
      </c>
      <c r="G115" s="77">
        <f>IF(VLOOKUP(A115,Database!$A:$AS,MATCH($G$1,Database!$A$1:$AS$1,0),FALSE)=0,#N/A,VLOOKUP(A115,Database!$A:$AS,MATCH($G$1,Database!$A$1:$AS$1,0),FALSE))</f>
        <v>97.114178167999995</v>
      </c>
      <c r="H115" s="77">
        <f>(((Table134567891011121314151617343[[#This Row],[ITA]]-VLOOKUP($U$1,A:B,2,))/VLOOKUP($U$1,A:B,2,))*100)+100</f>
        <v>99.917763158191661</v>
      </c>
      <c r="I115" s="77">
        <f>(((Table134567891011121314151617343[[#This Row],[FRA]]-VLOOKUP($U$1,A:C,3,))/VLOOKUP($U$1,A:C,3,))*100)+100</f>
        <v>102.22460727875891</v>
      </c>
      <c r="J115" s="77">
        <f>(((Table134567891011121314151617343[[#This Row],[DEU]]-VLOOKUP($U$1,A:D,4,))/VLOOKUP($U$1,A:D,4,))*100)+100</f>
        <v>100.13297872292324</v>
      </c>
      <c r="K115" s="77">
        <f>(((Table134567891011121314151617343[[#This Row],[ESP]]-VLOOKUP($U$1,A:E,5,))/VLOOKUP($U$1,A:E,5,))*100)+100</f>
        <v>99.174581826793386</v>
      </c>
      <c r="L115" s="77">
        <f>(((Table134567891011121314151617343[[#This Row],[EA19]]-VLOOKUP($U$1,A:F,6,))/VLOOKUP($U$1,A:F,6,))*100)+100</f>
        <v>100.67114093959731</v>
      </c>
      <c r="M115" s="77">
        <f>(((Table134567891011121314151617343[[#This Row],[GBR]]-VLOOKUP($U$1,A:G,7,))/VLOOKUP($U$1,A:G,7,))*100)+100</f>
        <v>105.36756125982011</v>
      </c>
      <c r="N115" s="77">
        <f>IF(VLOOKUP(A115,Database!$A:$AU,MATCH($N$1,Database!$A$1:$AU$1,0),FALSE)=0,#N/A,VLOOKUP(A115,Database!$A:$AU,MATCH($N$1,Database!$A$1:$AU$1,0),FALSE))</f>
        <v>88.196085353000001</v>
      </c>
      <c r="O115" s="77">
        <f>(((Table134567891011121314151617343[[#This Row],[USA]]-VLOOKUP($U$1,A:N,14,))/VLOOKUP($U$1,A:N,14,))*100)+100</f>
        <v>101.53419211482907</v>
      </c>
      <c r="P115" s="77">
        <f>IF(VLOOKUP(A115,Database!$A:$AS,MATCH($P$1,Database!$A$1:$AS$1,0),FALSE)=0,#N/A,VLOOKUP(A115,Database!$A:$AS,MATCH($P$1,Database!$A$1:$AS$1,0),FALSE))</f>
        <v>100.028831426</v>
      </c>
      <c r="Q115" s="77">
        <f>(((Table134567891011121314151617343[[#This Row],[JPN]]-VLOOKUP($U$1,A:Q,16,))/VLOOKUP($U$1,A:Q,16,))*100)+100</f>
        <v>100.42689434366602</v>
      </c>
    </row>
    <row r="116" spans="1:17" s="82" customFormat="1" x14ac:dyDescent="0.2">
      <c r="A116" s="21">
        <v>36342</v>
      </c>
      <c r="B116" s="77">
        <f>IF(VLOOKUP(A116,Database!$A:$AS,MATCH($B$1,Database!$A$1:$AS$1,0),FALSE)=0,#N/A,VLOOKUP(A116,Database!$A:$AS,MATCH($B$1,Database!$A$1:$AS$1,0),FALSE))</f>
        <v>122.38980085</v>
      </c>
      <c r="C116" s="77">
        <f>IF(VLOOKUP(A116,Database!$A:$AS,MATCH($C$1,Database!$A$1:$AS$1,0),FALSE)=0,#N/A,VLOOKUP(A116,Database!$A:$AS,MATCH($C$1,Database!$A$1:$AS$1,0),FALSE))</f>
        <v>105.02</v>
      </c>
      <c r="D116" s="77">
        <f>IF(VLOOKUP(A116,Database!$A:$AS,MATCH($D$1,Database!$A$1:$AS$1,0),FALSE)=0,#N/A,VLOOKUP(A116,Database!$A:$AS,MATCH($D$1,Database!$A$1:$AS$1,0),FALSE))</f>
        <v>75.893675526999999</v>
      </c>
      <c r="E116" s="77">
        <f>IF(VLOOKUP(A116,Database!$A:$AS,MATCH($E$1,Database!$A$1:$AS$1,0),FALSE)=0,#N/A,VLOOKUP(A116,Database!$A:$AS,MATCH($E$1,Database!$A$1:$AS$1,0),FALSE))</f>
        <v>120.17510014600001</v>
      </c>
      <c r="F116" s="77">
        <f>IF(VLOOKUP(A116,Database!$A:$AS,MATCH($F$1,Database!$A$1:$AS$1,0),FALSE)=0,#N/A,VLOOKUP(A116,Database!$A:$AS,MATCH($F$1,Database!$A$1:$AS$1,0),FALSE))</f>
        <v>90.6</v>
      </c>
      <c r="G116" s="77">
        <f>IF(VLOOKUP(A116,Database!$A:$AS,MATCH($G$1,Database!$A$1:$AS$1,0),FALSE)=0,#N/A,VLOOKUP(A116,Database!$A:$AS,MATCH($G$1,Database!$A$1:$AS$1,0),FALSE))</f>
        <v>98.619824340999998</v>
      </c>
      <c r="H116" s="77">
        <f>(((Table134567891011121314151617343[[#This Row],[ITA]]-VLOOKUP($U$1,A:B,2,))/VLOOKUP($U$1,A:B,2,))*100)+100</f>
        <v>100.6578947369341</v>
      </c>
      <c r="I116" s="77">
        <f>(((Table134567891011121314151617343[[#This Row],[FRA]]-VLOOKUP($U$1,A:C,3,))/VLOOKUP($U$1,A:C,3,))*100)+100</f>
        <v>102.46853351546493</v>
      </c>
      <c r="J116" s="77">
        <f>(((Table134567891011121314151617343[[#This Row],[DEU]]-VLOOKUP($U$1,A:D,4,))/VLOOKUP($U$1,A:D,4,))*100)+100</f>
        <v>100.9308510631224</v>
      </c>
      <c r="K116" s="77">
        <f>(((Table134567891011121314151617343[[#This Row],[ESP]]-VLOOKUP($U$1,A:E,5,))/VLOOKUP($U$1,A:E,5,))*100)+100</f>
        <v>101.01286038482809</v>
      </c>
      <c r="L116" s="77">
        <f>(((Table134567891011121314151617343[[#This Row],[EA19]]-VLOOKUP($U$1,A:F,6,))/VLOOKUP($U$1,A:F,6,))*100)+100</f>
        <v>101.34228187919462</v>
      </c>
      <c r="M116" s="77">
        <f>(((Table134567891011121314151617343[[#This Row],[GBR]]-VLOOKUP($U$1,A:G,7,))/VLOOKUP($U$1,A:G,7,))*100)+100</f>
        <v>107.00116686058774</v>
      </c>
      <c r="N116" s="77">
        <f>IF(VLOOKUP(A116,Database!$A:$AU,MATCH($N$1,Database!$A$1:$AU$1,0),FALSE)=0,#N/A,VLOOKUP(A116,Database!$A:$AU,MATCH($N$1,Database!$A$1:$AU$1,0),FALSE))</f>
        <v>88.726668162999999</v>
      </c>
      <c r="O116" s="77">
        <f>(((Table134567891011121314151617343[[#This Row],[USA]]-VLOOKUP($U$1,A:N,14,))/VLOOKUP($U$1,A:N,14,))*100)+100</f>
        <v>102.14501624322145</v>
      </c>
      <c r="P116" s="77">
        <f>IF(VLOOKUP(A116,Database!$A:$AS,MATCH($P$1,Database!$A$1:$AS$1,0),FALSE)=0,#N/A,VLOOKUP(A116,Database!$A:$AS,MATCH($P$1,Database!$A$1:$AS$1,0),FALSE))</f>
        <v>100.56033425</v>
      </c>
      <c r="Q116" s="77">
        <f>(((Table134567891011121314151617343[[#This Row],[JPN]]-VLOOKUP($U$1,A:Q,16,))/VLOOKUP($U$1,A:Q,16,))*100)+100</f>
        <v>100.96051227349955</v>
      </c>
    </row>
    <row r="117" spans="1:17" s="82" customFormat="1" x14ac:dyDescent="0.2">
      <c r="A117" s="21">
        <v>36373</v>
      </c>
      <c r="B117" s="77">
        <f>IF(VLOOKUP(A117,Database!$A:$AS,MATCH($B$1,Database!$A$1:$AS$1,0),FALSE)=0,#N/A,VLOOKUP(A117,Database!$A:$AS,MATCH($B$1,Database!$A$1:$AS$1,0),FALSE))</f>
        <v>123.18973418900001</v>
      </c>
      <c r="C117" s="77">
        <f>IF(VLOOKUP(A117,Database!$A:$AS,MATCH($C$1,Database!$A$1:$AS$1,0),FALSE)=0,#N/A,VLOOKUP(A117,Database!$A:$AS,MATCH($C$1,Database!$A$1:$AS$1,0),FALSE))</f>
        <v>103.04</v>
      </c>
      <c r="D117" s="77">
        <f>IF(VLOOKUP(A117,Database!$A:$AS,MATCH($D$1,Database!$A$1:$AS$1,0),FALSE)=0,#N/A,VLOOKUP(A117,Database!$A:$AS,MATCH($D$1,Database!$A$1:$AS$1,0),FALSE))</f>
        <v>76.593617198999993</v>
      </c>
      <c r="E117" s="77">
        <f>IF(VLOOKUP(A117,Database!$A:$AS,MATCH($E$1,Database!$A$1:$AS$1,0),FALSE)=0,#N/A,VLOOKUP(A117,Database!$A:$AS,MATCH($E$1,Database!$A$1:$AS$1,0),FALSE))</f>
        <v>118.26509855400001</v>
      </c>
      <c r="F117" s="77">
        <f>IF(VLOOKUP(A117,Database!$A:$AS,MATCH($F$1,Database!$A$1:$AS$1,0),FALSE)=0,#N/A,VLOOKUP(A117,Database!$A:$AS,MATCH($F$1,Database!$A$1:$AS$1,0),FALSE))</f>
        <v>90.6</v>
      </c>
      <c r="G117" s="77">
        <f>IF(VLOOKUP(A117,Database!$A:$AS,MATCH($G$1,Database!$A$1:$AS$1,0),FALSE)=0,#N/A,VLOOKUP(A117,Database!$A:$AS,MATCH($G$1,Database!$A$1:$AS$1,0),FALSE))</f>
        <v>99.372647427999993</v>
      </c>
      <c r="H117" s="77">
        <f>(((Table134567891011121314151617343[[#This Row],[ITA]]-VLOOKUP($U$1,A:B,2,))/VLOOKUP($U$1,A:B,2,))*100)+100</f>
        <v>101.31578947386819</v>
      </c>
      <c r="I117" s="77">
        <f>(((Table134567891011121314151617343[[#This Row],[FRA]]-VLOOKUP($U$1,A:C,3,))/VLOOKUP($U$1,A:C,3,))*100)+100</f>
        <v>100.53663772075326</v>
      </c>
      <c r="J117" s="77">
        <f>(((Table134567891011121314151617343[[#This Row],[DEU]]-VLOOKUP($U$1,A:D,4,))/VLOOKUP($U$1,A:D,4,))*100)+100</f>
        <v>101.86170212757469</v>
      </c>
      <c r="K117" s="77">
        <f>(((Table134567891011121314151617343[[#This Row],[ESP]]-VLOOKUP($U$1,A:E,5,))/VLOOKUP($U$1,A:E,5,))*100)+100</f>
        <v>99.407413633270565</v>
      </c>
      <c r="L117" s="77">
        <f>(((Table134567891011121314151617343[[#This Row],[EA19]]-VLOOKUP($U$1,A:F,6,))/VLOOKUP($U$1,A:F,6,))*100)+100</f>
        <v>101.34228187919462</v>
      </c>
      <c r="M117" s="77">
        <f>(((Table134567891011121314151617343[[#This Row],[GBR]]-VLOOKUP($U$1,A:G,7,))/VLOOKUP($U$1,A:G,7,))*100)+100</f>
        <v>107.81796966151406</v>
      </c>
      <c r="N117" s="77">
        <f>IF(VLOOKUP(A117,Database!$A:$AU,MATCH($N$1,Database!$A$1:$AU$1,0),FALSE)=0,#N/A,VLOOKUP(A117,Database!$A:$AU,MATCH($N$1,Database!$A$1:$AU$1,0),FALSE))</f>
        <v>89.106193957000002</v>
      </c>
      <c r="O117" s="77">
        <f>(((Table134567891011121314151617343[[#This Row],[USA]]-VLOOKUP($U$1,A:N,14,))/VLOOKUP($U$1,A:N,14,))*100)+100</f>
        <v>102.58193863865766</v>
      </c>
      <c r="P117" s="77">
        <f>IF(VLOOKUP(A117,Database!$A:$AS,MATCH($P$1,Database!$A$1:$AS$1,0),FALSE)=0,#N/A,VLOOKUP(A117,Database!$A:$AS,MATCH($P$1,Database!$A$1:$AS$1,0),FALSE))</f>
        <v>101.517039333</v>
      </c>
      <c r="Q117" s="77">
        <f>(((Table134567891011121314151617343[[#This Row],[JPN]]-VLOOKUP($U$1,A:Q,16,))/VLOOKUP($U$1,A:Q,16,))*100)+100</f>
        <v>101.92102454699908</v>
      </c>
    </row>
    <row r="118" spans="1:17" s="82" customFormat="1" x14ac:dyDescent="0.2">
      <c r="A118" s="21">
        <v>36404</v>
      </c>
      <c r="B118" s="77">
        <f>IF(VLOOKUP(A118,Database!$A:$AS,MATCH($B$1,Database!$A$1:$AS$1,0),FALSE)=0,#N/A,VLOOKUP(A118,Database!$A:$AS,MATCH($B$1,Database!$A$1:$AS$1,0),FALSE))</f>
        <v>123.689692526</v>
      </c>
      <c r="C118" s="77">
        <f>IF(VLOOKUP(A118,Database!$A:$AS,MATCH($C$1,Database!$A$1:$AS$1,0),FALSE)=0,#N/A,VLOOKUP(A118,Database!$A:$AS,MATCH($C$1,Database!$A$1:$AS$1,0),FALSE))</f>
        <v>105.87</v>
      </c>
      <c r="D118" s="77">
        <f>IF(VLOOKUP(A118,Database!$A:$AS,MATCH($D$1,Database!$A$1:$AS$1,0),FALSE)=0,#N/A,VLOOKUP(A118,Database!$A:$AS,MATCH($D$1,Database!$A$1:$AS$1,0),FALSE))</f>
        <v>76.293642195999993</v>
      </c>
      <c r="E118" s="77">
        <f>IF(VLOOKUP(A118,Database!$A:$AS,MATCH($E$1,Database!$A$1:$AS$1,0),FALSE)=0,#N/A,VLOOKUP(A118,Database!$A:$AS,MATCH($E$1,Database!$A$1:$AS$1,0),FALSE))</f>
        <v>119.847099873</v>
      </c>
      <c r="F118" s="77">
        <f>IF(VLOOKUP(A118,Database!$A:$AS,MATCH($F$1,Database!$A$1:$AS$1,0),FALSE)=0,#N/A,VLOOKUP(A118,Database!$A:$AS,MATCH($F$1,Database!$A$1:$AS$1,0),FALSE))</f>
        <v>91.4</v>
      </c>
      <c r="G118" s="77">
        <f>IF(VLOOKUP(A118,Database!$A:$AS,MATCH($G$1,Database!$A$1:$AS$1,0),FALSE)=0,#N/A,VLOOKUP(A118,Database!$A:$AS,MATCH($G$1,Database!$A$1:$AS$1,0),FALSE))</f>
        <v>99.372647427999993</v>
      </c>
      <c r="H118" s="77">
        <f>(((Table134567891011121314151617343[[#This Row],[ITA]]-VLOOKUP($U$1,A:B,2,))/VLOOKUP($U$1,A:B,2,))*100)+100</f>
        <v>101.72697368455479</v>
      </c>
      <c r="I118" s="77">
        <f>(((Table134567891011121314151617343[[#This Row],[FRA]]-VLOOKUP($U$1,A:C,3,))/VLOOKUP($U$1,A:C,3,))*100)+100</f>
        <v>103.29788272026541</v>
      </c>
      <c r="J118" s="77">
        <f>(((Table134567891011121314151617343[[#This Row],[DEU]]-VLOOKUP($U$1,A:D,4,))/VLOOKUP($U$1,A:D,4,))*100)+100</f>
        <v>101.4627659561452</v>
      </c>
      <c r="K118" s="77">
        <f>(((Table134567891011121314151617343[[#This Row],[ESP]]-VLOOKUP($U$1,A:E,5,))/VLOOKUP($U$1,A:E,5,))*100)+100</f>
        <v>100.73716062886797</v>
      </c>
      <c r="L118" s="77">
        <f>(((Table134567891011121314151617343[[#This Row],[EA19]]-VLOOKUP($U$1,A:F,6,))/VLOOKUP($U$1,A:F,6,))*100)+100</f>
        <v>102.23713646532438</v>
      </c>
      <c r="M118" s="77">
        <f>(((Table134567891011121314151617343[[#This Row],[GBR]]-VLOOKUP($U$1,A:G,7,))/VLOOKUP($U$1,A:G,7,))*100)+100</f>
        <v>107.81796966151406</v>
      </c>
      <c r="N118" s="77">
        <f>IF(VLOOKUP(A118,Database!$A:$AU,MATCH($N$1,Database!$A$1:$AU$1,0),FALSE)=0,#N/A,VLOOKUP(A118,Database!$A:$AU,MATCH($N$1,Database!$A$1:$AU$1,0),FALSE))</f>
        <v>88.707340001000006</v>
      </c>
      <c r="O118" s="77">
        <f>(((Table134567891011121314151617343[[#This Row],[USA]]-VLOOKUP($U$1,A:N,14,))/VLOOKUP($U$1,A:N,14,))*100)+100</f>
        <v>102.12276503665282</v>
      </c>
      <c r="P118" s="77">
        <f>IF(VLOOKUP(A118,Database!$A:$AS,MATCH($P$1,Database!$A$1:$AS$1,0),FALSE)=0,#N/A,VLOOKUP(A118,Database!$A:$AS,MATCH($P$1,Database!$A$1:$AS$1,0),FALSE))</f>
        <v>102.26114328600001</v>
      </c>
      <c r="Q118" s="77">
        <f>(((Table134567891011121314151617343[[#This Row],[JPN]]-VLOOKUP($U$1,A:Q,16,))/VLOOKUP($U$1,A:Q,16,))*100)+100</f>
        <v>102.66808964816363</v>
      </c>
    </row>
    <row r="119" spans="1:17" s="82" customFormat="1" x14ac:dyDescent="0.2">
      <c r="A119" s="21">
        <v>36434</v>
      </c>
      <c r="B119" s="77">
        <f>IF(VLOOKUP(A119,Database!$A:$AS,MATCH($B$1,Database!$A$1:$AS$1,0),FALSE)=0,#N/A,VLOOKUP(A119,Database!$A:$AS,MATCH($B$1,Database!$A$1:$AS$1,0),FALSE))</f>
        <v>124.889592534</v>
      </c>
      <c r="C119" s="77">
        <f>IF(VLOOKUP(A119,Database!$A:$AS,MATCH($C$1,Database!$A$1:$AS$1,0),FALSE)=0,#N/A,VLOOKUP(A119,Database!$A:$AS,MATCH($C$1,Database!$A$1:$AS$1,0),FALSE))</f>
        <v>107.21</v>
      </c>
      <c r="D119" s="77">
        <f>IF(VLOOKUP(A119,Database!$A:$AS,MATCH($D$1,Database!$A$1:$AS$1,0),FALSE)=0,#N/A,VLOOKUP(A119,Database!$A:$AS,MATCH($D$1,Database!$A$1:$AS$1,0),FALSE))</f>
        <v>77.093575534999999</v>
      </c>
      <c r="E119" s="77">
        <f>IF(VLOOKUP(A119,Database!$A:$AS,MATCH($E$1,Database!$A$1:$AS$1,0),FALSE)=0,#N/A,VLOOKUP(A119,Database!$A:$AS,MATCH($E$1,Database!$A$1:$AS$1,0),FALSE))</f>
        <v>120.593100494</v>
      </c>
      <c r="F119" s="77">
        <f>IF(VLOOKUP(A119,Database!$A:$AS,MATCH($F$1,Database!$A$1:$AS$1,0),FALSE)=0,#N/A,VLOOKUP(A119,Database!$A:$AS,MATCH($F$1,Database!$A$1:$AS$1,0),FALSE))</f>
        <v>92.3</v>
      </c>
      <c r="G119" s="77">
        <f>IF(VLOOKUP(A119,Database!$A:$AS,MATCH($G$1,Database!$A$1:$AS$1,0),FALSE)=0,#N/A,VLOOKUP(A119,Database!$A:$AS,MATCH($G$1,Database!$A$1:$AS$1,0),FALSE))</f>
        <v>98.404732030999995</v>
      </c>
      <c r="H119" s="77">
        <f>(((Table134567891011121314151617343[[#This Row],[ITA]]-VLOOKUP($U$1,A:B,2,))/VLOOKUP($U$1,A:B,2,))*100)+100</f>
        <v>102.71381578954471</v>
      </c>
      <c r="I119" s="77">
        <f>(((Table134567891011121314151617343[[#This Row],[FRA]]-VLOOKUP($U$1,A:C,3,))/VLOOKUP($U$1,A:C,3,))*100)+100</f>
        <v>104.60532734900966</v>
      </c>
      <c r="J119" s="77">
        <f>(((Table134567891011121314151617343[[#This Row],[DEU]]-VLOOKUP($U$1,A:D,4,))/VLOOKUP($U$1,A:D,4,))*100)+100</f>
        <v>102.52659574352073</v>
      </c>
      <c r="K119" s="77">
        <f>(((Table134567891011121314151617343[[#This Row],[ESP]]-VLOOKUP($U$1,A:E,5,))/VLOOKUP($U$1,A:E,5,))*100)+100</f>
        <v>101.36420946414681</v>
      </c>
      <c r="L119" s="77">
        <f>(((Table134567891011121314151617343[[#This Row],[EA19]]-VLOOKUP($U$1,A:F,6,))/VLOOKUP($U$1,A:F,6,))*100)+100</f>
        <v>103.24384787472034</v>
      </c>
      <c r="M119" s="77">
        <f>(((Table134567891011121314151617343[[#This Row],[GBR]]-VLOOKUP($U$1,A:G,7,))/VLOOKUP($U$1,A:G,7,))*100)+100</f>
        <v>106.76779463237165</v>
      </c>
      <c r="N119" s="77">
        <f>IF(VLOOKUP(A119,Database!$A:$AU,MATCH($N$1,Database!$A$1:$AU$1,0),FALSE)=0,#N/A,VLOOKUP(A119,Database!$A:$AU,MATCH($N$1,Database!$A$1:$AU$1,0),FALSE))</f>
        <v>89.873472403999997</v>
      </c>
      <c r="O119" s="77">
        <f>(((Table134567891011121314151617343[[#This Row],[USA]]-VLOOKUP($U$1,A:N,14,))/VLOOKUP($U$1,A:N,14,))*100)+100</f>
        <v>103.46525445626402</v>
      </c>
      <c r="P119" s="77">
        <f>IF(VLOOKUP(A119,Database!$A:$AS,MATCH($P$1,Database!$A$1:$AS$1,0),FALSE)=0,#N/A,VLOOKUP(A119,Database!$A:$AS,MATCH($P$1,Database!$A$1:$AS$1,0),FALSE))</f>
        <v>102.15484272099999</v>
      </c>
      <c r="Q119" s="77">
        <f>(((Table134567891011121314151617343[[#This Row],[JPN]]-VLOOKUP($U$1,A:Q,16,))/VLOOKUP($U$1,A:Q,16,))*100)+100</f>
        <v>102.56136606199611</v>
      </c>
    </row>
    <row r="120" spans="1:17" s="82" customFormat="1" x14ac:dyDescent="0.2">
      <c r="A120" s="21">
        <v>36465</v>
      </c>
      <c r="B120" s="77">
        <f>IF(VLOOKUP(A120,Database!$A:$AS,MATCH($B$1,Database!$A$1:$AS$1,0),FALSE)=0,#N/A,VLOOKUP(A120,Database!$A:$AS,MATCH($B$1,Database!$A$1:$AS$1,0),FALSE))</f>
        <v>125.68952587299999</v>
      </c>
      <c r="C120" s="77">
        <f>IF(VLOOKUP(A120,Database!$A:$AS,MATCH($C$1,Database!$A$1:$AS$1,0),FALSE)=0,#N/A,VLOOKUP(A120,Database!$A:$AS,MATCH($C$1,Database!$A$1:$AS$1,0),FALSE))</f>
        <v>107.26</v>
      </c>
      <c r="D120" s="77">
        <f>IF(VLOOKUP(A120,Database!$A:$AS,MATCH($D$1,Database!$A$1:$AS$1,0),FALSE)=0,#N/A,VLOOKUP(A120,Database!$A:$AS,MATCH($D$1,Database!$A$1:$AS$1,0),FALSE))</f>
        <v>76.993583868000002</v>
      </c>
      <c r="E120" s="77">
        <f>IF(VLOOKUP(A120,Database!$A:$AS,MATCH($E$1,Database!$A$1:$AS$1,0),FALSE)=0,#N/A,VLOOKUP(A120,Database!$A:$AS,MATCH($E$1,Database!$A$1:$AS$1,0),FALSE))</f>
        <v>121.059100883</v>
      </c>
      <c r="F120" s="77">
        <f>IF(VLOOKUP(A120,Database!$A:$AS,MATCH($F$1,Database!$A$1:$AS$1,0),FALSE)=0,#N/A,VLOOKUP(A120,Database!$A:$AS,MATCH($F$1,Database!$A$1:$AS$1,0),FALSE))</f>
        <v>92.7</v>
      </c>
      <c r="G120" s="77">
        <f>IF(VLOOKUP(A120,Database!$A:$AS,MATCH($G$1,Database!$A$1:$AS$1,0),FALSE)=0,#N/A,VLOOKUP(A120,Database!$A:$AS,MATCH($G$1,Database!$A$1:$AS$1,0),FALSE))</f>
        <v>98.512278186000003</v>
      </c>
      <c r="H120" s="77">
        <f>(((Table134567891011121314151617343[[#This Row],[ITA]]-VLOOKUP($U$1,A:B,2,))/VLOOKUP($U$1,A:B,2,))*100)+100</f>
        <v>103.37171052647879</v>
      </c>
      <c r="I120" s="77">
        <f>(((Table134567891011121314151617343[[#This Row],[FRA]]-VLOOKUP($U$1,A:C,3,))/VLOOKUP($U$1,A:C,3,))*100)+100</f>
        <v>104.65411259635087</v>
      </c>
      <c r="J120" s="77">
        <f>(((Table134567891011121314151617343[[#This Row],[DEU]]-VLOOKUP($U$1,A:D,4,))/VLOOKUP($U$1,A:D,4,))*100)+100</f>
        <v>102.3936170205975</v>
      </c>
      <c r="K120" s="77">
        <f>(((Table134567891011121314151617343[[#This Row],[ESP]]-VLOOKUP($U$1,A:E,5,))/VLOOKUP($U$1,A:E,5,))*100)+100</f>
        <v>101.75590485009735</v>
      </c>
      <c r="L120" s="77">
        <f>(((Table134567891011121314151617343[[#This Row],[EA19]]-VLOOKUP($U$1,A:F,6,))/VLOOKUP($U$1,A:F,6,))*100)+100</f>
        <v>103.69127516778524</v>
      </c>
      <c r="M120" s="77">
        <f>(((Table134567891011121314151617343[[#This Row],[GBR]]-VLOOKUP($U$1,A:G,7,))/VLOOKUP($U$1,A:G,7,))*100)+100</f>
        <v>106.8844807464797</v>
      </c>
      <c r="N120" s="77">
        <f>IF(VLOOKUP(A120,Database!$A:$AU,MATCH($N$1,Database!$A$1:$AU$1,0),FALSE)=0,#N/A,VLOOKUP(A120,Database!$A:$AU,MATCH($N$1,Database!$A$1:$AU$1,0),FALSE))</f>
        <v>90.340619196999995</v>
      </c>
      <c r="O120" s="77">
        <f>(((Table134567891011121314151617343[[#This Row],[USA]]-VLOOKUP($U$1,A:N,14,))/VLOOKUP($U$1,A:N,14,))*100)+100</f>
        <v>104.00304898576549</v>
      </c>
      <c r="P120" s="77">
        <f>IF(VLOOKUP(A120,Database!$A:$AS,MATCH($P$1,Database!$A$1:$AS$1,0),FALSE)=0,#N/A,VLOOKUP(A120,Database!$A:$AS,MATCH($P$1,Database!$A$1:$AS$1,0),FALSE))</f>
        <v>103.217848369</v>
      </c>
      <c r="Q120" s="77">
        <f>(((Table134567891011121314151617343[[#This Row],[JPN]]-VLOOKUP($U$1,A:Q,16,))/VLOOKUP($U$1,A:Q,16,))*100)+100</f>
        <v>103.62860192166315</v>
      </c>
    </row>
    <row r="121" spans="1:17" s="82" customFormat="1" x14ac:dyDescent="0.2">
      <c r="A121" s="21">
        <v>36495</v>
      </c>
      <c r="B121" s="77">
        <f>IF(VLOOKUP(A121,Database!$A:$AS,MATCH($B$1,Database!$A$1:$AS$1,0),FALSE)=0,#N/A,VLOOKUP(A121,Database!$A:$AS,MATCH($B$1,Database!$A$1:$AS$1,0),FALSE))</f>
        <v>124.28964252999999</v>
      </c>
      <c r="C121" s="77">
        <f>IF(VLOOKUP(A121,Database!$A:$AS,MATCH($C$1,Database!$A$1:$AS$1,0),FALSE)=0,#N/A,VLOOKUP(A121,Database!$A:$AS,MATCH($C$1,Database!$A$1:$AS$1,0),FALSE))</f>
        <v>106.36</v>
      </c>
      <c r="D121" s="77">
        <f>IF(VLOOKUP(A121,Database!$A:$AS,MATCH($D$1,Database!$A$1:$AS$1,0),FALSE)=0,#N/A,VLOOKUP(A121,Database!$A:$AS,MATCH($D$1,Database!$A$1:$AS$1,0),FALSE))</f>
        <v>77.093575534999999</v>
      </c>
      <c r="E121" s="77">
        <f>IF(VLOOKUP(A121,Database!$A:$AS,MATCH($E$1,Database!$A$1:$AS$1,0),FALSE)=0,#N/A,VLOOKUP(A121,Database!$A:$AS,MATCH($E$1,Database!$A$1:$AS$1,0),FALSE))</f>
        <v>122.077101731</v>
      </c>
      <c r="F121" s="77">
        <f>IF(VLOOKUP(A121,Database!$A:$AS,MATCH($F$1,Database!$A$1:$AS$1,0),FALSE)=0,#N/A,VLOOKUP(A121,Database!$A:$AS,MATCH($F$1,Database!$A$1:$AS$1,0),FALSE))</f>
        <v>92.4</v>
      </c>
      <c r="G121" s="77">
        <f>IF(VLOOKUP(A121,Database!$A:$AS,MATCH($G$1,Database!$A$1:$AS$1,0),FALSE)=0,#N/A,VLOOKUP(A121,Database!$A:$AS,MATCH($G$1,Database!$A$1:$AS$1,0),FALSE))</f>
        <v>96.038716616000002</v>
      </c>
      <c r="H121" s="77">
        <f>(((Table134567891011121314151617343[[#This Row],[ITA]]-VLOOKUP($U$1,A:B,2,))/VLOOKUP($U$1,A:B,2,))*100)+100</f>
        <v>102.22039473704974</v>
      </c>
      <c r="I121" s="77">
        <f>(((Table134567891011121314151617343[[#This Row],[FRA]]-VLOOKUP($U$1,A:C,3,))/VLOOKUP($U$1,A:C,3,))*100)+100</f>
        <v>103.77597814420919</v>
      </c>
      <c r="J121" s="77">
        <f>(((Table134567891011121314151617343[[#This Row],[DEU]]-VLOOKUP($U$1,A:D,4,))/VLOOKUP($U$1,A:D,4,))*100)+100</f>
        <v>102.52659574352073</v>
      </c>
      <c r="K121" s="77">
        <f>(((Table134567891011121314151617343[[#This Row],[ESP]]-VLOOKUP($U$1,A:E,5,))/VLOOKUP($U$1,A:E,5,))*100)+100</f>
        <v>102.61158275180686</v>
      </c>
      <c r="L121" s="77">
        <f>(((Table134567891011121314151617343[[#This Row],[EA19]]-VLOOKUP($U$1,A:F,6,))/VLOOKUP($U$1,A:F,6,))*100)+100</f>
        <v>103.35570469798658</v>
      </c>
      <c r="M121" s="77">
        <f>(((Table134567891011121314151617343[[#This Row],[GBR]]-VLOOKUP($U$1,A:G,7,))/VLOOKUP($U$1,A:G,7,))*100)+100</f>
        <v>104.20070011656965</v>
      </c>
      <c r="N121" s="77">
        <f>IF(VLOOKUP(A121,Database!$A:$AU,MATCH($N$1,Database!$A$1:$AU$1,0),FALSE)=0,#N/A,VLOOKUP(A121,Database!$A:$AU,MATCH($N$1,Database!$A$1:$AU$1,0),FALSE))</f>
        <v>91.035045342999993</v>
      </c>
      <c r="O121" s="77">
        <f>(((Table134567891011121314151617343[[#This Row],[USA]]-VLOOKUP($U$1,A:N,14,))/VLOOKUP($U$1,A:N,14,))*100)+100</f>
        <v>104.80249487313475</v>
      </c>
      <c r="P121" s="77">
        <f>IF(VLOOKUP(A121,Database!$A:$AS,MATCH($P$1,Database!$A$1:$AS$1,0),FALSE)=0,#N/A,VLOOKUP(A121,Database!$A:$AS,MATCH($P$1,Database!$A$1:$AS$1,0),FALSE))</f>
        <v>103.111547804</v>
      </c>
      <c r="Q121" s="77">
        <f>(((Table134567891011121314151617343[[#This Row],[JPN]]-VLOOKUP($U$1,A:Q,16,))/VLOOKUP($U$1,A:Q,16,))*100)+100</f>
        <v>103.52187833549566</v>
      </c>
    </row>
    <row r="122" spans="1:17" s="82" customFormat="1" x14ac:dyDescent="0.2">
      <c r="A122" s="21">
        <v>36526</v>
      </c>
      <c r="B122" s="77">
        <f>IF(VLOOKUP(A122,Database!$A:$AS,MATCH($B$1,Database!$A$1:$AS$1,0),FALSE)=0,#N/A,VLOOKUP(A122,Database!$A:$AS,MATCH($B$1,Database!$A$1:$AS$1,0),FALSE))</f>
        <v>124.58961753200001</v>
      </c>
      <c r="C122" s="77">
        <f>IF(VLOOKUP(A122,Database!$A:$AS,MATCH($C$1,Database!$A$1:$AS$1,0),FALSE)=0,#N/A,VLOOKUP(A122,Database!$A:$AS,MATCH($C$1,Database!$A$1:$AS$1,0),FALSE))</f>
        <v>107.12</v>
      </c>
      <c r="D122" s="77">
        <f>IF(VLOOKUP(A122,Database!$A:$AS,MATCH($D$1,Database!$A$1:$AS$1,0),FALSE)=0,#N/A,VLOOKUP(A122,Database!$A:$AS,MATCH($D$1,Database!$A$1:$AS$1,0),FALSE))</f>
        <v>76.493625531000006</v>
      </c>
      <c r="E122" s="77">
        <f>IF(VLOOKUP(A122,Database!$A:$AS,MATCH($E$1,Database!$A$1:$AS$1,0),FALSE)=0,#N/A,VLOOKUP(A122,Database!$A:$AS,MATCH($E$1,Database!$A$1:$AS$1,0),FALSE))</f>
        <v>122.447102039</v>
      </c>
      <c r="F122" s="77">
        <f>IF(VLOOKUP(A122,Database!$A:$AS,MATCH($F$1,Database!$A$1:$AS$1,0),FALSE)=0,#N/A,VLOOKUP(A122,Database!$A:$AS,MATCH($F$1,Database!$A$1:$AS$1,0),FALSE))</f>
        <v>92.1</v>
      </c>
      <c r="G122" s="77">
        <f>IF(VLOOKUP(A122,Database!$A:$AS,MATCH($G$1,Database!$A$1:$AS$1,0),FALSE)=0,#N/A,VLOOKUP(A122,Database!$A:$AS,MATCH($G$1,Database!$A$1:$AS$1,0),FALSE))</f>
        <v>95.823624304999996</v>
      </c>
      <c r="H122" s="77">
        <f>(((Table134567891011121314151617343[[#This Row],[ITA]]-VLOOKUP($U$1,A:B,2,))/VLOOKUP($U$1,A:B,2,))*100)+100</f>
        <v>102.46710526329723</v>
      </c>
      <c r="I122" s="77">
        <f>(((Table134567891011121314151617343[[#This Row],[FRA]]-VLOOKUP($U$1,A:C,3,))/VLOOKUP($U$1,A:C,3,))*100)+100</f>
        <v>104.5175139037955</v>
      </c>
      <c r="J122" s="77">
        <f>(((Table134567891011121314151617343[[#This Row],[DEU]]-VLOOKUP($U$1,A:D,4,))/VLOOKUP($U$1,A:D,4,))*100)+100</f>
        <v>101.72872340332158</v>
      </c>
      <c r="K122" s="77">
        <f>(((Table134567891011121314151617343[[#This Row],[ESP]]-VLOOKUP($U$1,A:E,5,))/VLOOKUP($U$1,A:E,5,))*100)+100</f>
        <v>102.92258552533434</v>
      </c>
      <c r="L122" s="77">
        <f>(((Table134567891011121314151617343[[#This Row],[EA19]]-VLOOKUP($U$1,A:F,6,))/VLOOKUP($U$1,A:F,6,))*100)+100</f>
        <v>103.02013422818791</v>
      </c>
      <c r="M122" s="77">
        <f>(((Table134567891011121314151617343[[#This Row],[GBR]]-VLOOKUP($U$1,A:G,7,))/VLOOKUP($U$1,A:G,7,))*100)+100</f>
        <v>103.96732788726855</v>
      </c>
      <c r="N122" s="77">
        <f>IF(VLOOKUP(A122,Database!$A:$AU,MATCH($N$1,Database!$A$1:$AU$1,0),FALSE)=0,#N/A,VLOOKUP(A122,Database!$A:$AU,MATCH($N$1,Database!$A$1:$AU$1,0),FALSE))</f>
        <v>90.985287717000006</v>
      </c>
      <c r="O122" s="77">
        <f>(((Table134567891011121314151617343[[#This Row],[USA]]-VLOOKUP($U$1,A:N,14,))/VLOOKUP($U$1,A:N,14,))*100)+100</f>
        <v>104.74521228131404</v>
      </c>
      <c r="P122" s="77">
        <f>IF(VLOOKUP(A122,Database!$A:$AS,MATCH($P$1,Database!$A$1:$AS$1,0),FALSE)=0,#N/A,VLOOKUP(A122,Database!$A:$AS,MATCH($P$1,Database!$A$1:$AS$1,0),FALSE))</f>
        <v>103.005247239</v>
      </c>
      <c r="Q122" s="77">
        <f>(((Table134567891011121314151617343[[#This Row],[JPN]]-VLOOKUP($U$1,A:Q,16,))/VLOOKUP($U$1,A:Q,16,))*100)+100</f>
        <v>103.41515474932815</v>
      </c>
    </row>
    <row r="123" spans="1:17" s="82" customFormat="1" x14ac:dyDescent="0.2">
      <c r="A123" s="21">
        <v>36557</v>
      </c>
      <c r="B123" s="77">
        <f>IF(VLOOKUP(A123,Database!$A:$AS,MATCH($B$1,Database!$A$1:$AS$1,0),FALSE)=0,#N/A,VLOOKUP(A123,Database!$A:$AS,MATCH($B$1,Database!$A$1:$AS$1,0),FALSE))</f>
        <v>125.189567536</v>
      </c>
      <c r="C123" s="77">
        <f>IF(VLOOKUP(A123,Database!$A:$AS,MATCH($C$1,Database!$A$1:$AS$1,0),FALSE)=0,#N/A,VLOOKUP(A123,Database!$A:$AS,MATCH($C$1,Database!$A$1:$AS$1,0),FALSE))</f>
        <v>107.45</v>
      </c>
      <c r="D123" s="77">
        <f>IF(VLOOKUP(A123,Database!$A:$AS,MATCH($D$1,Database!$A$1:$AS$1,0),FALSE)=0,#N/A,VLOOKUP(A123,Database!$A:$AS,MATCH($D$1,Database!$A$1:$AS$1,0),FALSE))</f>
        <v>78.393467211000001</v>
      </c>
      <c r="E123" s="77">
        <f>IF(VLOOKUP(A123,Database!$A:$AS,MATCH($E$1,Database!$A$1:$AS$1,0),FALSE)=0,#N/A,VLOOKUP(A123,Database!$A:$AS,MATCH($E$1,Database!$A$1:$AS$1,0),FALSE))</f>
        <v>122.39310199400001</v>
      </c>
      <c r="F123" s="77">
        <f>IF(VLOOKUP(A123,Database!$A:$AS,MATCH($F$1,Database!$A$1:$AS$1,0),FALSE)=0,#N/A,VLOOKUP(A123,Database!$A:$AS,MATCH($F$1,Database!$A$1:$AS$1,0),FALSE))</f>
        <v>93.2</v>
      </c>
      <c r="G123" s="77">
        <f>IF(VLOOKUP(A123,Database!$A:$AS,MATCH($G$1,Database!$A$1:$AS$1,0),FALSE)=0,#N/A,VLOOKUP(A123,Database!$A:$AS,MATCH($G$1,Database!$A$1:$AS$1,0),FALSE))</f>
        <v>96.038716616000002</v>
      </c>
      <c r="H123" s="77">
        <f>(((Table134567891011121314151617343[[#This Row],[ITA]]-VLOOKUP($U$1,A:B,2,))/VLOOKUP($U$1,A:B,2,))*100)+100</f>
        <v>102.96052631579218</v>
      </c>
      <c r="I123" s="77">
        <f>(((Table134567891011121314151617343[[#This Row],[FRA]]-VLOOKUP($U$1,A:C,3,))/VLOOKUP($U$1,A:C,3,))*100)+100</f>
        <v>104.83949653624745</v>
      </c>
      <c r="J123" s="77">
        <f>(((Table134567891011121314151617343[[#This Row],[DEU]]-VLOOKUP($U$1,A:D,4,))/VLOOKUP($U$1,A:D,4,))*100)+100</f>
        <v>104.25531914817219</v>
      </c>
      <c r="K123" s="77">
        <f>(((Table134567891011121314151617343[[#This Row],[ESP]]-VLOOKUP($U$1,A:E,5,))/VLOOKUP($U$1,A:E,5,))*100)+100</f>
        <v>102.87719593131918</v>
      </c>
      <c r="L123" s="77">
        <f>(((Table134567891011121314151617343[[#This Row],[EA19]]-VLOOKUP($U$1,A:F,6,))/VLOOKUP($U$1,A:F,6,))*100)+100</f>
        <v>104.25055928411632</v>
      </c>
      <c r="M123" s="77">
        <f>(((Table134567891011121314151617343[[#This Row],[GBR]]-VLOOKUP($U$1,A:G,7,))/VLOOKUP($U$1,A:G,7,))*100)+100</f>
        <v>104.20070011656965</v>
      </c>
      <c r="N123" s="77">
        <f>IF(VLOOKUP(A123,Database!$A:$AU,MATCH($N$1,Database!$A$1:$AU$1,0),FALSE)=0,#N/A,VLOOKUP(A123,Database!$A:$AU,MATCH($N$1,Database!$A$1:$AU$1,0),FALSE))</f>
        <v>91.315353242</v>
      </c>
      <c r="O123" s="77">
        <f>(((Table134567891011121314151617343[[#This Row],[USA]]-VLOOKUP($U$1,A:N,14,))/VLOOKUP($U$1,A:N,14,))*100)+100</f>
        <v>105.125194411946</v>
      </c>
      <c r="P123" s="77">
        <f>IF(VLOOKUP(A123,Database!$A:$AS,MATCH($P$1,Database!$A$1:$AS$1,0),FALSE)=0,#N/A,VLOOKUP(A123,Database!$A:$AS,MATCH($P$1,Database!$A$1:$AS$1,0),FALSE))</f>
        <v>102.898946674</v>
      </c>
      <c r="Q123" s="77">
        <f>(((Table134567891011121314151617343[[#This Row],[JPN]]-VLOOKUP($U$1,A:Q,16,))/VLOOKUP($U$1,A:Q,16,))*100)+100</f>
        <v>103.30843116316066</v>
      </c>
    </row>
    <row r="124" spans="1:17" s="82" customFormat="1" x14ac:dyDescent="0.2">
      <c r="A124" s="21">
        <v>36586</v>
      </c>
      <c r="B124" s="77">
        <f>IF(VLOOKUP(A124,Database!$A:$AS,MATCH($B$1,Database!$A$1:$AS$1,0),FALSE)=0,#N/A,VLOOKUP(A124,Database!$A:$AS,MATCH($B$1,Database!$A$1:$AS$1,0),FALSE))</f>
        <v>126.289475877</v>
      </c>
      <c r="C124" s="77">
        <f>IF(VLOOKUP(A124,Database!$A:$AS,MATCH($C$1,Database!$A$1:$AS$1,0),FALSE)=0,#N/A,VLOOKUP(A124,Database!$A:$AS,MATCH($C$1,Database!$A$1:$AS$1,0),FALSE))</f>
        <v>108.14</v>
      </c>
      <c r="D124" s="77">
        <f>IF(VLOOKUP(A124,Database!$A:$AS,MATCH($D$1,Database!$A$1:$AS$1,0),FALSE)=0,#N/A,VLOOKUP(A124,Database!$A:$AS,MATCH($D$1,Database!$A$1:$AS$1,0),FALSE))</f>
        <v>78.493458877999998</v>
      </c>
      <c r="E124" s="77">
        <f>IF(VLOOKUP(A124,Database!$A:$AS,MATCH($E$1,Database!$A$1:$AS$1,0),FALSE)=0,#N/A,VLOOKUP(A124,Database!$A:$AS,MATCH($E$1,Database!$A$1:$AS$1,0),FALSE))</f>
        <v>124.065103388</v>
      </c>
      <c r="F124" s="77">
        <f>IF(VLOOKUP(A124,Database!$A:$AS,MATCH($F$1,Database!$A$1:$AS$1,0),FALSE)=0,#N/A,VLOOKUP(A124,Database!$A:$AS,MATCH($F$1,Database!$A$1:$AS$1,0),FALSE))</f>
        <v>93.6</v>
      </c>
      <c r="G124" s="77">
        <f>IF(VLOOKUP(A124,Database!$A:$AS,MATCH($G$1,Database!$A$1:$AS$1,0),FALSE)=0,#N/A,VLOOKUP(A124,Database!$A:$AS,MATCH($G$1,Database!$A$1:$AS$1,0),FALSE))</f>
        <v>95.823624304999996</v>
      </c>
      <c r="H124" s="77">
        <f>(((Table134567891011121314151617343[[#This Row],[ITA]]-VLOOKUP($U$1,A:B,2,))/VLOOKUP($U$1,A:B,2,))*100)+100</f>
        <v>103.86513157897375</v>
      </c>
      <c r="I124" s="77">
        <f>(((Table134567891011121314151617343[[#This Row],[FRA]]-VLOOKUP($U$1,A:C,3,))/VLOOKUP($U$1,A:C,3,))*100)+100</f>
        <v>105.51273294955607</v>
      </c>
      <c r="J124" s="77">
        <f>(((Table134567891011121314151617343[[#This Row],[DEU]]-VLOOKUP($U$1,A:D,4,))/VLOOKUP($U$1,A:D,4,))*100)+100</f>
        <v>104.38829787109542</v>
      </c>
      <c r="K124" s="77">
        <f>(((Table134567891011121314151617343[[#This Row],[ESP]]-VLOOKUP($U$1,A:E,5,))/VLOOKUP($U$1,A:E,5,))*100)+100</f>
        <v>104.28259225027519</v>
      </c>
      <c r="L124" s="77">
        <f>(((Table134567891011121314151617343[[#This Row],[EA19]]-VLOOKUP($U$1,A:F,6,))/VLOOKUP($U$1,A:F,6,))*100)+100</f>
        <v>104.6979865771812</v>
      </c>
      <c r="M124" s="77">
        <f>(((Table134567891011121314151617343[[#This Row],[GBR]]-VLOOKUP($U$1,A:G,7,))/VLOOKUP($U$1,A:G,7,))*100)+100</f>
        <v>103.96732788726855</v>
      </c>
      <c r="N124" s="77">
        <f>IF(VLOOKUP(A124,Database!$A:$AU,MATCH($N$1,Database!$A$1:$AU$1,0),FALSE)=0,#N/A,VLOOKUP(A124,Database!$A:$AU,MATCH($N$1,Database!$A$1:$AU$1,0),FALSE))</f>
        <v>91.658403327000002</v>
      </c>
      <c r="O124" s="77">
        <f>(((Table134567891011121314151617343[[#This Row],[USA]]-VLOOKUP($U$1,A:N,14,))/VLOOKUP($U$1,A:N,14,))*100)+100</f>
        <v>105.52012478891214</v>
      </c>
      <c r="P124" s="77">
        <f>IF(VLOOKUP(A124,Database!$A:$AS,MATCH($P$1,Database!$A$1:$AS$1,0),FALSE)=0,#N/A,VLOOKUP(A124,Database!$A:$AS,MATCH($P$1,Database!$A$1:$AS$1,0),FALSE))</f>
        <v>104.387154581</v>
      </c>
      <c r="Q124" s="77">
        <f>(((Table134567891011121314151617343[[#This Row],[JPN]]-VLOOKUP($U$1,A:Q,16,))/VLOOKUP($U$1,A:Q,16,))*100)+100</f>
        <v>104.80256136649372</v>
      </c>
    </row>
    <row r="125" spans="1:17" s="82" customFormat="1" x14ac:dyDescent="0.2">
      <c r="A125" s="21">
        <v>36617</v>
      </c>
      <c r="B125" s="77">
        <f>IF(VLOOKUP(A125,Database!$A:$AS,MATCH($B$1,Database!$A$1:$AS$1,0),FALSE)=0,#N/A,VLOOKUP(A125,Database!$A:$AS,MATCH($B$1,Database!$A$1:$AS$1,0),FALSE))</f>
        <v>127.28939255100001</v>
      </c>
      <c r="C125" s="77">
        <f>IF(VLOOKUP(A125,Database!$A:$AS,MATCH($C$1,Database!$A$1:$AS$1,0),FALSE)=0,#N/A,VLOOKUP(A125,Database!$A:$AS,MATCH($C$1,Database!$A$1:$AS$1,0),FALSE))</f>
        <v>108.76</v>
      </c>
      <c r="D125" s="77">
        <f>IF(VLOOKUP(A125,Database!$A:$AS,MATCH($D$1,Database!$A$1:$AS$1,0),FALSE)=0,#N/A,VLOOKUP(A125,Database!$A:$AS,MATCH($D$1,Database!$A$1:$AS$1,0),FALSE))</f>
        <v>79.493375552000003</v>
      </c>
      <c r="E125" s="77">
        <f>IF(VLOOKUP(A125,Database!$A:$AS,MATCH($E$1,Database!$A$1:$AS$1,0),FALSE)=0,#N/A,VLOOKUP(A125,Database!$A:$AS,MATCH($E$1,Database!$A$1:$AS$1,0),FALSE))</f>
        <v>123.60410300300001</v>
      </c>
      <c r="F125" s="77">
        <f>IF(VLOOKUP(A125,Database!$A:$AS,MATCH($F$1,Database!$A$1:$AS$1,0),FALSE)=0,#N/A,VLOOKUP(A125,Database!$A:$AS,MATCH($F$1,Database!$A$1:$AS$1,0),FALSE))</f>
        <v>94.7</v>
      </c>
      <c r="G125" s="77">
        <f>IF(VLOOKUP(A125,Database!$A:$AS,MATCH($G$1,Database!$A$1:$AS$1,0),FALSE)=0,#N/A,VLOOKUP(A125,Database!$A:$AS,MATCH($G$1,Database!$A$1:$AS$1,0),FALSE))</f>
        <v>97.329270479000002</v>
      </c>
      <c r="H125" s="77">
        <f>(((Table134567891011121314151617343[[#This Row],[ITA]]-VLOOKUP($U$1,A:B,2,))/VLOOKUP($U$1,A:B,2,))*100)+100</f>
        <v>104.68750000034697</v>
      </c>
      <c r="I125" s="77">
        <f>(((Table134567891011121314151617343[[#This Row],[FRA]]-VLOOKUP($U$1,A:C,3,))/VLOOKUP($U$1,A:C,3,))*100)+100</f>
        <v>106.117670016587</v>
      </c>
      <c r="J125" s="77">
        <f>(((Table134567891011121314151617343[[#This Row],[DEU]]-VLOOKUP($U$1,A:D,4,))/VLOOKUP($U$1,A:D,4,))*100)+100</f>
        <v>105.7180851056473</v>
      </c>
      <c r="K125" s="77">
        <f>(((Table134567891011121314151617343[[#This Row],[ESP]]-VLOOKUP($U$1,A:E,5,))/VLOOKUP($U$1,A:E,5,))*100)+100</f>
        <v>103.89509960437115</v>
      </c>
      <c r="L125" s="77">
        <f>(((Table134567891011121314151617343[[#This Row],[EA19]]-VLOOKUP($U$1,A:F,6,))/VLOOKUP($U$1,A:F,6,))*100)+100</f>
        <v>105.92841163310962</v>
      </c>
      <c r="M125" s="77">
        <f>(((Table134567891011121314151617343[[#This Row],[GBR]]-VLOOKUP($U$1,A:G,7,))/VLOOKUP($U$1,A:G,7,))*100)+100</f>
        <v>105.60093348912119</v>
      </c>
      <c r="N125" s="77">
        <f>IF(VLOOKUP(A125,Database!$A:$AU,MATCH($N$1,Database!$A$1:$AU$1,0),FALSE)=0,#N/A,VLOOKUP(A125,Database!$A:$AU,MATCH($N$1,Database!$A$1:$AU$1,0),FALSE))</f>
        <v>92.241816443999994</v>
      </c>
      <c r="O125" s="77">
        <f>(((Table134567891011121314151617343[[#This Row],[USA]]-VLOOKUP($U$1,A:N,14,))/VLOOKUP($U$1,A:N,14,))*100)+100</f>
        <v>106.19176887908574</v>
      </c>
      <c r="P125" s="77">
        <f>IF(VLOOKUP(A125,Database!$A:$AS,MATCH($P$1,Database!$A$1:$AS$1,0),FALSE)=0,#N/A,VLOOKUP(A125,Database!$A:$AS,MATCH($P$1,Database!$A$1:$AS$1,0),FALSE))</f>
        <v>105.981663052</v>
      </c>
      <c r="Q125" s="77">
        <f>(((Table134567891011121314151617343[[#This Row],[JPN]]-VLOOKUP($U$1,A:Q,16,))/VLOOKUP($U$1,A:Q,16,))*100)+100</f>
        <v>106.40341515499028</v>
      </c>
    </row>
    <row r="126" spans="1:17" s="82" customFormat="1" x14ac:dyDescent="0.2">
      <c r="A126" s="21">
        <v>36647</v>
      </c>
      <c r="B126" s="77">
        <f>IF(VLOOKUP(A126,Database!$A:$AS,MATCH($B$1,Database!$A$1:$AS$1,0),FALSE)=0,#N/A,VLOOKUP(A126,Database!$A:$AS,MATCH($B$1,Database!$A$1:$AS$1,0),FALSE))</f>
        <v>127.989334222</v>
      </c>
      <c r="C126" s="77">
        <f>IF(VLOOKUP(A126,Database!$A:$AS,MATCH($C$1,Database!$A$1:$AS$1,0),FALSE)=0,#N/A,VLOOKUP(A126,Database!$A:$AS,MATCH($C$1,Database!$A$1:$AS$1,0),FALSE))</f>
        <v>110.11</v>
      </c>
      <c r="D126" s="77">
        <f>IF(VLOOKUP(A126,Database!$A:$AS,MATCH($D$1,Database!$A$1:$AS$1,0),FALSE)=0,#N/A,VLOOKUP(A126,Database!$A:$AS,MATCH($D$1,Database!$A$1:$AS$1,0),FALSE))</f>
        <v>81.393217231999998</v>
      </c>
      <c r="E126" s="77">
        <f>IF(VLOOKUP(A126,Database!$A:$AS,MATCH($E$1,Database!$A$1:$AS$1,0),FALSE)=0,#N/A,VLOOKUP(A126,Database!$A:$AS,MATCH($E$1,Database!$A$1:$AS$1,0),FALSE))</f>
        <v>124.840104033</v>
      </c>
      <c r="F126" s="77">
        <f>IF(VLOOKUP(A126,Database!$A:$AS,MATCH($F$1,Database!$A$1:$AS$1,0),FALSE)=0,#N/A,VLOOKUP(A126,Database!$A:$AS,MATCH($F$1,Database!$A$1:$AS$1,0),FALSE))</f>
        <v>96</v>
      </c>
      <c r="G126" s="77">
        <f>IF(VLOOKUP(A126,Database!$A:$AS,MATCH($G$1,Database!$A$1:$AS$1,0),FALSE)=0,#N/A,VLOOKUP(A126,Database!$A:$AS,MATCH($G$1,Database!$A$1:$AS$1,0),FALSE))</f>
        <v>98.082093564999994</v>
      </c>
      <c r="H126" s="77">
        <f>(((Table134567891011121314151617343[[#This Row],[ITA]]-VLOOKUP($U$1,A:B,2,))/VLOOKUP($U$1,A:B,2,))*100)+100</f>
        <v>105.26315789465028</v>
      </c>
      <c r="I126" s="77">
        <f>(((Table134567891011121314151617343[[#This Row],[FRA]]-VLOOKUP($U$1,A:C,3,))/VLOOKUP($U$1,A:C,3,))*100)+100</f>
        <v>107.4348716947995</v>
      </c>
      <c r="J126" s="77">
        <f>(((Table134567891011121314151617343[[#This Row],[DEU]]-VLOOKUP($U$1,A:D,4,))/VLOOKUP($U$1,A:D,4,))*100)+100</f>
        <v>108.24468085049793</v>
      </c>
      <c r="K126" s="77">
        <f>(((Table134567891011121314151617343[[#This Row],[ESP]]-VLOOKUP($U$1,A:E,5,))/VLOOKUP($U$1,A:E,5,))*100)+100</f>
        <v>104.93401697849617</v>
      </c>
      <c r="L126" s="77">
        <f>(((Table134567891011121314151617343[[#This Row],[EA19]]-VLOOKUP($U$1,A:F,6,))/VLOOKUP($U$1,A:F,6,))*100)+100</f>
        <v>107.38255033557046</v>
      </c>
      <c r="M126" s="77">
        <f>(((Table134567891011121314151617343[[#This Row],[GBR]]-VLOOKUP($U$1,A:G,7,))/VLOOKUP($U$1,A:G,7,))*100)+100</f>
        <v>106.41773628896252</v>
      </c>
      <c r="N126" s="77">
        <f>IF(VLOOKUP(A126,Database!$A:$AU,MATCH($N$1,Database!$A$1:$AU$1,0),FALSE)=0,#N/A,VLOOKUP(A126,Database!$A:$AU,MATCH($N$1,Database!$A$1:$AU$1,0),FALSE))</f>
        <v>92.520141968000004</v>
      </c>
      <c r="O126" s="77">
        <f>(((Table134567891011121314151617343[[#This Row],[USA]]-VLOOKUP($U$1,A:N,14,))/VLOOKUP($U$1,A:N,14,))*100)+100</f>
        <v>106.51218624354324</v>
      </c>
      <c r="P126" s="77">
        <f>IF(VLOOKUP(A126,Database!$A:$AS,MATCH($P$1,Database!$A$1:$AS$1,0),FALSE)=0,#N/A,VLOOKUP(A126,Database!$A:$AS,MATCH($P$1,Database!$A$1:$AS$1,0),FALSE))</f>
        <v>105.343859663</v>
      </c>
      <c r="Q126" s="77">
        <f>(((Table134567891011121314151617343[[#This Row],[JPN]]-VLOOKUP($U$1,A:Q,16,))/VLOOKUP($U$1,A:Q,16,))*100)+100</f>
        <v>105.76307363898927</v>
      </c>
    </row>
    <row r="127" spans="1:17" s="82" customFormat="1" x14ac:dyDescent="0.2">
      <c r="A127" s="21">
        <v>36678</v>
      </c>
      <c r="B127" s="77">
        <f>IF(VLOOKUP(A127,Database!$A:$AS,MATCH($B$1,Database!$A$1:$AS$1,0),FALSE)=0,#N/A,VLOOKUP(A127,Database!$A:$AS,MATCH($B$1,Database!$A$1:$AS$1,0),FALSE))</f>
        <v>127.789350887</v>
      </c>
      <c r="C127" s="77">
        <f>IF(VLOOKUP(A127,Database!$A:$AS,MATCH($C$1,Database!$A$1:$AS$1,0),FALSE)=0,#N/A,VLOOKUP(A127,Database!$A:$AS,MATCH($C$1,Database!$A$1:$AS$1,0),FALSE))</f>
        <v>108.69</v>
      </c>
      <c r="D127" s="77">
        <f>IF(VLOOKUP(A127,Database!$A:$AS,MATCH($D$1,Database!$A$1:$AS$1,0),FALSE)=0,#N/A,VLOOKUP(A127,Database!$A:$AS,MATCH($D$1,Database!$A$1:$AS$1,0),FALSE))</f>
        <v>79.593367219000001</v>
      </c>
      <c r="E127" s="77">
        <f>IF(VLOOKUP(A127,Database!$A:$AS,MATCH($E$1,Database!$A$1:$AS$1,0),FALSE)=0,#N/A,VLOOKUP(A127,Database!$A:$AS,MATCH($E$1,Database!$A$1:$AS$1,0),FALSE))</f>
        <v>123.52810294</v>
      </c>
      <c r="F127" s="77">
        <f>IF(VLOOKUP(A127,Database!$A:$AS,MATCH($F$1,Database!$A$1:$AS$1,0),FALSE)=0,#N/A,VLOOKUP(A127,Database!$A:$AS,MATCH($F$1,Database!$A$1:$AS$1,0),FALSE))</f>
        <v>94.7</v>
      </c>
      <c r="G127" s="77">
        <f>IF(VLOOKUP(A127,Database!$A:$AS,MATCH($G$1,Database!$A$1:$AS$1,0),FALSE)=0,#N/A,VLOOKUP(A127,Database!$A:$AS,MATCH($G$1,Database!$A$1:$AS$1,0),FALSE))</f>
        <v>99.157555117000001</v>
      </c>
      <c r="H127" s="77">
        <f>(((Table134567891011121314151617343[[#This Row],[ITA]]-VLOOKUP($U$1,A:B,2,))/VLOOKUP($U$1,A:B,2,))*100)+100</f>
        <v>105.09868421021115</v>
      </c>
      <c r="I127" s="77">
        <f>(((Table134567891011121314151617343[[#This Row],[FRA]]-VLOOKUP($U$1,A:C,3,))/VLOOKUP($U$1,A:C,3,))*100)+100</f>
        <v>106.0493706703093</v>
      </c>
      <c r="J127" s="77">
        <f>(((Table134567891011121314151617343[[#This Row],[DEU]]-VLOOKUP($U$1,A:D,4,))/VLOOKUP($U$1,A:D,4,))*100)+100</f>
        <v>105.85106382857053</v>
      </c>
      <c r="K127" s="77">
        <f>(((Table134567891011121314151617343[[#This Row],[ESP]]-VLOOKUP($U$1,A:E,5,))/VLOOKUP($U$1,A:E,5,))*100)+100</f>
        <v>103.83121795381516</v>
      </c>
      <c r="L127" s="77">
        <f>(((Table134567891011121314151617343[[#This Row],[EA19]]-VLOOKUP($U$1,A:F,6,))/VLOOKUP($U$1,A:F,6,))*100)+100</f>
        <v>105.92841163310962</v>
      </c>
      <c r="M127" s="77">
        <f>(((Table134567891011121314151617343[[#This Row],[GBR]]-VLOOKUP($U$1,A:G,7,))/VLOOKUP($U$1,A:G,7,))*100)+100</f>
        <v>107.58459743221297</v>
      </c>
      <c r="N127" s="77">
        <f>IF(VLOOKUP(A127,Database!$A:$AU,MATCH($N$1,Database!$A$1:$AU$1,0),FALSE)=0,#N/A,VLOOKUP(A127,Database!$A:$AU,MATCH($N$1,Database!$A$1:$AU$1,0),FALSE))</f>
        <v>92.567818098999993</v>
      </c>
      <c r="O127" s="77">
        <f>(((Table134567891011121314151617343[[#This Row],[USA]]-VLOOKUP($U$1,A:N,14,))/VLOOKUP($U$1,A:N,14,))*100)+100</f>
        <v>106.56707255085348</v>
      </c>
      <c r="P127" s="77">
        <f>IF(VLOOKUP(A127,Database!$A:$AS,MATCH($P$1,Database!$A$1:$AS$1,0),FALSE)=0,#N/A,VLOOKUP(A127,Database!$A:$AS,MATCH($P$1,Database!$A$1:$AS$1,0),FALSE))</f>
        <v>106.72576700499999</v>
      </c>
      <c r="Q127" s="77">
        <f>(((Table134567891011121314151617343[[#This Row],[JPN]]-VLOOKUP($U$1,A:Q,16,))/VLOOKUP($U$1,A:Q,16,))*100)+100</f>
        <v>107.15048025615482</v>
      </c>
    </row>
    <row r="128" spans="1:17" s="82" customFormat="1" x14ac:dyDescent="0.2">
      <c r="A128" s="21">
        <v>36708</v>
      </c>
      <c r="B128" s="77">
        <f>IF(VLOOKUP(A128,Database!$A:$AS,MATCH($B$1,Database!$A$1:$AS$1,0),FALSE)=0,#N/A,VLOOKUP(A128,Database!$A:$AS,MATCH($B$1,Database!$A$1:$AS$1,0),FALSE))</f>
        <v>126.789434214</v>
      </c>
      <c r="C128" s="77">
        <f>IF(VLOOKUP(A128,Database!$A:$AS,MATCH($C$1,Database!$A$1:$AS$1,0),FALSE)=0,#N/A,VLOOKUP(A128,Database!$A:$AS,MATCH($C$1,Database!$A$1:$AS$1,0),FALSE))</f>
        <v>109.96</v>
      </c>
      <c r="D128" s="77">
        <f>IF(VLOOKUP(A128,Database!$A:$AS,MATCH($D$1,Database!$A$1:$AS$1,0),FALSE)=0,#N/A,VLOOKUP(A128,Database!$A:$AS,MATCH($D$1,Database!$A$1:$AS$1,0),FALSE))</f>
        <v>80.893258895000002</v>
      </c>
      <c r="E128" s="77">
        <f>IF(VLOOKUP(A128,Database!$A:$AS,MATCH($E$1,Database!$A$1:$AS$1,0),FALSE)=0,#N/A,VLOOKUP(A128,Database!$A:$AS,MATCH($E$1,Database!$A$1:$AS$1,0),FALSE))</f>
        <v>124.550103792</v>
      </c>
      <c r="F128" s="77">
        <f>IF(VLOOKUP(A128,Database!$A:$AS,MATCH($F$1,Database!$A$1:$AS$1,0),FALSE)=0,#N/A,VLOOKUP(A128,Database!$A:$AS,MATCH($F$1,Database!$A$1:$AS$1,0),FALSE))</f>
        <v>95.9</v>
      </c>
      <c r="G128" s="77">
        <f>IF(VLOOKUP(A128,Database!$A:$AS,MATCH($G$1,Database!$A$1:$AS$1,0),FALSE)=0,#N/A,VLOOKUP(A128,Database!$A:$AS,MATCH($G$1,Database!$A$1:$AS$1,0),FALSE))</f>
        <v>98.834916652000004</v>
      </c>
      <c r="H128" s="77">
        <f>(((Table134567891011121314151617343[[#This Row],[ITA]]-VLOOKUP($U$1,A:B,2,))/VLOOKUP($U$1,A:B,2,))*100)+100</f>
        <v>104.27631578966036</v>
      </c>
      <c r="I128" s="77">
        <f>(((Table134567891011121314151617343[[#This Row],[FRA]]-VLOOKUP($U$1,A:C,3,))/VLOOKUP($U$1,A:C,3,))*100)+100</f>
        <v>107.28851595277588</v>
      </c>
      <c r="J128" s="77">
        <f>(((Table134567891011121314151617343[[#This Row],[DEU]]-VLOOKUP($U$1,A:D,4,))/VLOOKUP($U$1,A:D,4,))*100)+100</f>
        <v>107.57978723322199</v>
      </c>
      <c r="K128" s="77">
        <f>(((Table134567891011121314151617343[[#This Row],[ESP]]-VLOOKUP($U$1,A:E,5,))/VLOOKUP($U$1,A:E,5,))*100)+100</f>
        <v>104.69025804823433</v>
      </c>
      <c r="L128" s="77">
        <f>(((Table134567891011121314151617343[[#This Row],[EA19]]-VLOOKUP($U$1,A:F,6,))/VLOOKUP($U$1,A:F,6,))*100)+100</f>
        <v>107.27069351230425</v>
      </c>
      <c r="M128" s="77">
        <f>(((Table134567891011121314151617343[[#This Row],[GBR]]-VLOOKUP($U$1,A:G,7,))/VLOOKUP($U$1,A:G,7,))*100)+100</f>
        <v>107.23453908988883</v>
      </c>
      <c r="N128" s="77">
        <f>IF(VLOOKUP(A128,Database!$A:$AU,MATCH($N$1,Database!$A$1:$AU$1,0),FALSE)=0,#N/A,VLOOKUP(A128,Database!$A:$AU,MATCH($N$1,Database!$A$1:$AU$1,0),FALSE))</f>
        <v>92.382664224999999</v>
      </c>
      <c r="O128" s="77">
        <f>(((Table134567891011121314151617343[[#This Row],[USA]]-VLOOKUP($U$1,A:N,14,))/VLOOKUP($U$1,A:N,14,))*100)+100</f>
        <v>106.35391740980299</v>
      </c>
      <c r="P128" s="77">
        <f>IF(VLOOKUP(A128,Database!$A:$AS,MATCH($P$1,Database!$A$1:$AS$1,0),FALSE)=0,#N/A,VLOOKUP(A128,Database!$A:$AS,MATCH($P$1,Database!$A$1:$AS$1,0),FALSE))</f>
        <v>106.513165876</v>
      </c>
      <c r="Q128" s="77">
        <f>(((Table134567891011121314151617343[[#This Row],[JPN]]-VLOOKUP($U$1,A:Q,16,))/VLOOKUP($U$1,A:Q,16,))*100)+100</f>
        <v>106.93703308482381</v>
      </c>
    </row>
    <row r="129" spans="1:17" s="82" customFormat="1" x14ac:dyDescent="0.2">
      <c r="A129" s="21">
        <v>36739</v>
      </c>
      <c r="B129" s="77">
        <f>IF(VLOOKUP(A129,Database!$A:$AS,MATCH($B$1,Database!$A$1:$AS$1,0),FALSE)=0,#N/A,VLOOKUP(A129,Database!$A:$AS,MATCH($B$1,Database!$A$1:$AS$1,0),FALSE))</f>
        <v>127.989334222</v>
      </c>
      <c r="C129" s="77">
        <f>IF(VLOOKUP(A129,Database!$A:$AS,MATCH($C$1,Database!$A$1:$AS$1,0),FALSE)=0,#N/A,VLOOKUP(A129,Database!$A:$AS,MATCH($C$1,Database!$A$1:$AS$1,0),FALSE))</f>
        <v>108.97</v>
      </c>
      <c r="D129" s="77">
        <f>IF(VLOOKUP(A129,Database!$A:$AS,MATCH($D$1,Database!$A$1:$AS$1,0),FALSE)=0,#N/A,VLOOKUP(A129,Database!$A:$AS,MATCH($D$1,Database!$A$1:$AS$1,0),FALSE))</f>
        <v>81.693192233999994</v>
      </c>
      <c r="E129" s="77">
        <f>IF(VLOOKUP(A129,Database!$A:$AS,MATCH($E$1,Database!$A$1:$AS$1,0),FALSE)=0,#N/A,VLOOKUP(A129,Database!$A:$AS,MATCH($E$1,Database!$A$1:$AS$1,0),FALSE))</f>
        <v>123.858103215</v>
      </c>
      <c r="F129" s="77">
        <f>IF(VLOOKUP(A129,Database!$A:$AS,MATCH($F$1,Database!$A$1:$AS$1,0),FALSE)=0,#N/A,VLOOKUP(A129,Database!$A:$AS,MATCH($F$1,Database!$A$1:$AS$1,0),FALSE))</f>
        <v>95.9</v>
      </c>
      <c r="G129" s="77">
        <f>IF(VLOOKUP(A129,Database!$A:$AS,MATCH($G$1,Database!$A$1:$AS$1,0),FALSE)=0,#N/A,VLOOKUP(A129,Database!$A:$AS,MATCH($G$1,Database!$A$1:$AS$1,0),FALSE))</f>
        <v>100.23301667</v>
      </c>
      <c r="H129" s="77">
        <f>(((Table134567891011121314151617343[[#This Row],[ITA]]-VLOOKUP($U$1,A:B,2,))/VLOOKUP($U$1,A:B,2,))*100)+100</f>
        <v>105.26315789465028</v>
      </c>
      <c r="I129" s="77">
        <f>(((Table134567891011121314151617343[[#This Row],[FRA]]-VLOOKUP($U$1,A:C,3,))/VLOOKUP($U$1,A:C,3,))*100)+100</f>
        <v>106.32256805542005</v>
      </c>
      <c r="J129" s="77">
        <f>(((Table134567891011121314151617343[[#This Row],[DEU]]-VLOOKUP($U$1,A:D,4,))/VLOOKUP($U$1,A:D,4,))*100)+100</f>
        <v>108.6436170205975</v>
      </c>
      <c r="K129" s="77">
        <f>(((Table134567891011121314151617343[[#This Row],[ESP]]-VLOOKUP($U$1,A:E,5,))/VLOOKUP($U$1,A:E,5,))*100)+100</f>
        <v>104.10859880613009</v>
      </c>
      <c r="L129" s="77">
        <f>(((Table134567891011121314151617343[[#This Row],[EA19]]-VLOOKUP($U$1,A:F,6,))/VLOOKUP($U$1,A:F,6,))*100)+100</f>
        <v>107.27069351230425</v>
      </c>
      <c r="M129" s="77">
        <f>(((Table134567891011121314151617343[[#This Row],[GBR]]-VLOOKUP($U$1,A:G,7,))/VLOOKUP($U$1,A:G,7,))*100)+100</f>
        <v>108.75145857654842</v>
      </c>
      <c r="N129" s="77">
        <f>IF(VLOOKUP(A129,Database!$A:$AU,MATCH($N$1,Database!$A$1:$AU$1,0),FALSE)=0,#N/A,VLOOKUP(A129,Database!$A:$AU,MATCH($N$1,Database!$A$1:$AU$1,0),FALSE))</f>
        <v>92.144481806000002</v>
      </c>
      <c r="O129" s="77">
        <f>(((Table134567891011121314151617343[[#This Row],[USA]]-VLOOKUP($U$1,A:N,14,))/VLOOKUP($U$1,A:N,14,))*100)+100</f>
        <v>106.07971408896027</v>
      </c>
      <c r="P129" s="77">
        <f>IF(VLOOKUP(A129,Database!$A:$AS,MATCH($P$1,Database!$A$1:$AS$1,0),FALSE)=0,#N/A,VLOOKUP(A129,Database!$A:$AS,MATCH($P$1,Database!$A$1:$AS$1,0),FALSE))</f>
        <v>108.001373782</v>
      </c>
      <c r="Q129" s="77">
        <f>(((Table134567891011121314151617343[[#This Row],[JPN]]-VLOOKUP($U$1,A:Q,16,))/VLOOKUP($U$1,A:Q,16,))*100)+100</f>
        <v>108.43116328715288</v>
      </c>
    </row>
    <row r="130" spans="1:17" s="82" customFormat="1" x14ac:dyDescent="0.2">
      <c r="A130" s="21">
        <v>36770</v>
      </c>
      <c r="B130" s="77">
        <f>IF(VLOOKUP(A130,Database!$A:$AS,MATCH($B$1,Database!$A$1:$AS$1,0),FALSE)=0,#N/A,VLOOKUP(A130,Database!$A:$AS,MATCH($B$1,Database!$A$1:$AS$1,0),FALSE))</f>
        <v>127.889342555</v>
      </c>
      <c r="C130" s="77">
        <f>IF(VLOOKUP(A130,Database!$A:$AS,MATCH($C$1,Database!$A$1:$AS$1,0),FALSE)=0,#N/A,VLOOKUP(A130,Database!$A:$AS,MATCH($C$1,Database!$A$1:$AS$1,0),FALSE))</f>
        <v>109.26</v>
      </c>
      <c r="D130" s="77">
        <f>IF(VLOOKUP(A130,Database!$A:$AS,MATCH($D$1,Database!$A$1:$AS$1,0),FALSE)=0,#N/A,VLOOKUP(A130,Database!$A:$AS,MATCH($D$1,Database!$A$1:$AS$1,0),FALSE))</f>
        <v>81.793183901000006</v>
      </c>
      <c r="E130" s="77">
        <f>IF(VLOOKUP(A130,Database!$A:$AS,MATCH($E$1,Database!$A$1:$AS$1,0),FALSE)=0,#N/A,VLOOKUP(A130,Database!$A:$AS,MATCH($E$1,Database!$A$1:$AS$1,0),FALSE))</f>
        <v>123.834103195</v>
      </c>
      <c r="F130" s="77">
        <f>IF(VLOOKUP(A130,Database!$A:$AS,MATCH($F$1,Database!$A$1:$AS$1,0),FALSE)=0,#N/A,VLOOKUP(A130,Database!$A:$AS,MATCH($F$1,Database!$A$1:$AS$1,0),FALSE))</f>
        <v>96</v>
      </c>
      <c r="G130" s="77">
        <f>IF(VLOOKUP(A130,Database!$A:$AS,MATCH($G$1,Database!$A$1:$AS$1,0),FALSE)=0,#N/A,VLOOKUP(A130,Database!$A:$AS,MATCH($G$1,Database!$A$1:$AS$1,0),FALSE))</f>
        <v>100.44810898</v>
      </c>
      <c r="H130" s="77">
        <f>(((Table134567891011121314151617343[[#This Row],[ITA]]-VLOOKUP($U$1,A:B,2,))/VLOOKUP($U$1,A:B,2,))*100)+100</f>
        <v>105.18092105284192</v>
      </c>
      <c r="I130" s="77">
        <f>(((Table134567891011121314151617343[[#This Row],[FRA]]-VLOOKUP($U$1,A:C,3,))/VLOOKUP($U$1,A:C,3,))*100)+100</f>
        <v>106.60552248999903</v>
      </c>
      <c r="J130" s="77">
        <f>(((Table134567891011121314151617343[[#This Row],[DEU]]-VLOOKUP($U$1,A:D,4,))/VLOOKUP($U$1,A:D,4,))*100)+100</f>
        <v>108.77659574352074</v>
      </c>
      <c r="K130" s="77">
        <f>(((Table134567891011121314151617343[[#This Row],[ESP]]-VLOOKUP($U$1,A:E,5,))/VLOOKUP($U$1,A:E,5,))*100)+100</f>
        <v>104.08842565323447</v>
      </c>
      <c r="L130" s="77">
        <f>(((Table134567891011121314151617343[[#This Row],[EA19]]-VLOOKUP($U$1,A:F,6,))/VLOOKUP($U$1,A:F,6,))*100)+100</f>
        <v>107.38255033557046</v>
      </c>
      <c r="M130" s="77">
        <f>(((Table134567891011121314151617343[[#This Row],[GBR]]-VLOOKUP($U$1,A:G,7,))/VLOOKUP($U$1,A:G,7,))*100)+100</f>
        <v>108.98483080476451</v>
      </c>
      <c r="N130" s="77">
        <f>IF(VLOOKUP(A130,Database!$A:$AU,MATCH($N$1,Database!$A$1:$AU$1,0),FALSE)=0,#N/A,VLOOKUP(A130,Database!$A:$AU,MATCH($N$1,Database!$A$1:$AU$1,0),FALSE))</f>
        <v>92.530648557999996</v>
      </c>
      <c r="O130" s="77">
        <f>(((Table134567891011121314151617343[[#This Row],[USA]]-VLOOKUP($U$1,A:N,14,))/VLOOKUP($U$1,A:N,14,))*100)+100</f>
        <v>106.52428177049619</v>
      </c>
      <c r="P130" s="77">
        <f>IF(VLOOKUP(A130,Database!$A:$AS,MATCH($P$1,Database!$A$1:$AS$1,0),FALSE)=0,#N/A,VLOOKUP(A130,Database!$A:$AS,MATCH($P$1,Database!$A$1:$AS$1,0),FALSE))</f>
        <v>105.76906192200001</v>
      </c>
      <c r="Q130" s="77">
        <f>(((Table134567891011121314151617343[[#This Row],[JPN]]-VLOOKUP($U$1,A:Q,16,))/VLOOKUP($U$1,A:Q,16,))*100)+100</f>
        <v>106.18996798265529</v>
      </c>
    </row>
    <row r="131" spans="1:17" s="82" customFormat="1" x14ac:dyDescent="0.2">
      <c r="A131" s="21">
        <v>36800</v>
      </c>
      <c r="B131" s="77">
        <f>IF(VLOOKUP(A131,Database!$A:$AS,MATCH($B$1,Database!$A$1:$AS$1,0),FALSE)=0,#N/A,VLOOKUP(A131,Database!$A:$AS,MATCH($B$1,Database!$A$1:$AS$1,0),FALSE))</f>
        <v>128.38930089199999</v>
      </c>
      <c r="C131" s="77">
        <f>IF(VLOOKUP(A131,Database!$A:$AS,MATCH($C$1,Database!$A$1:$AS$1,0),FALSE)=0,#N/A,VLOOKUP(A131,Database!$A:$AS,MATCH($C$1,Database!$A$1:$AS$1,0),FALSE))</f>
        <v>110.46</v>
      </c>
      <c r="D131" s="77">
        <f>IF(VLOOKUP(A131,Database!$A:$AS,MATCH($D$1,Database!$A$1:$AS$1,0),FALSE)=0,#N/A,VLOOKUP(A131,Database!$A:$AS,MATCH($D$1,Database!$A$1:$AS$1,0),FALSE))</f>
        <v>81.493208898999995</v>
      </c>
      <c r="E131" s="77">
        <f>IF(VLOOKUP(A131,Database!$A:$AS,MATCH($E$1,Database!$A$1:$AS$1,0),FALSE)=0,#N/A,VLOOKUP(A131,Database!$A:$AS,MATCH($E$1,Database!$A$1:$AS$1,0),FALSE))</f>
        <v>121.640101367</v>
      </c>
      <c r="F131" s="77">
        <f>IF(VLOOKUP(A131,Database!$A:$AS,MATCH($F$1,Database!$A$1:$AS$1,0),FALSE)=0,#N/A,VLOOKUP(A131,Database!$A:$AS,MATCH($F$1,Database!$A$1:$AS$1,0),FALSE))</f>
        <v>96.2</v>
      </c>
      <c r="G131" s="77">
        <f>IF(VLOOKUP(A131,Database!$A:$AS,MATCH($G$1,Database!$A$1:$AS$1,0),FALSE)=0,#N/A,VLOOKUP(A131,Database!$A:$AS,MATCH($G$1,Database!$A$1:$AS$1,0),FALSE))</f>
        <v>101.953755153</v>
      </c>
      <c r="H131" s="77">
        <f>(((Table134567891011121314151617343[[#This Row],[ITA]]-VLOOKUP($U$1,A:B,2,))/VLOOKUP($U$1,A:B,2,))*100)+100</f>
        <v>105.59210526352854</v>
      </c>
      <c r="I131" s="77">
        <f>(((Table134567891011121314151617343[[#This Row],[FRA]]-VLOOKUP($U$1,A:C,3,))/VLOOKUP($U$1,A:C,3,))*100)+100</f>
        <v>107.77636842618791</v>
      </c>
      <c r="J131" s="77">
        <f>(((Table134567891011121314151617343[[#This Row],[DEU]]-VLOOKUP($U$1,A:D,4,))/VLOOKUP($U$1,A:D,4,))*100)+100</f>
        <v>108.37765957342114</v>
      </c>
      <c r="K131" s="77">
        <f>(((Table134567891011121314151617343[[#This Row],[ESP]]-VLOOKUP($U$1,A:E,5,))/VLOOKUP($U$1,A:E,5,))*100)+100</f>
        <v>102.244263259639</v>
      </c>
      <c r="L131" s="77">
        <f>(((Table134567891011121314151617343[[#This Row],[EA19]]-VLOOKUP($U$1,A:F,6,))/VLOOKUP($U$1,A:F,6,))*100)+100</f>
        <v>107.6062639821029</v>
      </c>
      <c r="M131" s="77">
        <f>(((Table134567891011121314151617343[[#This Row],[GBR]]-VLOOKUP($U$1,A:G,7,))/VLOOKUP($U$1,A:G,7,))*100)+100</f>
        <v>110.61843640553217</v>
      </c>
      <c r="N131" s="77">
        <f>IF(VLOOKUP(A131,Database!$A:$AU,MATCH($N$1,Database!$A$1:$AU$1,0),FALSE)=0,#N/A,VLOOKUP(A131,Database!$A:$AU,MATCH($N$1,Database!$A$1:$AU$1,0),FALSE))</f>
        <v>92.182345178000006</v>
      </c>
      <c r="O131" s="77">
        <f>(((Table134567891011121314151617343[[#This Row],[USA]]-VLOOKUP($U$1,A:N,14,))/VLOOKUP($U$1,A:N,14,))*100)+100</f>
        <v>106.12330363005358</v>
      </c>
      <c r="P131" s="77">
        <f>IF(VLOOKUP(A131,Database!$A:$AS,MATCH($P$1,Database!$A$1:$AS$1,0),FALSE)=0,#N/A,VLOOKUP(A131,Database!$A:$AS,MATCH($P$1,Database!$A$1:$AS$1,0),FALSE))</f>
        <v>107.36357039400001</v>
      </c>
      <c r="Q131" s="77">
        <f>(((Table134567891011121314151617343[[#This Row],[JPN]]-VLOOKUP($U$1,A:Q,16,))/VLOOKUP($U$1,A:Q,16,))*100)+100</f>
        <v>107.79082177215585</v>
      </c>
    </row>
    <row r="132" spans="1:17" s="82" customFormat="1" x14ac:dyDescent="0.2">
      <c r="A132" s="21">
        <v>36831</v>
      </c>
      <c r="B132" s="77">
        <f>IF(VLOOKUP(A132,Database!$A:$AS,MATCH($B$1,Database!$A$1:$AS$1,0),FALSE)=0,#N/A,VLOOKUP(A132,Database!$A:$AS,MATCH($B$1,Database!$A$1:$AS$1,0),FALSE))</f>
        <v>129.98916756899999</v>
      </c>
      <c r="C132" s="77">
        <f>IF(VLOOKUP(A132,Database!$A:$AS,MATCH($C$1,Database!$A$1:$AS$1,0),FALSE)=0,#N/A,VLOOKUP(A132,Database!$A:$AS,MATCH($C$1,Database!$A$1:$AS$1,0),FALSE))</f>
        <v>110.25</v>
      </c>
      <c r="D132" s="77">
        <f>IF(VLOOKUP(A132,Database!$A:$AS,MATCH($D$1,Database!$A$1:$AS$1,0),FALSE)=0,#N/A,VLOOKUP(A132,Database!$A:$AS,MATCH($D$1,Database!$A$1:$AS$1,0),FALSE))</f>
        <v>82.193150571000004</v>
      </c>
      <c r="E132" s="77">
        <f>IF(VLOOKUP(A132,Database!$A:$AS,MATCH($E$1,Database!$A$1:$AS$1,0),FALSE)=0,#N/A,VLOOKUP(A132,Database!$A:$AS,MATCH($E$1,Database!$A$1:$AS$1,0),FALSE))</f>
        <v>125.60910467399999</v>
      </c>
      <c r="F132" s="77">
        <f>IF(VLOOKUP(A132,Database!$A:$AS,MATCH($F$1,Database!$A$1:$AS$1,0),FALSE)=0,#N/A,VLOOKUP(A132,Database!$A:$AS,MATCH($F$1,Database!$A$1:$AS$1,0),FALSE))</f>
        <v>97.2</v>
      </c>
      <c r="G132" s="77">
        <f>IF(VLOOKUP(A132,Database!$A:$AS,MATCH($G$1,Database!$A$1:$AS$1,0),FALSE)=0,#N/A,VLOOKUP(A132,Database!$A:$AS,MATCH($G$1,Database!$A$1:$AS$1,0),FALSE))</f>
        <v>102.383939774</v>
      </c>
      <c r="H132" s="77">
        <f>(((Table134567891011121314151617343[[#This Row],[ITA]]-VLOOKUP($U$1,A:B,2,))/VLOOKUP($U$1,A:B,2,))*100)+100</f>
        <v>106.90789473657426</v>
      </c>
      <c r="I132" s="77">
        <f>(((Table134567891011121314151617343[[#This Row],[FRA]]-VLOOKUP($U$1,A:C,3,))/VLOOKUP($U$1,A:C,3,))*100)+100</f>
        <v>107.57147038735486</v>
      </c>
      <c r="J132" s="77">
        <f>(((Table134567891011121314151617343[[#This Row],[DEU]]-VLOOKUP($U$1,A:D,4,))/VLOOKUP($U$1,A:D,4,))*100)+100</f>
        <v>109.30851063787345</v>
      </c>
      <c r="K132" s="77">
        <f>(((Table134567891011121314151617343[[#This Row],[ESP]]-VLOOKUP($U$1,A:E,5,))/VLOOKUP($U$1,A:E,5,))*100)+100</f>
        <v>105.58039841933378</v>
      </c>
      <c r="L132" s="77">
        <f>(((Table134567891011121314151617343[[#This Row],[EA19]]-VLOOKUP($U$1,A:F,6,))/VLOOKUP($U$1,A:F,6,))*100)+100</f>
        <v>108.7248322147651</v>
      </c>
      <c r="M132" s="77">
        <f>(((Table134567891011121314151617343[[#This Row],[GBR]]-VLOOKUP($U$1,A:G,7,))/VLOOKUP($U$1,A:G,7,))*100)+100</f>
        <v>111.08518086304933</v>
      </c>
      <c r="N132" s="77">
        <f>IF(VLOOKUP(A132,Database!$A:$AU,MATCH($N$1,Database!$A$1:$AU$1,0),FALSE)=0,#N/A,VLOOKUP(A132,Database!$A:$AU,MATCH($N$1,Database!$A$1:$AU$1,0),FALSE))</f>
        <v>92.194041193999993</v>
      </c>
      <c r="O132" s="77">
        <f>(((Table134567891011121314151617343[[#This Row],[USA]]-VLOOKUP($U$1,A:N,14,))/VLOOKUP($U$1,A:N,14,))*100)+100</f>
        <v>106.13676846276999</v>
      </c>
      <c r="P132" s="77">
        <f>IF(VLOOKUP(A132,Database!$A:$AS,MATCH($P$1,Database!$A$1:$AS$1,0),FALSE)=0,#N/A,VLOOKUP(A132,Database!$A:$AS,MATCH($P$1,Database!$A$1:$AS$1,0),FALSE))</f>
        <v>107.788772653</v>
      </c>
      <c r="Q132" s="77">
        <f>(((Table134567891011121314151617343[[#This Row],[JPN]]-VLOOKUP($U$1,A:Q,16,))/VLOOKUP($U$1,A:Q,16,))*100)+100</f>
        <v>108.21771611582186</v>
      </c>
    </row>
    <row r="133" spans="1:17" s="82" customFormat="1" x14ac:dyDescent="0.2">
      <c r="A133" s="21">
        <v>36861</v>
      </c>
      <c r="B133" s="77">
        <f>IF(VLOOKUP(A133,Database!$A:$AS,MATCH($B$1,Database!$A$1:$AS$1,0),FALSE)=0,#N/A,VLOOKUP(A133,Database!$A:$AS,MATCH($B$1,Database!$A$1:$AS$1,0),FALSE))</f>
        <v>131.78901758200001</v>
      </c>
      <c r="C133" s="77">
        <f>IF(VLOOKUP(A133,Database!$A:$AS,MATCH($C$1,Database!$A$1:$AS$1,0),FALSE)=0,#N/A,VLOOKUP(A133,Database!$A:$AS,MATCH($C$1,Database!$A$1:$AS$1,0),FALSE))</f>
        <v>111.22</v>
      </c>
      <c r="D133" s="77">
        <f>IF(VLOOKUP(A133,Database!$A:$AS,MATCH($D$1,Database!$A$1:$AS$1,0),FALSE)=0,#N/A,VLOOKUP(A133,Database!$A:$AS,MATCH($D$1,Database!$A$1:$AS$1,0),FALSE))</f>
        <v>82.693108907999999</v>
      </c>
      <c r="E133" s="77">
        <f>IF(VLOOKUP(A133,Database!$A:$AS,MATCH($E$1,Database!$A$1:$AS$1,0),FALSE)=0,#N/A,VLOOKUP(A133,Database!$A:$AS,MATCH($E$1,Database!$A$1:$AS$1,0),FALSE))</f>
        <v>127.035105863</v>
      </c>
      <c r="F133" s="77">
        <f>IF(VLOOKUP(A133,Database!$A:$AS,MATCH($F$1,Database!$A$1:$AS$1,0),FALSE)=0,#N/A,VLOOKUP(A133,Database!$A:$AS,MATCH($F$1,Database!$A$1:$AS$1,0),FALSE))</f>
        <v>97.8</v>
      </c>
      <c r="G133" s="77">
        <f>IF(VLOOKUP(A133,Database!$A:$AS,MATCH($G$1,Database!$A$1:$AS$1,0),FALSE)=0,#N/A,VLOOKUP(A133,Database!$A:$AS,MATCH($G$1,Database!$A$1:$AS$1,0),FALSE))</f>
        <v>102.061301308</v>
      </c>
      <c r="H133" s="77">
        <f>(((Table134567891011121314151617343[[#This Row],[ITA]]-VLOOKUP($U$1,A:B,2,))/VLOOKUP($U$1,A:B,2,))*100)+100</f>
        <v>108.3881578948816</v>
      </c>
      <c r="I133" s="77">
        <f>(((Table134567891011121314151617343[[#This Row],[FRA]]-VLOOKUP($U$1,A:C,3,))/VLOOKUP($U$1,A:C,3,))*100)+100</f>
        <v>108.51790418577423</v>
      </c>
      <c r="J133" s="77">
        <f>(((Table134567891011121314151617343[[#This Row],[DEU]]-VLOOKUP($U$1,A:D,4,))/VLOOKUP($U$1,A:D,4,))*100)+100</f>
        <v>109.97340425514938</v>
      </c>
      <c r="K133" s="77">
        <f>(((Table134567891011121314151617343[[#This Row],[ESP]]-VLOOKUP($U$1,A:E,5,))/VLOOKUP($U$1,A:E,5,))*100)+100</f>
        <v>106.77901992110958</v>
      </c>
      <c r="L133" s="77">
        <f>(((Table134567891011121314151617343[[#This Row],[EA19]]-VLOOKUP($U$1,A:F,6,))/VLOOKUP($U$1,A:F,6,))*100)+100</f>
        <v>109.39597315436241</v>
      </c>
      <c r="M133" s="77">
        <f>(((Table134567891011121314151617343[[#This Row],[GBR]]-VLOOKUP($U$1,A:G,7,))/VLOOKUP($U$1,A:G,7,))*100)+100</f>
        <v>110.7351225196402</v>
      </c>
      <c r="N133" s="77">
        <f>IF(VLOOKUP(A133,Database!$A:$AU,MATCH($N$1,Database!$A$1:$AU$1,0),FALSE)=0,#N/A,VLOOKUP(A133,Database!$A:$AU,MATCH($N$1,Database!$A$1:$AU$1,0),FALSE))</f>
        <v>91.921563677999998</v>
      </c>
      <c r="O133" s="77">
        <f>(((Table134567891011121314151617343[[#This Row],[USA]]-VLOOKUP($U$1,A:N,14,))/VLOOKUP($U$1,A:N,14,))*100)+100</f>
        <v>105.82308351467071</v>
      </c>
      <c r="P133" s="77">
        <f>IF(VLOOKUP(A133,Database!$A:$AS,MATCH($P$1,Database!$A$1:$AS$1,0),FALSE)=0,#N/A,VLOOKUP(A133,Database!$A:$AS,MATCH($P$1,Database!$A$1:$AS$1,0),FALSE))</f>
        <v>108.85177830000001</v>
      </c>
      <c r="Q133" s="77">
        <f>(((Table134567891011121314151617343[[#This Row],[JPN]]-VLOOKUP($U$1,A:Q,16,))/VLOOKUP($U$1,A:Q,16,))*100)+100</f>
        <v>109.28495197448493</v>
      </c>
    </row>
    <row r="134" spans="1:17" s="82" customFormat="1" x14ac:dyDescent="0.2">
      <c r="A134" s="21">
        <v>36892</v>
      </c>
      <c r="B134" s="77">
        <f>IF(VLOOKUP(A134,Database!$A:$AS,MATCH($B$1,Database!$A$1:$AS$1,0),FALSE)=0,#N/A,VLOOKUP(A134,Database!$A:$AS,MATCH($B$1,Database!$A$1:$AS$1,0),FALSE))</f>
        <v>128.18931755700001</v>
      </c>
      <c r="C134" s="77">
        <f>IF(VLOOKUP(A134,Database!$A:$AS,MATCH($C$1,Database!$A$1:$AS$1,0),FALSE)=0,#N/A,VLOOKUP(A134,Database!$A:$AS,MATCH($C$1,Database!$A$1:$AS$1,0),FALSE))</f>
        <v>110.79</v>
      </c>
      <c r="D134" s="77">
        <f>IF(VLOOKUP(A134,Database!$A:$AS,MATCH($D$1,Database!$A$1:$AS$1,0),FALSE)=0,#N/A,VLOOKUP(A134,Database!$A:$AS,MATCH($D$1,Database!$A$1:$AS$1,0),FALSE))</f>
        <v>82.493125573</v>
      </c>
      <c r="E134" s="77">
        <f>IF(VLOOKUP(A134,Database!$A:$AS,MATCH($E$1,Database!$A$1:$AS$1,0),FALSE)=0,#N/A,VLOOKUP(A134,Database!$A:$AS,MATCH($E$1,Database!$A$1:$AS$1,0),FALSE))</f>
        <v>122.687102239</v>
      </c>
      <c r="F134" s="77">
        <f>IF(VLOOKUP(A134,Database!$A:$AS,MATCH($F$1,Database!$A$1:$AS$1,0),FALSE)=0,#N/A,VLOOKUP(A134,Database!$A:$AS,MATCH($F$1,Database!$A$1:$AS$1,0),FALSE))</f>
        <v>97</v>
      </c>
      <c r="G134" s="77">
        <f>IF(VLOOKUP(A134,Database!$A:$AS,MATCH($G$1,Database!$A$1:$AS$1,0),FALSE)=0,#N/A,VLOOKUP(A134,Database!$A:$AS,MATCH($G$1,Database!$A$1:$AS$1,0),FALSE))</f>
        <v>98.297185876</v>
      </c>
      <c r="H134" s="77">
        <f>(((Table134567891011121314151617343[[#This Row],[ITA]]-VLOOKUP($U$1,A:B,2,))/VLOOKUP($U$1,A:B,2,))*100)+100</f>
        <v>105.42763157908941</v>
      </c>
      <c r="I134" s="77">
        <f>(((Table134567891011121314151617343[[#This Row],[FRA]]-VLOOKUP($U$1,A:C,3,))/VLOOKUP($U$1,A:C,3,))*100)+100</f>
        <v>108.09835105863988</v>
      </c>
      <c r="J134" s="77">
        <f>(((Table134567891011121314151617343[[#This Row],[DEU]]-VLOOKUP($U$1,A:D,4,))/VLOOKUP($U$1,A:D,4,))*100)+100</f>
        <v>109.70744680797303</v>
      </c>
      <c r="K134" s="77">
        <f>(((Table134567891011121314151617343[[#This Row],[ESP]]-VLOOKUP($U$1,A:E,5,))/VLOOKUP($U$1,A:E,5,))*100)+100</f>
        <v>103.12431705429066</v>
      </c>
      <c r="L134" s="77">
        <f>(((Table134567891011121314151617343[[#This Row],[EA19]]-VLOOKUP($U$1,A:F,6,))/VLOOKUP($U$1,A:F,6,))*100)+100</f>
        <v>108.50111856823266</v>
      </c>
      <c r="M134" s="77">
        <f>(((Table134567891011121314151617343[[#This Row],[GBR]]-VLOOKUP($U$1,A:G,7,))/VLOOKUP($U$1,A:G,7,))*100)+100</f>
        <v>106.6511085182636</v>
      </c>
      <c r="N134" s="77">
        <f>IF(VLOOKUP(A134,Database!$A:$AU,MATCH($N$1,Database!$A$1:$AU$1,0),FALSE)=0,#N/A,VLOOKUP(A134,Database!$A:$AU,MATCH($N$1,Database!$A$1:$AU$1,0),FALSE))</f>
        <v>91.392864125000003</v>
      </c>
      <c r="O134" s="77">
        <f>(((Table134567891011121314151617343[[#This Row],[USA]]-VLOOKUP($U$1,A:N,14,))/VLOOKUP($U$1,A:N,14,))*100)+100</f>
        <v>105.21442745277784</v>
      </c>
      <c r="P134" s="77">
        <f>IF(VLOOKUP(A134,Database!$A:$AS,MATCH($P$1,Database!$A$1:$AS$1,0),FALSE)=0,#N/A,VLOOKUP(A134,Database!$A:$AS,MATCH($P$1,Database!$A$1:$AS$1,0),FALSE))</f>
        <v>104.81235684000001</v>
      </c>
      <c r="Q134" s="77">
        <f>(((Table134567891011121314151617343[[#This Row],[JPN]]-VLOOKUP($U$1,A:Q,16,))/VLOOKUP($U$1,A:Q,16,))*100)+100</f>
        <v>105.22945571015974</v>
      </c>
    </row>
    <row r="135" spans="1:17" s="82" customFormat="1" x14ac:dyDescent="0.2">
      <c r="A135" s="21">
        <v>36923</v>
      </c>
      <c r="B135" s="77">
        <f>IF(VLOOKUP(A135,Database!$A:$AS,MATCH($B$1,Database!$A$1:$AS$1,0),FALSE)=0,#N/A,VLOOKUP(A135,Database!$A:$AS,MATCH($B$1,Database!$A$1:$AS$1,0),FALSE))</f>
        <v>127.389384218</v>
      </c>
      <c r="C135" s="77">
        <f>IF(VLOOKUP(A135,Database!$A:$AS,MATCH($C$1,Database!$A$1:$AS$1,0),FALSE)=0,#N/A,VLOOKUP(A135,Database!$A:$AS,MATCH($C$1,Database!$A$1:$AS$1,0),FALSE))</f>
        <v>111.52</v>
      </c>
      <c r="D135" s="77">
        <f>IF(VLOOKUP(A135,Database!$A:$AS,MATCH($D$1,Database!$A$1:$AS$1,0),FALSE)=0,#N/A,VLOOKUP(A135,Database!$A:$AS,MATCH($D$1,Database!$A$1:$AS$1,0),FALSE))</f>
        <v>83.393050579000004</v>
      </c>
      <c r="E135" s="77">
        <f>IF(VLOOKUP(A135,Database!$A:$AS,MATCH($E$1,Database!$A$1:$AS$1,0),FALSE)=0,#N/A,VLOOKUP(A135,Database!$A:$AS,MATCH($E$1,Database!$A$1:$AS$1,0),FALSE))</f>
        <v>123.57510297899999</v>
      </c>
      <c r="F135" s="77">
        <f>IF(VLOOKUP(A135,Database!$A:$AS,MATCH($F$1,Database!$A$1:$AS$1,0),FALSE)=0,#N/A,VLOOKUP(A135,Database!$A:$AS,MATCH($F$1,Database!$A$1:$AS$1,0),FALSE))</f>
        <v>97.3</v>
      </c>
      <c r="G135" s="77">
        <f>IF(VLOOKUP(A135,Database!$A:$AS,MATCH($G$1,Database!$A$1:$AS$1,0),FALSE)=0,#N/A,VLOOKUP(A135,Database!$A:$AS,MATCH($G$1,Database!$A$1:$AS$1,0),FALSE))</f>
        <v>96.576447392000006</v>
      </c>
      <c r="H135" s="77">
        <f>(((Table134567891011121314151617343[[#This Row],[ITA]]-VLOOKUP($U$1,A:B,2,))/VLOOKUP($U$1,A:B,2,))*100)+100</f>
        <v>104.76973684215533</v>
      </c>
      <c r="I135" s="77">
        <f>(((Table134567891011121314151617343[[#This Row],[FRA]]-VLOOKUP($U$1,A:C,3,))/VLOOKUP($U$1,A:C,3,))*100)+100</f>
        <v>108.81061566982144</v>
      </c>
      <c r="J135" s="77">
        <f>(((Table134567891011121314151617343[[#This Row],[DEU]]-VLOOKUP($U$1,A:D,4,))/VLOOKUP($U$1,A:D,4,))*100)+100</f>
        <v>110.90425531827178</v>
      </c>
      <c r="K135" s="77">
        <f>(((Table134567891011121314151617343[[#This Row],[ESP]]-VLOOKUP($U$1,A:E,5,))/VLOOKUP($U$1,A:E,5,))*100)+100</f>
        <v>103.87072371142901</v>
      </c>
      <c r="L135" s="77">
        <f>(((Table134567891011121314151617343[[#This Row],[EA19]]-VLOOKUP($U$1,A:F,6,))/VLOOKUP($U$1,A:F,6,))*100)+100</f>
        <v>108.83668903803131</v>
      </c>
      <c r="M135" s="77">
        <f>(((Table134567891011121314151617343[[#This Row],[GBR]]-VLOOKUP($U$1,A:G,7,))/VLOOKUP($U$1,A:G,7,))*100)+100</f>
        <v>104.78413068819488</v>
      </c>
      <c r="N135" s="77">
        <f>IF(VLOOKUP(A135,Database!$A:$AU,MATCH($N$1,Database!$A$1:$AU$1,0),FALSE)=0,#N/A,VLOOKUP(A135,Database!$A:$AU,MATCH($N$1,Database!$A$1:$AU$1,0),FALSE))</f>
        <v>90.774263843</v>
      </c>
      <c r="O135" s="77">
        <f>(((Table134567891011121314151617343[[#This Row],[USA]]-VLOOKUP($U$1,A:N,14,))/VLOOKUP($U$1,A:N,14,))*100)+100</f>
        <v>104.50227475775191</v>
      </c>
      <c r="P135" s="77">
        <f>IF(VLOOKUP(A135,Database!$A:$AS,MATCH($P$1,Database!$A$1:$AS$1,0),FALSE)=0,#N/A,VLOOKUP(A135,Database!$A:$AS,MATCH($P$1,Database!$A$1:$AS$1,0),FALSE))</f>
        <v>105.76906192200001</v>
      </c>
      <c r="Q135" s="77">
        <f>(((Table134567891011121314151617343[[#This Row],[JPN]]-VLOOKUP($U$1,A:Q,16,))/VLOOKUP($U$1,A:Q,16,))*100)+100</f>
        <v>106.18996798265529</v>
      </c>
    </row>
    <row r="136" spans="1:17" s="82" customFormat="1" x14ac:dyDescent="0.2">
      <c r="A136" s="21">
        <v>36951</v>
      </c>
      <c r="B136" s="77">
        <f>IF(VLOOKUP(A136,Database!$A:$AS,MATCH($B$1,Database!$A$1:$AS$1,0),FALSE)=0,#N/A,VLOOKUP(A136,Database!$A:$AS,MATCH($B$1,Database!$A$1:$AS$1,0),FALSE))</f>
        <v>127.489375885</v>
      </c>
      <c r="C136" s="77">
        <f>IF(VLOOKUP(A136,Database!$A:$AS,MATCH($C$1,Database!$A$1:$AS$1,0),FALSE)=0,#N/A,VLOOKUP(A136,Database!$A:$AS,MATCH($C$1,Database!$A$1:$AS$1,0),FALSE))</f>
        <v>111.99</v>
      </c>
      <c r="D136" s="77">
        <f>IF(VLOOKUP(A136,Database!$A:$AS,MATCH($D$1,Database!$A$1:$AS$1,0),FALSE)=0,#N/A,VLOOKUP(A136,Database!$A:$AS,MATCH($D$1,Database!$A$1:$AS$1,0),FALSE))</f>
        <v>81.993167236000005</v>
      </c>
      <c r="E136" s="77">
        <f>IF(VLOOKUP(A136,Database!$A:$AS,MATCH($E$1,Database!$A$1:$AS$1,0),FALSE)=0,#N/A,VLOOKUP(A136,Database!$A:$AS,MATCH($E$1,Database!$A$1:$AS$1,0),FALSE))</f>
        <v>122.950102458</v>
      </c>
      <c r="F136" s="77">
        <f>IF(VLOOKUP(A136,Database!$A:$AS,MATCH($F$1,Database!$A$1:$AS$1,0),FALSE)=0,#N/A,VLOOKUP(A136,Database!$A:$AS,MATCH($F$1,Database!$A$1:$AS$1,0),FALSE))</f>
        <v>96.7</v>
      </c>
      <c r="G136" s="77">
        <f>IF(VLOOKUP(A136,Database!$A:$AS,MATCH($G$1,Database!$A$1:$AS$1,0),FALSE)=0,#N/A,VLOOKUP(A136,Database!$A:$AS,MATCH($G$1,Database!$A$1:$AS$1,0),FALSE))</f>
        <v>97.221724323000004</v>
      </c>
      <c r="H136" s="77">
        <f>(((Table134567891011121314151617343[[#This Row],[ITA]]-VLOOKUP($U$1,A:B,2,))/VLOOKUP($U$1,A:B,2,))*100)+100</f>
        <v>104.85197368396366</v>
      </c>
      <c r="I136" s="77">
        <f>(((Table134567891011121314151617343[[#This Row],[FRA]]-VLOOKUP($U$1,A:C,3,))/VLOOKUP($U$1,A:C,3,))*100)+100</f>
        <v>109.26919699482876</v>
      </c>
      <c r="J136" s="77">
        <f>(((Table134567891011121314151617343[[#This Row],[DEU]]-VLOOKUP($U$1,A:D,4,))/VLOOKUP($U$1,A:D,4,))*100)+100</f>
        <v>109.04255319069709</v>
      </c>
      <c r="K136" s="77">
        <f>(((Table134567891011121314151617343[[#This Row],[ESP]]-VLOOKUP($U$1,A:E,5,))/VLOOKUP($U$1,A:E,5,))*100)+100</f>
        <v>103.34538118796519</v>
      </c>
      <c r="L136" s="77">
        <f>(((Table134567891011121314151617343[[#This Row],[EA19]]-VLOOKUP($U$1,A:F,6,))/VLOOKUP($U$1,A:F,6,))*100)+100</f>
        <v>108.165548098434</v>
      </c>
      <c r="M136" s="77">
        <f>(((Table134567891011121314151617343[[#This Row],[GBR]]-VLOOKUP($U$1,A:G,7,))/VLOOKUP($U$1,A:G,7,))*100)+100</f>
        <v>105.48424737392816</v>
      </c>
      <c r="N136" s="77">
        <f>IF(VLOOKUP(A136,Database!$A:$AU,MATCH($N$1,Database!$A$1:$AU$1,0),FALSE)=0,#N/A,VLOOKUP(A136,Database!$A:$AU,MATCH($N$1,Database!$A$1:$AU$1,0),FALSE))</f>
        <v>90.551643071000001</v>
      </c>
      <c r="O136" s="77">
        <f>(((Table134567891011121314151617343[[#This Row],[USA]]-VLOOKUP($U$1,A:N,14,))/VLOOKUP($U$1,A:N,14,))*100)+100</f>
        <v>104.24598650932762</v>
      </c>
      <c r="P136" s="77">
        <f>IF(VLOOKUP(A136,Database!$A:$AS,MATCH($P$1,Database!$A$1:$AS$1,0),FALSE)=0,#N/A,VLOOKUP(A136,Database!$A:$AS,MATCH($P$1,Database!$A$1:$AS$1,0),FALSE))</f>
        <v>103.961952322</v>
      </c>
      <c r="Q136" s="77">
        <f>(((Table134567891011121314151617343[[#This Row],[JPN]]-VLOOKUP($U$1,A:Q,16,))/VLOOKUP($U$1,A:Q,16,))*100)+100</f>
        <v>104.3756670228277</v>
      </c>
    </row>
    <row r="137" spans="1:17" s="82" customFormat="1" x14ac:dyDescent="0.2">
      <c r="A137" s="21">
        <v>36982</v>
      </c>
      <c r="B137" s="77">
        <f>IF(VLOOKUP(A137,Database!$A:$AS,MATCH($B$1,Database!$A$1:$AS$1,0),FALSE)=0,#N/A,VLOOKUP(A137,Database!$A:$AS,MATCH($B$1,Database!$A$1:$AS$1,0),FALSE))</f>
        <v>126.18948421</v>
      </c>
      <c r="C137" s="77">
        <f>IF(VLOOKUP(A137,Database!$A:$AS,MATCH($C$1,Database!$A$1:$AS$1,0),FALSE)=0,#N/A,VLOOKUP(A137,Database!$A:$AS,MATCH($C$1,Database!$A$1:$AS$1,0),FALSE))</f>
        <v>110.16</v>
      </c>
      <c r="D137" s="77">
        <f>IF(VLOOKUP(A137,Database!$A:$AS,MATCH($D$1,Database!$A$1:$AS$1,0),FALSE)=0,#N/A,VLOOKUP(A137,Database!$A:$AS,MATCH($D$1,Database!$A$1:$AS$1,0),FALSE))</f>
        <v>80.593283893000006</v>
      </c>
      <c r="E137" s="77">
        <f>IF(VLOOKUP(A137,Database!$A:$AS,MATCH($E$1,Database!$A$1:$AS$1,0),FALSE)=0,#N/A,VLOOKUP(A137,Database!$A:$AS,MATCH($E$1,Database!$A$1:$AS$1,0),FALSE))</f>
        <v>120.85810071500001</v>
      </c>
      <c r="F137" s="77">
        <f>IF(VLOOKUP(A137,Database!$A:$AS,MATCH($F$1,Database!$A$1:$AS$1,0),FALSE)=0,#N/A,VLOOKUP(A137,Database!$A:$AS,MATCH($F$1,Database!$A$1:$AS$1,0),FALSE))</f>
        <v>95.9</v>
      </c>
      <c r="G137" s="77">
        <f>IF(VLOOKUP(A137,Database!$A:$AS,MATCH($G$1,Database!$A$1:$AS$1,0),FALSE)=0,#N/A,VLOOKUP(A137,Database!$A:$AS,MATCH($G$1,Database!$A$1:$AS$1,0),FALSE))</f>
        <v>99.372647427999993</v>
      </c>
      <c r="H137" s="77">
        <f>(((Table134567891011121314151617343[[#This Row],[ITA]]-VLOOKUP($U$1,A:B,2,))/VLOOKUP($U$1,A:B,2,))*100)+100</f>
        <v>103.78289473716541</v>
      </c>
      <c r="I137" s="77">
        <f>(((Table134567891011121314151617343[[#This Row],[FRA]]-VLOOKUP($U$1,A:C,3,))/VLOOKUP($U$1,A:C,3,))*100)+100</f>
        <v>107.4836569421407</v>
      </c>
      <c r="J137" s="77">
        <f>(((Table134567891011121314151617343[[#This Row],[DEU]]-VLOOKUP($U$1,A:D,4,))/VLOOKUP($U$1,A:D,4,))*100)+100</f>
        <v>107.18085106312242</v>
      </c>
      <c r="K137" s="77">
        <f>(((Table134567891011121314151617343[[#This Row],[ESP]]-VLOOKUP($U$1,A:E,5,))/VLOOKUP($U$1,A:E,5,))*100)+100</f>
        <v>101.58695469417617</v>
      </c>
      <c r="L137" s="77">
        <f>(((Table134567891011121314151617343[[#This Row],[EA19]]-VLOOKUP($U$1,A:F,6,))/VLOOKUP($U$1,A:F,6,))*100)+100</f>
        <v>107.27069351230425</v>
      </c>
      <c r="M137" s="77">
        <f>(((Table134567891011121314151617343[[#This Row],[GBR]]-VLOOKUP($U$1,A:G,7,))/VLOOKUP($U$1,A:G,7,))*100)+100</f>
        <v>107.81796966151406</v>
      </c>
      <c r="N137" s="77">
        <f>IF(VLOOKUP(A137,Database!$A:$AU,MATCH($N$1,Database!$A$1:$AU$1,0),FALSE)=0,#N/A,VLOOKUP(A137,Database!$A:$AU,MATCH($N$1,Database!$A$1:$AU$1,0),FALSE))</f>
        <v>90.269451915000005</v>
      </c>
      <c r="O137" s="77">
        <f>(((Table134567891011121314151617343[[#This Row],[USA]]-VLOOKUP($U$1,A:N,14,))/VLOOKUP($U$1,A:N,14,))*100)+100</f>
        <v>103.92111890401689</v>
      </c>
      <c r="P137" s="77">
        <f>IF(VLOOKUP(A137,Database!$A:$AS,MATCH($P$1,Database!$A$1:$AS$1,0),FALSE)=0,#N/A,VLOOKUP(A137,Database!$A:$AS,MATCH($P$1,Database!$A$1:$AS$1,0),FALSE))</f>
        <v>103.217848369</v>
      </c>
      <c r="Q137" s="77">
        <f>(((Table134567891011121314151617343[[#This Row],[JPN]]-VLOOKUP($U$1,A:Q,16,))/VLOOKUP($U$1,A:Q,16,))*100)+100</f>
        <v>103.62860192166315</v>
      </c>
    </row>
    <row r="138" spans="1:17" s="82" customFormat="1" x14ac:dyDescent="0.2">
      <c r="A138" s="21">
        <v>37012</v>
      </c>
      <c r="B138" s="77">
        <f>IF(VLOOKUP(A138,Database!$A:$AS,MATCH($B$1,Database!$A$1:$AS$1,0),FALSE)=0,#N/A,VLOOKUP(A138,Database!$A:$AS,MATCH($B$1,Database!$A$1:$AS$1,0),FALSE))</f>
        <v>126.089492542</v>
      </c>
      <c r="C138" s="77">
        <f>IF(VLOOKUP(A138,Database!$A:$AS,MATCH($C$1,Database!$A$1:$AS$1,0),FALSE)=0,#N/A,VLOOKUP(A138,Database!$A:$AS,MATCH($C$1,Database!$A$1:$AS$1,0),FALSE))</f>
        <v>110.99</v>
      </c>
      <c r="D138" s="77">
        <f>IF(VLOOKUP(A138,Database!$A:$AS,MATCH($D$1,Database!$A$1:$AS$1,0),FALSE)=0,#N/A,VLOOKUP(A138,Database!$A:$AS,MATCH($D$1,Database!$A$1:$AS$1,0),FALSE))</f>
        <v>81.493208898999995</v>
      </c>
      <c r="E138" s="77">
        <f>IF(VLOOKUP(A138,Database!$A:$AS,MATCH($E$1,Database!$A$1:$AS$1,0),FALSE)=0,#N/A,VLOOKUP(A138,Database!$A:$AS,MATCH($E$1,Database!$A$1:$AS$1,0),FALSE))</f>
        <v>123.645103038</v>
      </c>
      <c r="F138" s="77">
        <f>IF(VLOOKUP(A138,Database!$A:$AS,MATCH($F$1,Database!$A$1:$AS$1,0),FALSE)=0,#N/A,VLOOKUP(A138,Database!$A:$AS,MATCH($F$1,Database!$A$1:$AS$1,0),FALSE))</f>
        <v>96.2</v>
      </c>
      <c r="G138" s="77">
        <f>IF(VLOOKUP(A138,Database!$A:$AS,MATCH($G$1,Database!$A$1:$AS$1,0),FALSE)=0,#N/A,VLOOKUP(A138,Database!$A:$AS,MATCH($G$1,Database!$A$1:$AS$1,0),FALSE))</f>
        <v>99.802832049000003</v>
      </c>
      <c r="H138" s="77">
        <f>(((Table134567891011121314151617343[[#This Row],[ITA]]-VLOOKUP($U$1,A:B,2,))/VLOOKUP($U$1,A:B,2,))*100)+100</f>
        <v>103.70065789453461</v>
      </c>
      <c r="I138" s="77">
        <f>(((Table134567891011121314151617343[[#This Row],[FRA]]-VLOOKUP($U$1,A:C,3,))/VLOOKUP($U$1,A:C,3,))*100)+100</f>
        <v>108.29349204800468</v>
      </c>
      <c r="J138" s="77">
        <f>(((Table134567891011121314151617343[[#This Row],[DEU]]-VLOOKUP($U$1,A:D,4,))/VLOOKUP($U$1,A:D,4,))*100)+100</f>
        <v>108.37765957342114</v>
      </c>
      <c r="K138" s="77">
        <f>(((Table134567891011121314151617343[[#This Row],[ESP]]-VLOOKUP($U$1,A:E,5,))/VLOOKUP($U$1,A:E,5,))*100)+100</f>
        <v>103.92956207460165</v>
      </c>
      <c r="L138" s="77">
        <f>(((Table134567891011121314151617343[[#This Row],[EA19]]-VLOOKUP($U$1,A:F,6,))/VLOOKUP($U$1,A:F,6,))*100)+100</f>
        <v>107.6062639821029</v>
      </c>
      <c r="M138" s="77">
        <f>(((Table134567891011121314151617343[[#This Row],[GBR]]-VLOOKUP($U$1,A:G,7,))/VLOOKUP($U$1,A:G,7,))*100)+100</f>
        <v>108.28471411903124</v>
      </c>
      <c r="N138" s="77">
        <f>IF(VLOOKUP(A138,Database!$A:$AU,MATCH($N$1,Database!$A$1:$AU$1,0),FALSE)=0,#N/A,VLOOKUP(A138,Database!$A:$AU,MATCH($N$1,Database!$A$1:$AU$1,0),FALSE))</f>
        <v>89.735697305000002</v>
      </c>
      <c r="O138" s="77">
        <f>(((Table134567891011121314151617343[[#This Row],[USA]]-VLOOKUP($U$1,A:N,14,))/VLOOKUP($U$1,A:N,14,))*100)+100</f>
        <v>103.30664329665852</v>
      </c>
      <c r="P138" s="77">
        <f>IF(VLOOKUP(A138,Database!$A:$AS,MATCH($P$1,Database!$A$1:$AS$1,0),FALSE)=0,#N/A,VLOOKUP(A138,Database!$A:$AS,MATCH($P$1,Database!$A$1:$AS$1,0),FALSE))</f>
        <v>101.19813763800001</v>
      </c>
      <c r="Q138" s="77">
        <f>(((Table134567891011121314151617343[[#This Row],[JPN]]-VLOOKUP($U$1,A:Q,16,))/VLOOKUP($U$1,A:Q,16,))*100)+100</f>
        <v>101.60085378849659</v>
      </c>
    </row>
    <row r="139" spans="1:17" s="82" customFormat="1" x14ac:dyDescent="0.2">
      <c r="A139" s="21">
        <v>37043</v>
      </c>
      <c r="B139" s="77">
        <f>IF(VLOOKUP(A139,Database!$A:$AS,MATCH($B$1,Database!$A$1:$AS$1,0),FALSE)=0,#N/A,VLOOKUP(A139,Database!$A:$AS,MATCH($B$1,Database!$A$1:$AS$1,0),FALSE))</f>
        <v>126.289475877</v>
      </c>
      <c r="C139" s="77">
        <f>IF(VLOOKUP(A139,Database!$A:$AS,MATCH($C$1,Database!$A$1:$AS$1,0),FALSE)=0,#N/A,VLOOKUP(A139,Database!$A:$AS,MATCH($C$1,Database!$A$1:$AS$1,0),FALSE))</f>
        <v>111.02</v>
      </c>
      <c r="D139" s="77">
        <f>IF(VLOOKUP(A139,Database!$A:$AS,MATCH($D$1,Database!$A$1:$AS$1,0),FALSE)=0,#N/A,VLOOKUP(A139,Database!$A:$AS,MATCH($D$1,Database!$A$1:$AS$1,0),FALSE))</f>
        <v>81.893175568999993</v>
      </c>
      <c r="E139" s="77">
        <f>IF(VLOOKUP(A139,Database!$A:$AS,MATCH($E$1,Database!$A$1:$AS$1,0),FALSE)=0,#N/A,VLOOKUP(A139,Database!$A:$AS,MATCH($E$1,Database!$A$1:$AS$1,0),FALSE))</f>
        <v>123.615103013</v>
      </c>
      <c r="F139" s="77">
        <f>IF(VLOOKUP(A139,Database!$A:$AS,MATCH($F$1,Database!$A$1:$AS$1,0),FALSE)=0,#N/A,VLOOKUP(A139,Database!$A:$AS,MATCH($F$1,Database!$A$1:$AS$1,0),FALSE))</f>
        <v>96.2</v>
      </c>
      <c r="G139" s="77">
        <f>IF(VLOOKUP(A139,Database!$A:$AS,MATCH($G$1,Database!$A$1:$AS$1,0),FALSE)=0,#N/A,VLOOKUP(A139,Database!$A:$AS,MATCH($G$1,Database!$A$1:$AS$1,0),FALSE))</f>
        <v>101.416024377</v>
      </c>
      <c r="H139" s="77">
        <f>(((Table134567891011121314151617343[[#This Row],[ITA]]-VLOOKUP($U$1,A:B,2,))/VLOOKUP($U$1,A:B,2,))*100)+100</f>
        <v>103.86513157897375</v>
      </c>
      <c r="I139" s="77">
        <f>(((Table134567891011121314151617343[[#This Row],[FRA]]-VLOOKUP($U$1,A:C,3,))/VLOOKUP($U$1,A:C,3,))*100)+100</f>
        <v>108.32276319640941</v>
      </c>
      <c r="J139" s="77">
        <f>(((Table134567891011121314151617343[[#This Row],[DEU]]-VLOOKUP($U$1,A:D,4,))/VLOOKUP($U$1,A:D,4,))*100)+100</f>
        <v>108.90957446777385</v>
      </c>
      <c r="K139" s="77">
        <f>(((Table134567891011121314151617343[[#This Row],[ESP]]-VLOOKUP($U$1,A:E,5,))/VLOOKUP($U$1,A:E,5,))*100)+100</f>
        <v>103.90434563348209</v>
      </c>
      <c r="L139" s="77">
        <f>(((Table134567891011121314151617343[[#This Row],[EA19]]-VLOOKUP($U$1,A:F,6,))/VLOOKUP($U$1,A:F,6,))*100)+100</f>
        <v>107.6062639821029</v>
      </c>
      <c r="M139" s="77">
        <f>(((Table134567891011121314151617343[[#This Row],[GBR]]-VLOOKUP($U$1,A:G,7,))/VLOOKUP($U$1,A:G,7,))*100)+100</f>
        <v>110.03500583390692</v>
      </c>
      <c r="N139" s="77">
        <f>IF(VLOOKUP(A139,Database!$A:$AU,MATCH($N$1,Database!$A$1:$AU$1,0),FALSE)=0,#N/A,VLOOKUP(A139,Database!$A:$AU,MATCH($N$1,Database!$A$1:$AU$1,0),FALSE))</f>
        <v>89.238814880000007</v>
      </c>
      <c r="O139" s="77">
        <f>(((Table134567891011121314151617343[[#This Row],[USA]]-VLOOKUP($U$1,A:N,14,))/VLOOKUP($U$1,A:N,14,))*100)+100</f>
        <v>102.73461614379219</v>
      </c>
      <c r="P139" s="77">
        <f>IF(VLOOKUP(A139,Database!$A:$AS,MATCH($P$1,Database!$A$1:$AS$1,0),FALSE)=0,#N/A,VLOOKUP(A139,Database!$A:$AS,MATCH($P$1,Database!$A$1:$AS$1,0),FALSE))</f>
        <v>100.13513199099999</v>
      </c>
      <c r="Q139" s="77">
        <f>(((Table134567891011121314151617343[[#This Row],[JPN]]-VLOOKUP($U$1,A:Q,16,))/VLOOKUP($U$1,A:Q,16,))*100)+100</f>
        <v>100.53361792983353</v>
      </c>
    </row>
    <row r="140" spans="1:17" s="82" customFormat="1" x14ac:dyDescent="0.2">
      <c r="A140" s="21">
        <v>37073</v>
      </c>
      <c r="B140" s="77">
        <f>IF(VLOOKUP(A140,Database!$A:$AS,MATCH($B$1,Database!$A$1:$AS$1,0),FALSE)=0,#N/A,VLOOKUP(A140,Database!$A:$AS,MATCH($B$1,Database!$A$1:$AS$1,0),FALSE))</f>
        <v>123.88967586</v>
      </c>
      <c r="C140" s="77">
        <f>IF(VLOOKUP(A140,Database!$A:$AS,MATCH($C$1,Database!$A$1:$AS$1,0),FALSE)=0,#N/A,VLOOKUP(A140,Database!$A:$AS,MATCH($C$1,Database!$A$1:$AS$1,0),FALSE))</f>
        <v>109.48</v>
      </c>
      <c r="D140" s="77">
        <f>IF(VLOOKUP(A140,Database!$A:$AS,MATCH($D$1,Database!$A$1:$AS$1,0),FALSE)=0,#N/A,VLOOKUP(A140,Database!$A:$AS,MATCH($D$1,Database!$A$1:$AS$1,0),FALSE))</f>
        <v>79.393383885000006</v>
      </c>
      <c r="E140" s="77">
        <f>IF(VLOOKUP(A140,Database!$A:$AS,MATCH($E$1,Database!$A$1:$AS$1,0),FALSE)=0,#N/A,VLOOKUP(A140,Database!$A:$AS,MATCH($E$1,Database!$A$1:$AS$1,0),FALSE))</f>
        <v>120.848100707</v>
      </c>
      <c r="F140" s="77">
        <f>IF(VLOOKUP(A140,Database!$A:$AS,MATCH($F$1,Database!$A$1:$AS$1,0),FALSE)=0,#N/A,VLOOKUP(A140,Database!$A:$AS,MATCH($F$1,Database!$A$1:$AS$1,0),FALSE))</f>
        <v>94.5</v>
      </c>
      <c r="G140" s="77">
        <f>IF(VLOOKUP(A140,Database!$A:$AS,MATCH($G$1,Database!$A$1:$AS$1,0),FALSE)=0,#N/A,VLOOKUP(A140,Database!$A:$AS,MATCH($G$1,Database!$A$1:$AS$1,0),FALSE))</f>
        <v>101.416024377</v>
      </c>
      <c r="H140" s="77">
        <f>(((Table134567891011121314151617343[[#This Row],[ITA]]-VLOOKUP($U$1,A:B,2,))/VLOOKUP($U$1,A:B,2,))*100)+100</f>
        <v>101.89144736817148</v>
      </c>
      <c r="I140" s="77">
        <f>(((Table134567891011121314151617343[[#This Row],[FRA]]-VLOOKUP($U$1,A:C,3,))/VLOOKUP($U$1,A:C,3,))*100)+100</f>
        <v>106.82017757830033</v>
      </c>
      <c r="J140" s="77">
        <f>(((Table134567891011121314151617343[[#This Row],[DEU]]-VLOOKUP($U$1,A:D,4,))/VLOOKUP($U$1,A:D,4,))*100)+100</f>
        <v>105.58510638272408</v>
      </c>
      <c r="K140" s="77">
        <f>(((Table134567891011121314151617343[[#This Row],[ESP]]-VLOOKUP($U$1,A:E,5,))/VLOOKUP($U$1,A:E,5,))*100)+100</f>
        <v>101.57854921408317</v>
      </c>
      <c r="L140" s="77">
        <f>(((Table134567891011121314151617343[[#This Row],[EA19]]-VLOOKUP($U$1,A:F,6,))/VLOOKUP($U$1,A:F,6,))*100)+100</f>
        <v>105.70469798657717</v>
      </c>
      <c r="M140" s="77">
        <f>(((Table134567891011121314151617343[[#This Row],[GBR]]-VLOOKUP($U$1,A:G,7,))/VLOOKUP($U$1,A:G,7,))*100)+100</f>
        <v>110.03500583390692</v>
      </c>
      <c r="N140" s="77">
        <f>IF(VLOOKUP(A140,Database!$A:$AU,MATCH($N$1,Database!$A$1:$AU$1,0),FALSE)=0,#N/A,VLOOKUP(A140,Database!$A:$AU,MATCH($N$1,Database!$A$1:$AU$1,0),FALSE))</f>
        <v>88.689300384000006</v>
      </c>
      <c r="O140" s="77">
        <f>(((Table134567891011121314151617343[[#This Row],[USA]]-VLOOKUP($U$1,A:N,14,))/VLOOKUP($U$1,A:N,14,))*100)+100</f>
        <v>102.10199724485317</v>
      </c>
      <c r="P140" s="77">
        <f>IF(VLOOKUP(A140,Database!$A:$AS,MATCH($P$1,Database!$A$1:$AS$1,0),FALSE)=0,#N/A,VLOOKUP(A140,Database!$A:$AS,MATCH($P$1,Database!$A$1:$AS$1,0),FALSE))</f>
        <v>98.753224649000003</v>
      </c>
      <c r="Q140" s="77">
        <f>(((Table134567891011121314151617343[[#This Row],[JPN]]-VLOOKUP($U$1,A:Q,16,))/VLOOKUP($U$1,A:Q,16,))*100)+100</f>
        <v>99.146211312667972</v>
      </c>
    </row>
    <row r="141" spans="1:17" s="82" customFormat="1" x14ac:dyDescent="0.2">
      <c r="A141" s="21">
        <v>37104</v>
      </c>
      <c r="B141" s="77">
        <f>IF(VLOOKUP(A141,Database!$A:$AS,MATCH($B$1,Database!$A$1:$AS$1,0),FALSE)=0,#N/A,VLOOKUP(A141,Database!$A:$AS,MATCH($B$1,Database!$A$1:$AS$1,0),FALSE))</f>
        <v>126.089492542</v>
      </c>
      <c r="C141" s="77">
        <f>IF(VLOOKUP(A141,Database!$A:$AS,MATCH($C$1,Database!$A$1:$AS$1,0),FALSE)=0,#N/A,VLOOKUP(A141,Database!$A:$AS,MATCH($C$1,Database!$A$1:$AS$1,0),FALSE))</f>
        <v>112.19</v>
      </c>
      <c r="D141" s="77">
        <f>IF(VLOOKUP(A141,Database!$A:$AS,MATCH($D$1,Database!$A$1:$AS$1,0),FALSE)=0,#N/A,VLOOKUP(A141,Database!$A:$AS,MATCH($D$1,Database!$A$1:$AS$1,0),FALSE))</f>
        <v>81.593200566999997</v>
      </c>
      <c r="E141" s="77">
        <f>IF(VLOOKUP(A141,Database!$A:$AS,MATCH($E$1,Database!$A$1:$AS$1,0),FALSE)=0,#N/A,VLOOKUP(A141,Database!$A:$AS,MATCH($E$1,Database!$A$1:$AS$1,0),FALSE))</f>
        <v>125.783104819</v>
      </c>
      <c r="F141" s="77">
        <f>IF(VLOOKUP(A141,Database!$A:$AS,MATCH($F$1,Database!$A$1:$AS$1,0),FALSE)=0,#N/A,VLOOKUP(A141,Database!$A:$AS,MATCH($F$1,Database!$A$1:$AS$1,0),FALSE))</f>
        <v>96.8</v>
      </c>
      <c r="G141" s="77">
        <f>IF(VLOOKUP(A141,Database!$A:$AS,MATCH($G$1,Database!$A$1:$AS$1,0),FALSE)=0,#N/A,VLOOKUP(A141,Database!$A:$AS,MATCH($G$1,Database!$A$1:$AS$1,0),FALSE))</f>
        <v>103.997132103</v>
      </c>
      <c r="H141" s="77">
        <f>(((Table134567891011121314151617343[[#This Row],[ITA]]-VLOOKUP($U$1,A:B,2,))/VLOOKUP($U$1,A:B,2,))*100)+100</f>
        <v>103.70065789453461</v>
      </c>
      <c r="I141" s="77">
        <f>(((Table134567891011121314151617343[[#This Row],[FRA]]-VLOOKUP($U$1,A:C,3,))/VLOOKUP($U$1,A:C,3,))*100)+100</f>
        <v>109.46433798419358</v>
      </c>
      <c r="J141" s="77">
        <f>(((Table134567891011121314151617343[[#This Row],[DEU]]-VLOOKUP($U$1,A:D,4,))/VLOOKUP($U$1,A:D,4,))*100)+100</f>
        <v>108.51063829767428</v>
      </c>
      <c r="K141" s="77">
        <f>(((Table134567891011121314151617343[[#This Row],[ESP]]-VLOOKUP($U$1,A:E,5,))/VLOOKUP($U$1,A:E,5,))*100)+100</f>
        <v>105.72665377782711</v>
      </c>
      <c r="L141" s="77">
        <f>(((Table134567891011121314151617343[[#This Row],[EA19]]-VLOOKUP($U$1,A:F,6,))/VLOOKUP($U$1,A:F,6,))*100)+100</f>
        <v>108.27740492170021</v>
      </c>
      <c r="M141" s="77">
        <f>(((Table134567891011121314151617343[[#This Row],[GBR]]-VLOOKUP($U$1,A:G,7,))/VLOOKUP($U$1,A:G,7,))*100)+100</f>
        <v>112.83547257901</v>
      </c>
      <c r="N141" s="77">
        <f>IF(VLOOKUP(A141,Database!$A:$AU,MATCH($N$1,Database!$A$1:$AU$1,0),FALSE)=0,#N/A,VLOOKUP(A141,Database!$A:$AU,MATCH($N$1,Database!$A$1:$AU$1,0),FALSE))</f>
        <v>88.596128734000004</v>
      </c>
      <c r="O141" s="77">
        <f>(((Table134567891011121314151617343[[#This Row],[USA]]-VLOOKUP($U$1,A:N,14,))/VLOOKUP($U$1,A:N,14,))*100)+100</f>
        <v>101.99473502144617</v>
      </c>
      <c r="P141" s="77">
        <f>IF(VLOOKUP(A141,Database!$A:$AS,MATCH($P$1,Database!$A$1:$AS$1,0),FALSE)=0,#N/A,VLOOKUP(A141,Database!$A:$AS,MATCH($P$1,Database!$A$1:$AS$1,0),FALSE))</f>
        <v>97.371317306999998</v>
      </c>
      <c r="Q141" s="77">
        <f>(((Table134567891011121314151617343[[#This Row],[JPN]]-VLOOKUP($U$1,A:Q,16,))/VLOOKUP($U$1,A:Q,16,))*100)+100</f>
        <v>97.758804695502405</v>
      </c>
    </row>
    <row r="142" spans="1:17" s="82" customFormat="1" x14ac:dyDescent="0.2">
      <c r="A142" s="21">
        <v>37135</v>
      </c>
      <c r="B142" s="77">
        <f>IF(VLOOKUP(A142,Database!$A:$AS,MATCH($B$1,Database!$A$1:$AS$1,0),FALSE)=0,#N/A,VLOOKUP(A142,Database!$A:$AS,MATCH($B$1,Database!$A$1:$AS$1,0),FALSE))</f>
        <v>124.18965086199999</v>
      </c>
      <c r="C142" s="77">
        <f>IF(VLOOKUP(A142,Database!$A:$AS,MATCH($C$1,Database!$A$1:$AS$1,0),FALSE)=0,#N/A,VLOOKUP(A142,Database!$A:$AS,MATCH($C$1,Database!$A$1:$AS$1,0),FALSE))</f>
        <v>110.49</v>
      </c>
      <c r="D142" s="77">
        <f>IF(VLOOKUP(A142,Database!$A:$AS,MATCH($D$1,Database!$A$1:$AS$1,0),FALSE)=0,#N/A,VLOOKUP(A142,Database!$A:$AS,MATCH($D$1,Database!$A$1:$AS$1,0),FALSE))</f>
        <v>80.493292225999994</v>
      </c>
      <c r="E142" s="77">
        <f>IF(VLOOKUP(A142,Database!$A:$AS,MATCH($E$1,Database!$A$1:$AS$1,0),FALSE)=0,#N/A,VLOOKUP(A142,Database!$A:$AS,MATCH($E$1,Database!$A$1:$AS$1,0),FALSE))</f>
        <v>123.029102524</v>
      </c>
      <c r="F142" s="77">
        <f>IF(VLOOKUP(A142,Database!$A:$AS,MATCH($F$1,Database!$A$1:$AS$1,0),FALSE)=0,#N/A,VLOOKUP(A142,Database!$A:$AS,MATCH($F$1,Database!$A$1:$AS$1,0),FALSE))</f>
        <v>95.4</v>
      </c>
      <c r="G142" s="77">
        <f>IF(VLOOKUP(A142,Database!$A:$AS,MATCH($G$1,Database!$A$1:$AS$1,0),FALSE)=0,#N/A,VLOOKUP(A142,Database!$A:$AS,MATCH($G$1,Database!$A$1:$AS$1,0),FALSE))</f>
        <v>103.674493637</v>
      </c>
      <c r="H142" s="77">
        <f>(((Table134567891011121314151617343[[#This Row],[ITA]]-VLOOKUP($U$1,A:B,2,))/VLOOKUP($U$1,A:B,2,))*100)+100</f>
        <v>102.13815789441895</v>
      </c>
      <c r="I142" s="77">
        <f>(((Table134567891011121314151617343[[#This Row],[FRA]]-VLOOKUP($U$1,A:C,3,))/VLOOKUP($U$1,A:C,3,))*100)+100</f>
        <v>107.80563957459265</v>
      </c>
      <c r="J142" s="77">
        <f>(((Table134567891011121314151617343[[#This Row],[DEU]]-VLOOKUP($U$1,A:D,4,))/VLOOKUP($U$1,A:D,4,))*100)+100</f>
        <v>107.04787234019916</v>
      </c>
      <c r="K142" s="77">
        <f>(((Table134567891011121314151617343[[#This Row],[ESP]]-VLOOKUP($U$1,A:E,5,))/VLOOKUP($U$1,A:E,5,))*100)+100</f>
        <v>103.4117844830534</v>
      </c>
      <c r="L142" s="77">
        <f>(((Table134567891011121314151617343[[#This Row],[EA19]]-VLOOKUP($U$1,A:F,6,))/VLOOKUP($U$1,A:F,6,))*100)+100</f>
        <v>106.71140939597315</v>
      </c>
      <c r="M142" s="77">
        <f>(((Table134567891011121314151617343[[#This Row],[GBR]]-VLOOKUP($U$1,A:G,7,))/VLOOKUP($U$1,A:G,7,))*100)+100</f>
        <v>112.48541423560087</v>
      </c>
      <c r="N142" s="77">
        <f>IF(VLOOKUP(A142,Database!$A:$AU,MATCH($N$1,Database!$A$1:$AU$1,0),FALSE)=0,#N/A,VLOOKUP(A142,Database!$A:$AU,MATCH($N$1,Database!$A$1:$AU$1,0),FALSE))</f>
        <v>88.142561213999997</v>
      </c>
      <c r="O142" s="77">
        <f>(((Table134567891011121314151617343[[#This Row],[USA]]-VLOOKUP($U$1,A:N,14,))/VLOOKUP($U$1,A:N,14,))*100)+100</f>
        <v>101.47257339116061</v>
      </c>
      <c r="P142" s="77">
        <f>IF(VLOOKUP(A142,Database!$A:$AS,MATCH($P$1,Database!$A$1:$AS$1,0),FALSE)=0,#N/A,VLOOKUP(A142,Database!$A:$AS,MATCH($P$1,Database!$A$1:$AS$1,0),FALSE))</f>
        <v>95.564207706999994</v>
      </c>
      <c r="Q142" s="77">
        <f>(((Table134567891011121314151617343[[#This Row],[JPN]]-VLOOKUP($U$1,A:Q,16,))/VLOOKUP($U$1,A:Q,16,))*100)+100</f>
        <v>95.944503735674814</v>
      </c>
    </row>
    <row r="143" spans="1:17" s="82" customFormat="1" x14ac:dyDescent="0.2">
      <c r="A143" s="21">
        <v>37165</v>
      </c>
      <c r="B143" s="77">
        <f>IF(VLOOKUP(A143,Database!$A:$AS,MATCH($B$1,Database!$A$1:$AS$1,0),FALSE)=0,#N/A,VLOOKUP(A143,Database!$A:$AS,MATCH($B$1,Database!$A$1:$AS$1,0),FALSE))</f>
        <v>123.489709191</v>
      </c>
      <c r="C143" s="77">
        <f>IF(VLOOKUP(A143,Database!$A:$AS,MATCH($C$1,Database!$A$1:$AS$1,0),FALSE)=0,#N/A,VLOOKUP(A143,Database!$A:$AS,MATCH($C$1,Database!$A$1:$AS$1,0),FALSE))</f>
        <v>109.73</v>
      </c>
      <c r="D143" s="77">
        <f>IF(VLOOKUP(A143,Database!$A:$AS,MATCH($D$1,Database!$A$1:$AS$1,0),FALSE)=0,#N/A,VLOOKUP(A143,Database!$A:$AS,MATCH($D$1,Database!$A$1:$AS$1,0),FALSE))</f>
        <v>79.093408882999995</v>
      </c>
      <c r="E143" s="77">
        <f>IF(VLOOKUP(A143,Database!$A:$AS,MATCH($E$1,Database!$A$1:$AS$1,0),FALSE)=0,#N/A,VLOOKUP(A143,Database!$A:$AS,MATCH($E$1,Database!$A$1:$AS$1,0),FALSE))</f>
        <v>121.710101425</v>
      </c>
      <c r="F143" s="77">
        <f>IF(VLOOKUP(A143,Database!$A:$AS,MATCH($F$1,Database!$A$1:$AS$1,0),FALSE)=0,#N/A,VLOOKUP(A143,Database!$A:$AS,MATCH($F$1,Database!$A$1:$AS$1,0),FALSE))</f>
        <v>94.2</v>
      </c>
      <c r="G143" s="77">
        <f>IF(VLOOKUP(A143,Database!$A:$AS,MATCH($G$1,Database!$A$1:$AS$1,0),FALSE)=0,#N/A,VLOOKUP(A143,Database!$A:$AS,MATCH($G$1,Database!$A$1:$AS$1,0),FALSE))</f>
        <v>103.674493637</v>
      </c>
      <c r="H143" s="77">
        <f>(((Table134567891011121314151617343[[#This Row],[ITA]]-VLOOKUP($U$1,A:B,2,))/VLOOKUP($U$1,A:B,2,))*100)+100</f>
        <v>101.56250000011566</v>
      </c>
      <c r="I143" s="77">
        <f>(((Table134567891011121314151617343[[#This Row],[FRA]]-VLOOKUP($U$1,A:C,3,))/VLOOKUP($U$1,A:C,3,))*100)+100</f>
        <v>107.06410381500635</v>
      </c>
      <c r="J143" s="77">
        <f>(((Table134567891011121314151617343[[#This Row],[DEU]]-VLOOKUP($U$1,A:D,4,))/VLOOKUP($U$1,A:D,4,))*100)+100</f>
        <v>105.18617021262448</v>
      </c>
      <c r="K143" s="77">
        <f>(((Table134567891011121314151617343[[#This Row],[ESP]]-VLOOKUP($U$1,A:E,5,))/VLOOKUP($U$1,A:E,5,))*100)+100</f>
        <v>102.30310162197108</v>
      </c>
      <c r="L143" s="77">
        <f>(((Table134567891011121314151617343[[#This Row],[EA19]]-VLOOKUP($U$1,A:F,6,))/VLOOKUP($U$1,A:F,6,))*100)+100</f>
        <v>105.36912751677852</v>
      </c>
      <c r="M143" s="77">
        <f>(((Table134567891011121314151617343[[#This Row],[GBR]]-VLOOKUP($U$1,A:G,7,))/VLOOKUP($U$1,A:G,7,))*100)+100</f>
        <v>112.48541423560087</v>
      </c>
      <c r="N143" s="77">
        <f>IF(VLOOKUP(A143,Database!$A:$AU,MATCH($N$1,Database!$A$1:$AU$1,0),FALSE)=0,#N/A,VLOOKUP(A143,Database!$A:$AU,MATCH($N$1,Database!$A$1:$AU$1,0),FALSE))</f>
        <v>87.855414119000002</v>
      </c>
      <c r="O143" s="77">
        <f>(((Table134567891011121314151617343[[#This Row],[USA]]-VLOOKUP($U$1,A:N,14,))/VLOOKUP($U$1,A:N,14,))*100)+100</f>
        <v>101.14200034823867</v>
      </c>
      <c r="P143" s="77">
        <f>IF(VLOOKUP(A143,Database!$A:$AS,MATCH($P$1,Database!$A$1:$AS$1,0),FALSE)=0,#N/A,VLOOKUP(A143,Database!$A:$AS,MATCH($P$1,Database!$A$1:$AS$1,0),FALSE))</f>
        <v>95.564207706999994</v>
      </c>
      <c r="Q143" s="77">
        <f>(((Table134567891011121314151617343[[#This Row],[JPN]]-VLOOKUP($U$1,A:Q,16,))/VLOOKUP($U$1,A:Q,16,))*100)+100</f>
        <v>95.944503735674814</v>
      </c>
    </row>
    <row r="144" spans="1:17" s="82" customFormat="1" x14ac:dyDescent="0.2">
      <c r="A144" s="21">
        <v>37196</v>
      </c>
      <c r="B144" s="77">
        <f>IF(VLOOKUP(A144,Database!$A:$AS,MATCH($B$1,Database!$A$1:$AS$1,0),FALSE)=0,#N/A,VLOOKUP(A144,Database!$A:$AS,MATCH($B$1,Database!$A$1:$AS$1,0),FALSE))</f>
        <v>121.68985917800001</v>
      </c>
      <c r="C144" s="77">
        <f>IF(VLOOKUP(A144,Database!$A:$AS,MATCH($C$1,Database!$A$1:$AS$1,0),FALSE)=0,#N/A,VLOOKUP(A144,Database!$A:$AS,MATCH($C$1,Database!$A$1:$AS$1,0),FALSE))</f>
        <v>108.49</v>
      </c>
      <c r="D144" s="77">
        <f>IF(VLOOKUP(A144,Database!$A:$AS,MATCH($D$1,Database!$A$1:$AS$1,0),FALSE)=0,#N/A,VLOOKUP(A144,Database!$A:$AS,MATCH($D$1,Database!$A$1:$AS$1,0),FALSE))</f>
        <v>78.093492209000004</v>
      </c>
      <c r="E144" s="77">
        <f>IF(VLOOKUP(A144,Database!$A:$AS,MATCH($E$1,Database!$A$1:$AS$1,0),FALSE)=0,#N/A,VLOOKUP(A144,Database!$A:$AS,MATCH($E$1,Database!$A$1:$AS$1,0),FALSE))</f>
        <v>119.88909990800001</v>
      </c>
      <c r="F144" s="77">
        <f>IF(VLOOKUP(A144,Database!$A:$AS,MATCH($F$1,Database!$A$1:$AS$1,0),FALSE)=0,#N/A,VLOOKUP(A144,Database!$A:$AS,MATCH($F$1,Database!$A$1:$AS$1,0),FALSE))</f>
        <v>93.5</v>
      </c>
      <c r="G144" s="77">
        <f>IF(VLOOKUP(A144,Database!$A:$AS,MATCH($G$1,Database!$A$1:$AS$1,0),FALSE)=0,#N/A,VLOOKUP(A144,Database!$A:$AS,MATCH($G$1,Database!$A$1:$AS$1,0),FALSE))</f>
        <v>104.534862879</v>
      </c>
      <c r="H144" s="77">
        <f>(((Table134567891011121314151617343[[#This Row],[ITA]]-VLOOKUP($U$1,A:B,2,))/VLOOKUP($U$1,A:B,2,))*100)+100</f>
        <v>100.08223684180835</v>
      </c>
      <c r="I144" s="77">
        <f>(((Table134567891011121314151617343[[#This Row],[FRA]]-VLOOKUP($U$1,A:C,3,))/VLOOKUP($U$1,A:C,3,))*100)+100</f>
        <v>105.85422968094448</v>
      </c>
      <c r="J144" s="77">
        <f>(((Table134567891011121314151617343[[#This Row],[DEU]]-VLOOKUP($U$1,A:D,4,))/VLOOKUP($U$1,A:D,4,))*100)+100</f>
        <v>103.85638297807262</v>
      </c>
      <c r="K144" s="77">
        <f>(((Table134567891011121314151617343[[#This Row],[ESP]]-VLOOKUP($U$1,A:E,5,))/VLOOKUP($U$1,A:E,5,))*100)+100</f>
        <v>100.77246364643533</v>
      </c>
      <c r="L144" s="77">
        <f>(((Table134567891011121314151617343[[#This Row],[EA19]]-VLOOKUP($U$1,A:F,6,))/VLOOKUP($U$1,A:F,6,))*100)+100</f>
        <v>104.58612975391499</v>
      </c>
      <c r="M144" s="77">
        <f>(((Table134567891011121314151617343[[#This Row],[GBR]]-VLOOKUP($U$1,A:G,7,))/VLOOKUP($U$1,A:G,7,))*100)+100</f>
        <v>113.41890315063524</v>
      </c>
      <c r="N144" s="77">
        <f>IF(VLOOKUP(A144,Database!$A:$AU,MATCH($N$1,Database!$A$1:$AU$1,0),FALSE)=0,#N/A,VLOOKUP(A144,Database!$A:$AU,MATCH($N$1,Database!$A$1:$AU$1,0),FALSE))</f>
        <v>87.329390774000004</v>
      </c>
      <c r="O144" s="77">
        <f>(((Table134567891011121314151617343[[#This Row],[USA]]-VLOOKUP($U$1,A:N,14,))/VLOOKUP($U$1,A:N,14,))*100)+100</f>
        <v>100.53642522373799</v>
      </c>
      <c r="P144" s="77">
        <f>IF(VLOOKUP(A144,Database!$A:$AS,MATCH($P$1,Database!$A$1:$AS$1,0),FALSE)=0,#N/A,VLOOKUP(A144,Database!$A:$AS,MATCH($P$1,Database!$A$1:$AS$1,0),FALSE))</f>
        <v>94.075999800000005</v>
      </c>
      <c r="Q144" s="77">
        <f>(((Table134567891011121314151617343[[#This Row],[JPN]]-VLOOKUP($U$1,A:Q,16,))/VLOOKUP($U$1,A:Q,16,))*100)+100</f>
        <v>94.450373532341771</v>
      </c>
    </row>
    <row r="145" spans="1:17" s="82" customFormat="1" x14ac:dyDescent="0.2">
      <c r="A145" s="21">
        <v>37226</v>
      </c>
      <c r="B145" s="77">
        <f>IF(VLOOKUP(A145,Database!$A:$AS,MATCH($B$1,Database!$A$1:$AS$1,0),FALSE)=0,#N/A,VLOOKUP(A145,Database!$A:$AS,MATCH($B$1,Database!$A$1:$AS$1,0),FALSE))</f>
        <v>123.38971752400001</v>
      </c>
      <c r="C145" s="77">
        <f>IF(VLOOKUP(A145,Database!$A:$AS,MATCH($C$1,Database!$A$1:$AS$1,0),FALSE)=0,#N/A,VLOOKUP(A145,Database!$A:$AS,MATCH($C$1,Database!$A$1:$AS$1,0),FALSE))</f>
        <v>109.19</v>
      </c>
      <c r="D145" s="77">
        <f>IF(VLOOKUP(A145,Database!$A:$AS,MATCH($D$1,Database!$A$1:$AS$1,0),FALSE)=0,#N/A,VLOOKUP(A145,Database!$A:$AS,MATCH($D$1,Database!$A$1:$AS$1,0),FALSE))</f>
        <v>78.593450546</v>
      </c>
      <c r="E145" s="77">
        <f>IF(VLOOKUP(A145,Database!$A:$AS,MATCH($E$1,Database!$A$1:$AS$1,0),FALSE)=0,#N/A,VLOOKUP(A145,Database!$A:$AS,MATCH($E$1,Database!$A$1:$AS$1,0),FALSE))</f>
        <v>119.76409980299999</v>
      </c>
      <c r="F145" s="77">
        <f>IF(VLOOKUP(A145,Database!$A:$AS,MATCH($F$1,Database!$A$1:$AS$1,0),FALSE)=0,#N/A,VLOOKUP(A145,Database!$A:$AS,MATCH($F$1,Database!$A$1:$AS$1,0),FALSE))</f>
        <v>94.2</v>
      </c>
      <c r="G145" s="77">
        <f>IF(VLOOKUP(A145,Database!$A:$AS,MATCH($G$1,Database!$A$1:$AS$1,0),FALSE)=0,#N/A,VLOOKUP(A145,Database!$A:$AS,MATCH($G$1,Database!$A$1:$AS$1,0),FALSE))</f>
        <v>105.502778276</v>
      </c>
      <c r="H145" s="77">
        <f>(((Table134567891011121314151617343[[#This Row],[ITA]]-VLOOKUP($U$1,A:B,2,))/VLOOKUP($U$1,A:B,2,))*100)+100</f>
        <v>101.48026315830732</v>
      </c>
      <c r="I145" s="77">
        <f>(((Table134567891011121314151617343[[#This Row],[FRA]]-VLOOKUP($U$1,A:C,3,))/VLOOKUP($U$1,A:C,3,))*100)+100</f>
        <v>106.53722314372135</v>
      </c>
      <c r="J145" s="77">
        <f>(((Table134567891011121314151617343[[#This Row],[DEU]]-VLOOKUP($U$1,A:D,4,))/VLOOKUP($U$1,A:D,4,))*100)+100</f>
        <v>104.52127659534855</v>
      </c>
      <c r="K145" s="77">
        <f>(((Table134567891011121314151617343[[#This Row],[ESP]]-VLOOKUP($U$1,A:E,5,))/VLOOKUP($U$1,A:E,5,))*100)+100</f>
        <v>100.6673951410701</v>
      </c>
      <c r="L145" s="77">
        <f>(((Table134567891011121314151617343[[#This Row],[EA19]]-VLOOKUP($U$1,A:F,6,))/VLOOKUP($U$1,A:F,6,))*100)+100</f>
        <v>105.36912751677852</v>
      </c>
      <c r="M145" s="77">
        <f>(((Table134567891011121314151617343[[#This Row],[GBR]]-VLOOKUP($U$1,A:G,7,))/VLOOKUP($U$1,A:G,7,))*100)+100</f>
        <v>114.46907817977765</v>
      </c>
      <c r="N145" s="77">
        <f>IF(VLOOKUP(A145,Database!$A:$AU,MATCH($N$1,Database!$A$1:$AU$1,0),FALSE)=0,#N/A,VLOOKUP(A145,Database!$A:$AU,MATCH($N$1,Database!$A$1:$AU$1,0),FALSE))</f>
        <v>87.313432650999999</v>
      </c>
      <c r="O145" s="77">
        <f>(((Table134567891011121314151617343[[#This Row],[USA]]-VLOOKUP($U$1,A:N,14,))/VLOOKUP($U$1,A:N,14,))*100)+100</f>
        <v>100.51805371529757</v>
      </c>
      <c r="P145" s="77">
        <f>IF(VLOOKUP(A145,Database!$A:$AS,MATCH($P$1,Database!$A$1:$AS$1,0),FALSE)=0,#N/A,VLOOKUP(A145,Database!$A:$AS,MATCH($P$1,Database!$A$1:$AS$1,0),FALSE))</f>
        <v>95.032704882999994</v>
      </c>
      <c r="Q145" s="77">
        <f>(((Table134567891011121314151617343[[#This Row],[JPN]]-VLOOKUP($U$1,A:Q,16,))/VLOOKUP($U$1,A:Q,16,))*100)+100</f>
        <v>95.410885805841289</v>
      </c>
    </row>
    <row r="146" spans="1:17" s="82" customFormat="1" x14ac:dyDescent="0.2">
      <c r="A146" s="21">
        <v>37257</v>
      </c>
      <c r="B146" s="77">
        <f>IF(VLOOKUP(A146,Database!$A:$AS,MATCH($B$1,Database!$A$1:$AS$1,0),FALSE)=0,#N/A,VLOOKUP(A146,Database!$A:$AS,MATCH($B$1,Database!$A$1:$AS$1,0),FALSE))</f>
        <v>122.289809183</v>
      </c>
      <c r="C146" s="77">
        <f>IF(VLOOKUP(A146,Database!$A:$AS,MATCH($C$1,Database!$A$1:$AS$1,0),FALSE)=0,#N/A,VLOOKUP(A146,Database!$A:$AS,MATCH($C$1,Database!$A$1:$AS$1,0),FALSE))</f>
        <v>109.15</v>
      </c>
      <c r="D146" s="77">
        <f>IF(VLOOKUP(A146,Database!$A:$AS,MATCH($D$1,Database!$A$1:$AS$1,0),FALSE)=0,#N/A,VLOOKUP(A146,Database!$A:$AS,MATCH($D$1,Database!$A$1:$AS$1,0),FALSE))</f>
        <v>78.993417214999994</v>
      </c>
      <c r="E146" s="77">
        <f>IF(VLOOKUP(A146,Database!$A:$AS,MATCH($E$1,Database!$A$1:$AS$1,0),FALSE)=0,#N/A,VLOOKUP(A146,Database!$A:$AS,MATCH($E$1,Database!$A$1:$AS$1,0),FALSE))</f>
        <v>121.36110113399999</v>
      </c>
      <c r="F146" s="77">
        <f>IF(VLOOKUP(A146,Database!$A:$AS,MATCH($F$1,Database!$A$1:$AS$1,0),FALSE)=0,#N/A,VLOOKUP(A146,Database!$A:$AS,MATCH($F$1,Database!$A$1:$AS$1,0),FALSE))</f>
        <v>94.2</v>
      </c>
      <c r="G146" s="77">
        <f>IF(VLOOKUP(A146,Database!$A:$AS,MATCH($G$1,Database!$A$1:$AS$1,0),FALSE)=0,#N/A,VLOOKUP(A146,Database!$A:$AS,MATCH($G$1,Database!$A$1:$AS$1,0),FALSE))</f>
        <v>106.793332138</v>
      </c>
      <c r="H146" s="77">
        <f>(((Table134567891011121314151617343[[#This Row],[ITA]]-VLOOKUP($U$1,A:B,2,))/VLOOKUP($U$1,A:B,2,))*100)+100</f>
        <v>100.57565789512574</v>
      </c>
      <c r="I146" s="77">
        <f>(((Table134567891011121314151617343[[#This Row],[FRA]]-VLOOKUP($U$1,A:C,3,))/VLOOKUP($U$1,A:C,3,))*100)+100</f>
        <v>106.49819494584838</v>
      </c>
      <c r="J146" s="77">
        <f>(((Table134567891011121314151617343[[#This Row],[DEU]]-VLOOKUP($U$1,A:D,4,))/VLOOKUP($U$1,A:D,4,))*100)+100</f>
        <v>105.05319148837135</v>
      </c>
      <c r="K146" s="77">
        <f>(((Table134567891011121314151617343[[#This Row],[ESP]]-VLOOKUP($U$1,A:E,5,))/VLOOKUP($U$1,A:E,5,))*100)+100</f>
        <v>102.00975035680702</v>
      </c>
      <c r="L146" s="77">
        <f>(((Table134567891011121314151617343[[#This Row],[EA19]]-VLOOKUP($U$1,A:F,6,))/VLOOKUP($U$1,A:F,6,))*100)+100</f>
        <v>105.36912751677852</v>
      </c>
      <c r="M146" s="77">
        <f>(((Table134567891011121314151617343[[#This Row],[GBR]]-VLOOKUP($U$1,A:G,7,))/VLOOKUP($U$1,A:G,7,))*100)+100</f>
        <v>115.86931155124421</v>
      </c>
      <c r="N146" s="77">
        <f>IF(VLOOKUP(A146,Database!$A:$AU,MATCH($N$1,Database!$A$1:$AU$1,0),FALSE)=0,#N/A,VLOOKUP(A146,Database!$A:$AU,MATCH($N$1,Database!$A$1:$AU$1,0),FALSE))</f>
        <v>87.889213622</v>
      </c>
      <c r="O146" s="77">
        <f>(((Table134567891011121314151617343[[#This Row],[USA]]-VLOOKUP($U$1,A:N,14,))/VLOOKUP($U$1,A:N,14,))*100)+100</f>
        <v>101.18091143161898</v>
      </c>
      <c r="P146" s="77">
        <f>IF(VLOOKUP(A146,Database!$A:$AS,MATCH($P$1,Database!$A$1:$AS$1,0),FALSE)=0,#N/A,VLOOKUP(A146,Database!$A:$AS,MATCH($P$1,Database!$A$1:$AS$1,0),FALSE))</f>
        <v>94.501202058999993</v>
      </c>
      <c r="Q146" s="77">
        <f>(((Table134567891011121314151617343[[#This Row],[JPN]]-VLOOKUP($U$1,A:Q,16,))/VLOOKUP($U$1,A:Q,16,))*100)+100</f>
        <v>94.877267876007778</v>
      </c>
    </row>
    <row r="147" spans="1:17" s="82" customFormat="1" x14ac:dyDescent="0.2">
      <c r="A147" s="21">
        <v>37288</v>
      </c>
      <c r="B147" s="77">
        <f>IF(VLOOKUP(A147,Database!$A:$AS,MATCH($B$1,Database!$A$1:$AS$1,0),FALSE)=0,#N/A,VLOOKUP(A147,Database!$A:$AS,MATCH($B$1,Database!$A$1:$AS$1,0),FALSE))</f>
        <v>123.789684193</v>
      </c>
      <c r="C147" s="77">
        <f>IF(VLOOKUP(A147,Database!$A:$AS,MATCH($C$1,Database!$A$1:$AS$1,0),FALSE)=0,#N/A,VLOOKUP(A147,Database!$A:$AS,MATCH($C$1,Database!$A$1:$AS$1,0),FALSE))</f>
        <v>109.53</v>
      </c>
      <c r="D147" s="77">
        <f>IF(VLOOKUP(A147,Database!$A:$AS,MATCH($D$1,Database!$A$1:$AS$1,0),FALSE)=0,#N/A,VLOOKUP(A147,Database!$A:$AS,MATCH($D$1,Database!$A$1:$AS$1,0),FALSE))</f>
        <v>79.193400550000007</v>
      </c>
      <c r="E147" s="77">
        <f>IF(VLOOKUP(A147,Database!$A:$AS,MATCH($E$1,Database!$A$1:$AS$1,0),FALSE)=0,#N/A,VLOOKUP(A147,Database!$A:$AS,MATCH($E$1,Database!$A$1:$AS$1,0),FALSE))</f>
        <v>121.901101584</v>
      </c>
      <c r="F147" s="77">
        <f>IF(VLOOKUP(A147,Database!$A:$AS,MATCH($F$1,Database!$A$1:$AS$1,0),FALSE)=0,#N/A,VLOOKUP(A147,Database!$A:$AS,MATCH($F$1,Database!$A$1:$AS$1,0),FALSE))</f>
        <v>94.5</v>
      </c>
      <c r="G147" s="77">
        <f>IF(VLOOKUP(A147,Database!$A:$AS,MATCH($G$1,Database!$A$1:$AS$1,0),FALSE)=0,#N/A,VLOOKUP(A147,Database!$A:$AS,MATCH($G$1,Database!$A$1:$AS$1,0),FALSE))</f>
        <v>107.54615522500001</v>
      </c>
      <c r="H147" s="77">
        <f>(((Table134567891011121314151617343[[#This Row],[ITA]]-VLOOKUP($U$1,A:B,2,))/VLOOKUP($U$1,A:B,2,))*100)+100</f>
        <v>101.80921052636313</v>
      </c>
      <c r="I147" s="77">
        <f>(((Table134567891011121314151617343[[#This Row],[FRA]]-VLOOKUP($U$1,A:C,3,))/VLOOKUP($U$1,A:C,3,))*100)+100</f>
        <v>106.86896282564153</v>
      </c>
      <c r="J147" s="77">
        <f>(((Table134567891011121314151617343[[#This Row],[DEU]]-VLOOKUP($U$1,A:D,4,))/VLOOKUP($U$1,A:D,4,))*100)+100</f>
        <v>105.31914893554773</v>
      </c>
      <c r="K147" s="77">
        <f>(((Table134567891011121314151617343[[#This Row],[ESP]]-VLOOKUP($U$1,A:E,5,))/VLOOKUP($U$1,A:E,5,))*100)+100</f>
        <v>102.46364629695873</v>
      </c>
      <c r="L147" s="77">
        <f>(((Table134567891011121314151617343[[#This Row],[EA19]]-VLOOKUP($U$1,A:F,6,))/VLOOKUP($U$1,A:F,6,))*100)+100</f>
        <v>105.70469798657717</v>
      </c>
      <c r="M147" s="77">
        <f>(((Table134567891011121314151617343[[#This Row],[GBR]]-VLOOKUP($U$1,A:G,7,))/VLOOKUP($U$1,A:G,7,))*100)+100</f>
        <v>116.68611435217053</v>
      </c>
      <c r="N147" s="77">
        <f>IF(VLOOKUP(A147,Database!$A:$AU,MATCH($N$1,Database!$A$1:$AU$1,0),FALSE)=0,#N/A,VLOOKUP(A147,Database!$A:$AU,MATCH($N$1,Database!$A$1:$AU$1,0),FALSE))</f>
        <v>87.890898641000007</v>
      </c>
      <c r="O147" s="77">
        <f>(((Table134567891011121314151617343[[#This Row],[USA]]-VLOOKUP($U$1,A:N,14,))/VLOOKUP($U$1,A:N,14,))*100)+100</f>
        <v>101.18285128010747</v>
      </c>
      <c r="P147" s="77">
        <f>IF(VLOOKUP(A147,Database!$A:$AS,MATCH($P$1,Database!$A$1:$AS$1,0),FALSE)=0,#N/A,VLOOKUP(A147,Database!$A:$AS,MATCH($P$1,Database!$A$1:$AS$1,0),FALSE))</f>
        <v>95.670508272000006</v>
      </c>
      <c r="Q147" s="77">
        <f>(((Table134567891011121314151617343[[#This Row],[JPN]]-VLOOKUP($U$1,A:Q,16,))/VLOOKUP($U$1,A:Q,16,))*100)+100</f>
        <v>96.051227321842319</v>
      </c>
    </row>
    <row r="148" spans="1:17" s="82" customFormat="1" x14ac:dyDescent="0.2">
      <c r="A148" s="21">
        <v>37316</v>
      </c>
      <c r="B148" s="77">
        <f>IF(VLOOKUP(A148,Database!$A:$AS,MATCH($B$1,Database!$A$1:$AS$1,0),FALSE)=0,#N/A,VLOOKUP(A148,Database!$A:$AS,MATCH($B$1,Database!$A$1:$AS$1,0),FALSE))</f>
        <v>124.58961753200001</v>
      </c>
      <c r="C148" s="77">
        <f>IF(VLOOKUP(A148,Database!$A:$AS,MATCH($C$1,Database!$A$1:$AS$1,0),FALSE)=0,#N/A,VLOOKUP(A148,Database!$A:$AS,MATCH($C$1,Database!$A$1:$AS$1,0),FALSE))</f>
        <v>110.07</v>
      </c>
      <c r="D148" s="77">
        <f>IF(VLOOKUP(A148,Database!$A:$AS,MATCH($D$1,Database!$A$1:$AS$1,0),FALSE)=0,#N/A,VLOOKUP(A148,Database!$A:$AS,MATCH($D$1,Database!$A$1:$AS$1,0),FALSE))</f>
        <v>79.393383885000006</v>
      </c>
      <c r="E148" s="77">
        <f>IF(VLOOKUP(A148,Database!$A:$AS,MATCH($E$1,Database!$A$1:$AS$1,0),FALSE)=0,#N/A,VLOOKUP(A148,Database!$A:$AS,MATCH($E$1,Database!$A$1:$AS$1,0),FALSE))</f>
        <v>121.159100966</v>
      </c>
      <c r="F148" s="77">
        <f>IF(VLOOKUP(A148,Database!$A:$AS,MATCH($F$1,Database!$A$1:$AS$1,0),FALSE)=0,#N/A,VLOOKUP(A148,Database!$A:$AS,MATCH($F$1,Database!$A$1:$AS$1,0),FALSE))</f>
        <v>95.3</v>
      </c>
      <c r="G148" s="77">
        <f>IF(VLOOKUP(A148,Database!$A:$AS,MATCH($G$1,Database!$A$1:$AS$1,0),FALSE)=0,#N/A,VLOOKUP(A148,Database!$A:$AS,MATCH($G$1,Database!$A$1:$AS$1,0),FALSE))</f>
        <v>109.80462448500001</v>
      </c>
      <c r="H148" s="77">
        <f>(((Table134567891011121314151617343[[#This Row],[ITA]]-VLOOKUP($U$1,A:B,2,))/VLOOKUP($U$1,A:B,2,))*100)+100</f>
        <v>102.46710526329723</v>
      </c>
      <c r="I148" s="77">
        <f>(((Table134567891011121314151617343[[#This Row],[FRA]]-VLOOKUP($U$1,A:C,3,))/VLOOKUP($U$1,A:C,3,))*100)+100</f>
        <v>107.39584349692653</v>
      </c>
      <c r="J148" s="77">
        <f>(((Table134567891011121314151617343[[#This Row],[DEU]]-VLOOKUP($U$1,A:D,4,))/VLOOKUP($U$1,A:D,4,))*100)+100</f>
        <v>105.58510638272408</v>
      </c>
      <c r="K148" s="77">
        <f>(((Table134567891011121314151617343[[#This Row],[ESP]]-VLOOKUP($U$1,A:E,5,))/VLOOKUP($U$1,A:E,5,))*100)+100</f>
        <v>101.83995965354896</v>
      </c>
      <c r="L148" s="77">
        <f>(((Table134567891011121314151617343[[#This Row],[EA19]]-VLOOKUP($U$1,A:F,6,))/VLOOKUP($U$1,A:F,6,))*100)+100</f>
        <v>106.59955257270693</v>
      </c>
      <c r="M148" s="77">
        <f>(((Table134567891011121314151617343[[#This Row],[GBR]]-VLOOKUP($U$1,A:G,7,))/VLOOKUP($U$1,A:G,7,))*100)+100</f>
        <v>119.13652275386448</v>
      </c>
      <c r="N148" s="77">
        <f>IF(VLOOKUP(A148,Database!$A:$AU,MATCH($N$1,Database!$A$1:$AU$1,0),FALSE)=0,#N/A,VLOOKUP(A148,Database!$A:$AU,MATCH($N$1,Database!$A$1:$AU$1,0),FALSE))</f>
        <v>88.574917315999997</v>
      </c>
      <c r="O148" s="77">
        <f>(((Table134567891011121314151617343[[#This Row],[USA]]-VLOOKUP($U$1,A:N,14,))/VLOOKUP($U$1,A:N,14,))*100)+100</f>
        <v>101.97031574952928</v>
      </c>
      <c r="P148" s="77">
        <f>IF(VLOOKUP(A148,Database!$A:$AS,MATCH($P$1,Database!$A$1:$AS$1,0),FALSE)=0,#N/A,VLOOKUP(A148,Database!$A:$AS,MATCH($P$1,Database!$A$1:$AS$1,0),FALSE))</f>
        <v>96.095710530999995</v>
      </c>
      <c r="Q148" s="77">
        <f>(((Table134567891011121314151617343[[#This Row],[JPN]]-VLOOKUP($U$1,A:Q,16,))/VLOOKUP($U$1,A:Q,16,))*100)+100</f>
        <v>96.478121665508326</v>
      </c>
    </row>
    <row r="149" spans="1:17" s="82" customFormat="1" x14ac:dyDescent="0.2">
      <c r="A149" s="21">
        <v>37347</v>
      </c>
      <c r="B149" s="77">
        <f>IF(VLOOKUP(A149,Database!$A:$AS,MATCH($B$1,Database!$A$1:$AS$1,0),FALSE)=0,#N/A,VLOOKUP(A149,Database!$A:$AS,MATCH($B$1,Database!$A$1:$AS$1,0),FALSE))</f>
        <v>120.88992584</v>
      </c>
      <c r="C149" s="77">
        <f>IF(VLOOKUP(A149,Database!$A:$AS,MATCH($C$1,Database!$A$1:$AS$1,0),FALSE)=0,#N/A,VLOOKUP(A149,Database!$A:$AS,MATCH($C$1,Database!$A$1:$AS$1,0),FALSE))</f>
        <v>110.76</v>
      </c>
      <c r="D149" s="77">
        <f>IF(VLOOKUP(A149,Database!$A:$AS,MATCH($D$1,Database!$A$1:$AS$1,0),FALSE)=0,#N/A,VLOOKUP(A149,Database!$A:$AS,MATCH($D$1,Database!$A$1:$AS$1,0),FALSE))</f>
        <v>79.493375552000003</v>
      </c>
      <c r="E149" s="77">
        <f>IF(VLOOKUP(A149,Database!$A:$AS,MATCH($E$1,Database!$A$1:$AS$1,0),FALSE)=0,#N/A,VLOOKUP(A149,Database!$A:$AS,MATCH($E$1,Database!$A$1:$AS$1,0),FALSE))</f>
        <v>122.742102285</v>
      </c>
      <c r="F149" s="77">
        <f>IF(VLOOKUP(A149,Database!$A:$AS,MATCH($F$1,Database!$A$1:$AS$1,0),FALSE)=0,#N/A,VLOOKUP(A149,Database!$A:$AS,MATCH($F$1,Database!$A$1:$AS$1,0),FALSE))</f>
        <v>95.1</v>
      </c>
      <c r="G149" s="77">
        <f>IF(VLOOKUP(A149,Database!$A:$AS,MATCH($G$1,Database!$A$1:$AS$1,0),FALSE)=0,#N/A,VLOOKUP(A149,Database!$A:$AS,MATCH($G$1,Database!$A$1:$AS$1,0),FALSE))</f>
        <v>104.642409034</v>
      </c>
      <c r="H149" s="77">
        <f>(((Table134567891011121314151617343[[#This Row],[ITA]]-VLOOKUP($U$1,A:B,2,))/VLOOKUP($U$1,A:B,2,))*100)+100</f>
        <v>99.424342105696709</v>
      </c>
      <c r="I149" s="77">
        <f>(((Table134567891011121314151617343[[#This Row],[FRA]]-VLOOKUP($U$1,A:C,3,))/VLOOKUP($U$1,A:C,3,))*100)+100</f>
        <v>108.06907991023516</v>
      </c>
      <c r="J149" s="77">
        <f>(((Table134567891011121314151617343[[#This Row],[DEU]]-VLOOKUP($U$1,A:D,4,))/VLOOKUP($U$1,A:D,4,))*100)+100</f>
        <v>105.7180851056473</v>
      </c>
      <c r="K149" s="77">
        <f>(((Table134567891011121314151617343[[#This Row],[ESP]]-VLOOKUP($U$1,A:E,5,))/VLOOKUP($U$1,A:E,5,))*100)+100</f>
        <v>103.17054719648324</v>
      </c>
      <c r="L149" s="77">
        <f>(((Table134567891011121314151617343[[#This Row],[EA19]]-VLOOKUP($U$1,A:F,6,))/VLOOKUP($U$1,A:F,6,))*100)+100</f>
        <v>106.37583892617448</v>
      </c>
      <c r="M149" s="77">
        <f>(((Table134567891011121314151617343[[#This Row],[GBR]]-VLOOKUP($U$1,A:G,7,))/VLOOKUP($U$1,A:G,7,))*100)+100</f>
        <v>113.53558926474329</v>
      </c>
      <c r="N149" s="77">
        <f>IF(VLOOKUP(A149,Database!$A:$AU,MATCH($N$1,Database!$A$1:$AU$1,0),FALSE)=0,#N/A,VLOOKUP(A149,Database!$A:$AU,MATCH($N$1,Database!$A$1:$AU$1,0),FALSE))</f>
        <v>89.002020122999994</v>
      </c>
      <c r="O149" s="77">
        <f>(((Table134567891011121314151617343[[#This Row],[USA]]-VLOOKUP($U$1,A:N,14,))/VLOOKUP($U$1,A:N,14,))*100)+100</f>
        <v>102.46201034442147</v>
      </c>
      <c r="P149" s="77">
        <f>IF(VLOOKUP(A149,Database!$A:$AS,MATCH($P$1,Database!$A$1:$AS$1,0),FALSE)=0,#N/A,VLOOKUP(A149,Database!$A:$AS,MATCH($P$1,Database!$A$1:$AS$1,0),FALSE))</f>
        <v>95.989409965999997</v>
      </c>
      <c r="Q149" s="77">
        <f>(((Table134567891011121314151617343[[#This Row],[JPN]]-VLOOKUP($U$1,A:Q,16,))/VLOOKUP($U$1,A:Q,16,))*100)+100</f>
        <v>96.371398079340835</v>
      </c>
    </row>
    <row r="150" spans="1:17" s="82" customFormat="1" x14ac:dyDescent="0.2">
      <c r="A150" s="21">
        <v>37377</v>
      </c>
      <c r="B150" s="77">
        <f>IF(VLOOKUP(A150,Database!$A:$AS,MATCH($B$1,Database!$A$1:$AS$1,0),FALSE)=0,#N/A,VLOOKUP(A150,Database!$A:$AS,MATCH($B$1,Database!$A$1:$AS$1,0),FALSE))</f>
        <v>125.189567536</v>
      </c>
      <c r="C150" s="77">
        <f>IF(VLOOKUP(A150,Database!$A:$AS,MATCH($C$1,Database!$A$1:$AS$1,0),FALSE)=0,#N/A,VLOOKUP(A150,Database!$A:$AS,MATCH($C$1,Database!$A$1:$AS$1,0),FALSE))</f>
        <v>109.81</v>
      </c>
      <c r="D150" s="77">
        <f>IF(VLOOKUP(A150,Database!$A:$AS,MATCH($D$1,Database!$A$1:$AS$1,0),FALSE)=0,#N/A,VLOOKUP(A150,Database!$A:$AS,MATCH($D$1,Database!$A$1:$AS$1,0),FALSE))</f>
        <v>78.693442212999997</v>
      </c>
      <c r="E150" s="77">
        <f>IF(VLOOKUP(A150,Database!$A:$AS,MATCH($E$1,Database!$A$1:$AS$1,0),FALSE)=0,#N/A,VLOOKUP(A150,Database!$A:$AS,MATCH($E$1,Database!$A$1:$AS$1,0),FALSE))</f>
        <v>121.43210119299999</v>
      </c>
      <c r="F150" s="77">
        <f>IF(VLOOKUP(A150,Database!$A:$AS,MATCH($F$1,Database!$A$1:$AS$1,0),FALSE)=0,#N/A,VLOOKUP(A150,Database!$A:$AS,MATCH($F$1,Database!$A$1:$AS$1,0),FALSE))</f>
        <v>95.5</v>
      </c>
      <c r="G150" s="77">
        <f>IF(VLOOKUP(A150,Database!$A:$AS,MATCH($G$1,Database!$A$1:$AS$1,0),FALSE)=0,#N/A,VLOOKUP(A150,Database!$A:$AS,MATCH($G$1,Database!$A$1:$AS$1,0),FALSE))</f>
        <v>106.148055207</v>
      </c>
      <c r="H150" s="77">
        <f>(((Table134567891011121314151617343[[#This Row],[ITA]]-VLOOKUP($U$1,A:B,2,))/VLOOKUP($U$1,A:B,2,))*100)+100</f>
        <v>102.96052631579218</v>
      </c>
      <c r="I150" s="77">
        <f>(((Table134567891011121314151617343[[#This Row],[FRA]]-VLOOKUP($U$1,A:C,3,))/VLOOKUP($U$1,A:C,3,))*100)+100</f>
        <v>107.14216021075228</v>
      </c>
      <c r="J150" s="77">
        <f>(((Table134567891011121314151617343[[#This Row],[DEU]]-VLOOKUP($U$1,A:D,4,))/VLOOKUP($U$1,A:D,4,))*100)+100</f>
        <v>104.65425531827178</v>
      </c>
      <c r="K150" s="77">
        <f>(((Table134567891011121314151617343[[#This Row],[ESP]]-VLOOKUP($U$1,A:E,5,))/VLOOKUP($U$1,A:E,5,))*100)+100</f>
        <v>102.06942926731649</v>
      </c>
      <c r="L150" s="77">
        <f>(((Table134567891011121314151617343[[#This Row],[EA19]]-VLOOKUP($U$1,A:F,6,))/VLOOKUP($U$1,A:F,6,))*100)+100</f>
        <v>106.82326621923937</v>
      </c>
      <c r="M150" s="77">
        <f>(((Table134567891011121314151617343[[#This Row],[GBR]]-VLOOKUP($U$1,A:G,7,))/VLOOKUP($U$1,A:G,7,))*100)+100</f>
        <v>115.16919486551093</v>
      </c>
      <c r="N150" s="77">
        <f>IF(VLOOKUP(A150,Database!$A:$AU,MATCH($N$1,Database!$A$1:$AU$1,0),FALSE)=0,#N/A,VLOOKUP(A150,Database!$A:$AU,MATCH($N$1,Database!$A$1:$AU$1,0),FALSE))</f>
        <v>89.368363119999998</v>
      </c>
      <c r="O150" s="77">
        <f>(((Table134567891011121314151617343[[#This Row],[USA]]-VLOOKUP($U$1,A:N,14,))/VLOOKUP($U$1,A:N,14,))*100)+100</f>
        <v>102.88375627666375</v>
      </c>
      <c r="P150" s="77">
        <f>IF(VLOOKUP(A150,Database!$A:$AS,MATCH($P$1,Database!$A$1:$AS$1,0),FALSE)=0,#N/A,VLOOKUP(A150,Database!$A:$AS,MATCH($P$1,Database!$A$1:$AS$1,0),FALSE))</f>
        <v>99.816230297000004</v>
      </c>
      <c r="Q150" s="77">
        <f>(((Table134567891011121314151617343[[#This Row],[JPN]]-VLOOKUP($U$1,A:Q,16,))/VLOOKUP($U$1,A:Q,16,))*100)+100</f>
        <v>100.21344717233501</v>
      </c>
    </row>
    <row r="151" spans="1:17" s="82" customFormat="1" x14ac:dyDescent="0.2">
      <c r="A151" s="21">
        <v>37408</v>
      </c>
      <c r="B151" s="77">
        <f>IF(VLOOKUP(A151,Database!$A:$AS,MATCH($B$1,Database!$A$1:$AS$1,0),FALSE)=0,#N/A,VLOOKUP(A151,Database!$A:$AS,MATCH($B$1,Database!$A$1:$AS$1,0),FALSE))</f>
        <v>123.88967586</v>
      </c>
      <c r="C151" s="77">
        <f>IF(VLOOKUP(A151,Database!$A:$AS,MATCH($C$1,Database!$A$1:$AS$1,0),FALSE)=0,#N/A,VLOOKUP(A151,Database!$A:$AS,MATCH($C$1,Database!$A$1:$AS$1,0),FALSE))</f>
        <v>109.61</v>
      </c>
      <c r="D151" s="77">
        <f>IF(VLOOKUP(A151,Database!$A:$AS,MATCH($D$1,Database!$A$1:$AS$1,0),FALSE)=0,#N/A,VLOOKUP(A151,Database!$A:$AS,MATCH($D$1,Database!$A$1:$AS$1,0),FALSE))</f>
        <v>80.893258895000002</v>
      </c>
      <c r="E151" s="77">
        <f>IF(VLOOKUP(A151,Database!$A:$AS,MATCH($E$1,Database!$A$1:$AS$1,0),FALSE)=0,#N/A,VLOOKUP(A151,Database!$A:$AS,MATCH($E$1,Database!$A$1:$AS$1,0),FALSE))</f>
        <v>121.263101053</v>
      </c>
      <c r="F151" s="77">
        <f>IF(VLOOKUP(A151,Database!$A:$AS,MATCH($F$1,Database!$A$1:$AS$1,0),FALSE)=0,#N/A,VLOOKUP(A151,Database!$A:$AS,MATCH($F$1,Database!$A$1:$AS$1,0),FALSE))</f>
        <v>95.9</v>
      </c>
      <c r="G151" s="77">
        <f>IF(VLOOKUP(A151,Database!$A:$AS,MATCH($G$1,Database!$A$1:$AS$1,0),FALSE)=0,#N/A,VLOOKUP(A151,Database!$A:$AS,MATCH($G$1,Database!$A$1:$AS$1,0),FALSE))</f>
        <v>100.34056282500001</v>
      </c>
      <c r="H151" s="77">
        <f>(((Table134567891011121314151617343[[#This Row],[ITA]]-VLOOKUP($U$1,A:B,2,))/VLOOKUP($U$1,A:B,2,))*100)+100</f>
        <v>101.89144736817148</v>
      </c>
      <c r="I151" s="77">
        <f>(((Table134567891011121314151617343[[#This Row],[FRA]]-VLOOKUP($U$1,A:C,3,))/VLOOKUP($U$1,A:C,3,))*100)+100</f>
        <v>106.94701922138745</v>
      </c>
      <c r="J151" s="77">
        <f>(((Table134567891011121314151617343[[#This Row],[DEU]]-VLOOKUP($U$1,A:D,4,))/VLOOKUP($U$1,A:D,4,))*100)+100</f>
        <v>107.57978723322199</v>
      </c>
      <c r="K151" s="77">
        <f>(((Table134567891011121314151617343[[#This Row],[ESP]]-VLOOKUP($U$1,A:E,5,))/VLOOKUP($U$1,A:E,5,))*100)+100</f>
        <v>101.92737664971021</v>
      </c>
      <c r="L151" s="77">
        <f>(((Table134567891011121314151617343[[#This Row],[EA19]]-VLOOKUP($U$1,A:F,6,))/VLOOKUP($U$1,A:F,6,))*100)+100</f>
        <v>107.27069351230425</v>
      </c>
      <c r="M151" s="77">
        <f>(((Table134567891011121314151617343[[#This Row],[GBR]]-VLOOKUP($U$1,A:G,7,))/VLOOKUP($U$1,A:G,7,))*100)+100</f>
        <v>108.86814469065648</v>
      </c>
      <c r="N151" s="77">
        <f>IF(VLOOKUP(A151,Database!$A:$AU,MATCH($N$1,Database!$A$1:$AU$1,0),FALSE)=0,#N/A,VLOOKUP(A151,Database!$A:$AU,MATCH($N$1,Database!$A$1:$AU$1,0),FALSE))</f>
        <v>90.106698885</v>
      </c>
      <c r="O151" s="77">
        <f>(((Table134567891011121314151617343[[#This Row],[USA]]-VLOOKUP($U$1,A:N,14,))/VLOOKUP($U$1,A:N,14,))*100)+100</f>
        <v>103.73375234064676</v>
      </c>
      <c r="P151" s="77">
        <f>IF(VLOOKUP(A151,Database!$A:$AS,MATCH($P$1,Database!$A$1:$AS$1,0),FALSE)=0,#N/A,VLOOKUP(A151,Database!$A:$AS,MATCH($P$1,Database!$A$1:$AS$1,0),FALSE))</f>
        <v>98.646924084000005</v>
      </c>
      <c r="Q151" s="77">
        <f>(((Table134567891011121314151617343[[#This Row],[JPN]]-VLOOKUP($U$1,A:Q,16,))/VLOOKUP($U$1,A:Q,16,))*100)+100</f>
        <v>99.039487726500468</v>
      </c>
    </row>
    <row r="152" spans="1:17" s="82" customFormat="1" x14ac:dyDescent="0.2">
      <c r="A152" s="21">
        <v>37438</v>
      </c>
      <c r="B152" s="77">
        <f>IF(VLOOKUP(A152,Database!$A:$AS,MATCH($B$1,Database!$A$1:$AS$1,0),FALSE)=0,#N/A,VLOOKUP(A152,Database!$A:$AS,MATCH($B$1,Database!$A$1:$AS$1,0),FALSE))</f>
        <v>123.489709191</v>
      </c>
      <c r="C152" s="77">
        <f>IF(VLOOKUP(A152,Database!$A:$AS,MATCH($C$1,Database!$A$1:$AS$1,0),FALSE)=0,#N/A,VLOOKUP(A152,Database!$A:$AS,MATCH($C$1,Database!$A$1:$AS$1,0),FALSE))</f>
        <v>108.49</v>
      </c>
      <c r="D152" s="77">
        <f>IF(VLOOKUP(A152,Database!$A:$AS,MATCH($D$1,Database!$A$1:$AS$1,0),FALSE)=0,#N/A,VLOOKUP(A152,Database!$A:$AS,MATCH($D$1,Database!$A$1:$AS$1,0),FALSE))</f>
        <v>79.393383885000006</v>
      </c>
      <c r="E152" s="77">
        <f>IF(VLOOKUP(A152,Database!$A:$AS,MATCH($E$1,Database!$A$1:$AS$1,0),FALSE)=0,#N/A,VLOOKUP(A152,Database!$A:$AS,MATCH($E$1,Database!$A$1:$AS$1,0),FALSE))</f>
        <v>122.14910179100001</v>
      </c>
      <c r="F152" s="77">
        <f>IF(VLOOKUP(A152,Database!$A:$AS,MATCH($F$1,Database!$A$1:$AS$1,0),FALSE)=0,#N/A,VLOOKUP(A152,Database!$A:$AS,MATCH($F$1,Database!$A$1:$AS$1,0),FALSE))</f>
        <v>95.2</v>
      </c>
      <c r="G152" s="77">
        <f>IF(VLOOKUP(A152,Database!$A:$AS,MATCH($G$1,Database!$A$1:$AS$1,0),FALSE)=0,#N/A,VLOOKUP(A152,Database!$A:$AS,MATCH($G$1,Database!$A$1:$AS$1,0),FALSE))</f>
        <v>102.168847464</v>
      </c>
      <c r="H152" s="77">
        <f>(((Table134567891011121314151617343[[#This Row],[ITA]]-VLOOKUP($U$1,A:B,2,))/VLOOKUP($U$1,A:B,2,))*100)+100</f>
        <v>101.56250000011566</v>
      </c>
      <c r="I152" s="77">
        <f>(((Table134567891011121314151617343[[#This Row],[FRA]]-VLOOKUP($U$1,A:C,3,))/VLOOKUP($U$1,A:C,3,))*100)+100</f>
        <v>105.85422968094448</v>
      </c>
      <c r="J152" s="77">
        <f>(((Table134567891011121314151617343[[#This Row],[DEU]]-VLOOKUP($U$1,A:D,4,))/VLOOKUP($U$1,A:D,4,))*100)+100</f>
        <v>105.58510638272408</v>
      </c>
      <c r="K152" s="77">
        <f>(((Table134567891011121314151617343[[#This Row],[ESP]]-VLOOKUP($U$1,A:E,5,))/VLOOKUP($U$1,A:E,5,))*100)+100</f>
        <v>102.67210221049378</v>
      </c>
      <c r="L152" s="77">
        <f>(((Table134567891011121314151617343[[#This Row],[EA19]]-VLOOKUP($U$1,A:F,6,))/VLOOKUP($U$1,A:F,6,))*100)+100</f>
        <v>106.48769574944072</v>
      </c>
      <c r="M152" s="77">
        <f>(((Table134567891011121314151617343[[#This Row],[GBR]]-VLOOKUP($U$1,A:G,7,))/VLOOKUP($U$1,A:G,7,))*100)+100</f>
        <v>110.85180863483323</v>
      </c>
      <c r="N152" s="77">
        <f>IF(VLOOKUP(A152,Database!$A:$AU,MATCH($N$1,Database!$A$1:$AU$1,0),FALSE)=0,#N/A,VLOOKUP(A152,Database!$A:$AU,MATCH($N$1,Database!$A$1:$AU$1,0),FALSE))</f>
        <v>90.075278233000006</v>
      </c>
      <c r="O152" s="77">
        <f>(((Table134567891011121314151617343[[#This Row],[USA]]-VLOOKUP($U$1,A:N,14,))/VLOOKUP($U$1,A:N,14,))*100)+100</f>
        <v>103.69757986764218</v>
      </c>
      <c r="P152" s="77">
        <f>IF(VLOOKUP(A152,Database!$A:$AS,MATCH($P$1,Database!$A$1:$AS$1,0),FALSE)=0,#N/A,VLOOKUP(A152,Database!$A:$AS,MATCH($P$1,Database!$A$1:$AS$1,0),FALSE))</f>
        <v>99.391028038000002</v>
      </c>
      <c r="Q152" s="77">
        <f>(((Table134567891011121314151617343[[#This Row],[JPN]]-VLOOKUP($U$1,A:Q,16,))/VLOOKUP($U$1,A:Q,16,))*100)+100</f>
        <v>99.786552828668988</v>
      </c>
    </row>
    <row r="153" spans="1:17" s="82" customFormat="1" x14ac:dyDescent="0.2">
      <c r="A153" s="21">
        <v>37469</v>
      </c>
      <c r="B153" s="77">
        <f>IF(VLOOKUP(A153,Database!$A:$AS,MATCH($B$1,Database!$A$1:$AS$1,0),FALSE)=0,#N/A,VLOOKUP(A153,Database!$A:$AS,MATCH($B$1,Database!$A$1:$AS$1,0),FALSE))</f>
        <v>121.889842513</v>
      </c>
      <c r="C153" s="77">
        <f>IF(VLOOKUP(A153,Database!$A:$AS,MATCH($C$1,Database!$A$1:$AS$1,0),FALSE)=0,#N/A,VLOOKUP(A153,Database!$A:$AS,MATCH($C$1,Database!$A$1:$AS$1,0),FALSE))</f>
        <v>110.52</v>
      </c>
      <c r="D153" s="77">
        <f>IF(VLOOKUP(A153,Database!$A:$AS,MATCH($D$1,Database!$A$1:$AS$1,0),FALSE)=0,#N/A,VLOOKUP(A153,Database!$A:$AS,MATCH($D$1,Database!$A$1:$AS$1,0),FALSE))</f>
        <v>81.293225565</v>
      </c>
      <c r="E153" s="77">
        <f>IF(VLOOKUP(A153,Database!$A:$AS,MATCH($E$1,Database!$A$1:$AS$1,0),FALSE)=0,#N/A,VLOOKUP(A153,Database!$A:$AS,MATCH($E$1,Database!$A$1:$AS$1,0),FALSE))</f>
        <v>122.92810244</v>
      </c>
      <c r="F153" s="77">
        <f>IF(VLOOKUP(A153,Database!$A:$AS,MATCH($F$1,Database!$A$1:$AS$1,0),FALSE)=0,#N/A,VLOOKUP(A153,Database!$A:$AS,MATCH($F$1,Database!$A$1:$AS$1,0),FALSE))</f>
        <v>95.6</v>
      </c>
      <c r="G153" s="77">
        <f>IF(VLOOKUP(A153,Database!$A:$AS,MATCH($G$1,Database!$A$1:$AS$1,0),FALSE)=0,#N/A,VLOOKUP(A153,Database!$A:$AS,MATCH($G$1,Database!$A$1:$AS$1,0),FALSE))</f>
        <v>100.985839756</v>
      </c>
      <c r="H153" s="77">
        <f>(((Table134567891011121314151617343[[#This Row],[ITA]]-VLOOKUP($U$1,A:B,2,))/VLOOKUP($U$1,A:B,2,))*100)+100</f>
        <v>100.24671052624748</v>
      </c>
      <c r="I153" s="77">
        <f>(((Table134567891011121314151617343[[#This Row],[FRA]]-VLOOKUP($U$1,A:C,3,))/VLOOKUP($U$1,A:C,3,))*100)+100</f>
        <v>107.83491072299736</v>
      </c>
      <c r="J153" s="77">
        <f>(((Table134567891011121314151617343[[#This Row],[DEU]]-VLOOKUP($U$1,A:D,4,))/VLOOKUP($U$1,A:D,4,))*100)+100</f>
        <v>108.11170212757469</v>
      </c>
      <c r="K153" s="77">
        <f>(((Table134567891011121314151617343[[#This Row],[ESP]]-VLOOKUP($U$1,A:E,5,))/VLOOKUP($U$1,A:E,5,))*100)+100</f>
        <v>103.32688913142438</v>
      </c>
      <c r="L153" s="77">
        <f>(((Table134567891011121314151617343[[#This Row],[EA19]]-VLOOKUP($U$1,A:F,6,))/VLOOKUP($U$1,A:F,6,))*100)+100</f>
        <v>106.93512304250558</v>
      </c>
      <c r="M153" s="77">
        <f>(((Table134567891011121314151617343[[#This Row],[GBR]]-VLOOKUP($U$1,A:G,7,))/VLOOKUP($U$1,A:G,7,))*100)+100</f>
        <v>109.56826137638976</v>
      </c>
      <c r="N153" s="77">
        <f>IF(VLOOKUP(A153,Database!$A:$AU,MATCH($N$1,Database!$A$1:$AU$1,0),FALSE)=0,#N/A,VLOOKUP(A153,Database!$A:$AU,MATCH($N$1,Database!$A$1:$AU$1,0),FALSE))</f>
        <v>89.984981027000003</v>
      </c>
      <c r="O153" s="77">
        <f>(((Table134567891011121314151617343[[#This Row],[USA]]-VLOOKUP($U$1,A:N,14,))/VLOOKUP($U$1,A:N,14,))*100)+100</f>
        <v>103.59362679733593</v>
      </c>
      <c r="P153" s="77">
        <f>IF(VLOOKUP(A153,Database!$A:$AS,MATCH($P$1,Database!$A$1:$AS$1,0),FALSE)=0,#N/A,VLOOKUP(A153,Database!$A:$AS,MATCH($P$1,Database!$A$1:$AS$1,0),FALSE))</f>
        <v>99.816230297000004</v>
      </c>
      <c r="Q153" s="77">
        <f>(((Table134567891011121314151617343[[#This Row],[JPN]]-VLOOKUP($U$1,A:Q,16,))/VLOOKUP($U$1,A:Q,16,))*100)+100</f>
        <v>100.21344717233501</v>
      </c>
    </row>
    <row r="154" spans="1:17" s="82" customFormat="1" x14ac:dyDescent="0.2">
      <c r="A154" s="21">
        <v>37500</v>
      </c>
      <c r="B154" s="77">
        <f>IF(VLOOKUP(A154,Database!$A:$AS,MATCH($B$1,Database!$A$1:$AS$1,0),FALSE)=0,#N/A,VLOOKUP(A154,Database!$A:$AS,MATCH($B$1,Database!$A$1:$AS$1,0),FALSE))</f>
        <v>124.28964252999999</v>
      </c>
      <c r="C154" s="77">
        <f>IF(VLOOKUP(A154,Database!$A:$AS,MATCH($C$1,Database!$A$1:$AS$1,0),FALSE)=0,#N/A,VLOOKUP(A154,Database!$A:$AS,MATCH($C$1,Database!$A$1:$AS$1,0),FALSE))</f>
        <v>109.15</v>
      </c>
      <c r="D154" s="77">
        <f>IF(VLOOKUP(A154,Database!$A:$AS,MATCH($D$1,Database!$A$1:$AS$1,0),FALSE)=0,#N/A,VLOOKUP(A154,Database!$A:$AS,MATCH($D$1,Database!$A$1:$AS$1,0),FALSE))</f>
        <v>80.193317223999998</v>
      </c>
      <c r="E154" s="77">
        <f>IF(VLOOKUP(A154,Database!$A:$AS,MATCH($E$1,Database!$A$1:$AS$1,0),FALSE)=0,#N/A,VLOOKUP(A154,Database!$A:$AS,MATCH($E$1,Database!$A$1:$AS$1,0),FALSE))</f>
        <v>122.949102458</v>
      </c>
      <c r="F154" s="77">
        <f>IF(VLOOKUP(A154,Database!$A:$AS,MATCH($F$1,Database!$A$1:$AS$1,0),FALSE)=0,#N/A,VLOOKUP(A154,Database!$A:$AS,MATCH($F$1,Database!$A$1:$AS$1,0),FALSE))</f>
        <v>95.9</v>
      </c>
      <c r="G154" s="77">
        <f>IF(VLOOKUP(A154,Database!$A:$AS,MATCH($G$1,Database!$A$1:$AS$1,0),FALSE)=0,#N/A,VLOOKUP(A154,Database!$A:$AS,MATCH($G$1,Database!$A$1:$AS$1,0),FALSE))</f>
        <v>101.52357053199999</v>
      </c>
      <c r="H154" s="77">
        <f>(((Table134567891011121314151617343[[#This Row],[ITA]]-VLOOKUP($U$1,A:B,2,))/VLOOKUP($U$1,A:B,2,))*100)+100</f>
        <v>102.22039473704974</v>
      </c>
      <c r="I154" s="77">
        <f>(((Table134567891011121314151617343[[#This Row],[FRA]]-VLOOKUP($U$1,A:C,3,))/VLOOKUP($U$1,A:C,3,))*100)+100</f>
        <v>106.49819494584838</v>
      </c>
      <c r="J154" s="77">
        <f>(((Table134567891011121314151617343[[#This Row],[DEU]]-VLOOKUP($U$1,A:D,4,))/VLOOKUP($U$1,A:D,4,))*100)+100</f>
        <v>106.64893617009959</v>
      </c>
      <c r="K154" s="77">
        <f>(((Table134567891011121314151617343[[#This Row],[ESP]]-VLOOKUP($U$1,A:E,5,))/VLOOKUP($U$1,A:E,5,))*100)+100</f>
        <v>103.34454064062832</v>
      </c>
      <c r="L154" s="77">
        <f>(((Table134567891011121314151617343[[#This Row],[EA19]]-VLOOKUP($U$1,A:F,6,))/VLOOKUP($U$1,A:F,6,))*100)+100</f>
        <v>107.27069351230425</v>
      </c>
      <c r="M154" s="77">
        <f>(((Table134567891011121314151617343[[#This Row],[GBR]]-VLOOKUP($U$1,A:G,7,))/VLOOKUP($U$1,A:G,7,))*100)+100</f>
        <v>110.15169194801497</v>
      </c>
      <c r="N154" s="77">
        <f>IF(VLOOKUP(A154,Database!$A:$AU,MATCH($N$1,Database!$A$1:$AU$1,0),FALSE)=0,#N/A,VLOOKUP(A154,Database!$A:$AU,MATCH($N$1,Database!$A$1:$AU$1,0),FALSE))</f>
        <v>90.092128424999999</v>
      </c>
      <c r="O154" s="77">
        <f>(((Table134567891011121314151617343[[#This Row],[USA]]-VLOOKUP($U$1,A:N,14,))/VLOOKUP($U$1,A:N,14,))*100)+100</f>
        <v>103.71697835482958</v>
      </c>
      <c r="P154" s="77">
        <f>IF(VLOOKUP(A154,Database!$A:$AS,MATCH($P$1,Database!$A$1:$AS$1,0),FALSE)=0,#N/A,VLOOKUP(A154,Database!$A:$AS,MATCH($P$1,Database!$A$1:$AS$1,0),FALSE))</f>
        <v>100.454033685</v>
      </c>
      <c r="Q154" s="77">
        <f>(((Table134567891011121314151617343[[#This Row],[JPN]]-VLOOKUP($U$1,A:Q,16,))/VLOOKUP($U$1,A:Q,16,))*100)+100</f>
        <v>100.85378868733204</v>
      </c>
    </row>
    <row r="155" spans="1:17" s="82" customFormat="1" x14ac:dyDescent="0.2">
      <c r="A155" s="21">
        <v>37530</v>
      </c>
      <c r="B155" s="77">
        <f>IF(VLOOKUP(A155,Database!$A:$AS,MATCH($B$1,Database!$A$1:$AS$1,0),FALSE)=0,#N/A,VLOOKUP(A155,Database!$A:$AS,MATCH($B$1,Database!$A$1:$AS$1,0),FALSE))</f>
        <v>122.78976751899999</v>
      </c>
      <c r="C155" s="77">
        <f>IF(VLOOKUP(A155,Database!$A:$AS,MATCH($C$1,Database!$A$1:$AS$1,0),FALSE)=0,#N/A,VLOOKUP(A155,Database!$A:$AS,MATCH($C$1,Database!$A$1:$AS$1,0),FALSE))</f>
        <v>108.29</v>
      </c>
      <c r="D155" s="77">
        <f>IF(VLOOKUP(A155,Database!$A:$AS,MATCH($D$1,Database!$A$1:$AS$1,0),FALSE)=0,#N/A,VLOOKUP(A155,Database!$A:$AS,MATCH($D$1,Database!$A$1:$AS$1,0),FALSE))</f>
        <v>79.593367219000001</v>
      </c>
      <c r="E155" s="77">
        <f>IF(VLOOKUP(A155,Database!$A:$AS,MATCH($E$1,Database!$A$1:$AS$1,0),FALSE)=0,#N/A,VLOOKUP(A155,Database!$A:$AS,MATCH($E$1,Database!$A$1:$AS$1,0),FALSE))</f>
        <v>124.03910336600001</v>
      </c>
      <c r="F155" s="77">
        <f>IF(VLOOKUP(A155,Database!$A:$AS,MATCH($F$1,Database!$A$1:$AS$1,0),FALSE)=0,#N/A,VLOOKUP(A155,Database!$A:$AS,MATCH($F$1,Database!$A$1:$AS$1,0),FALSE))</f>
        <v>95.3</v>
      </c>
      <c r="G155" s="77">
        <f>IF(VLOOKUP(A155,Database!$A:$AS,MATCH($G$1,Database!$A$1:$AS$1,0),FALSE)=0,#N/A,VLOOKUP(A155,Database!$A:$AS,MATCH($G$1,Database!$A$1:$AS$1,0),FALSE))</f>
        <v>98.297185876</v>
      </c>
      <c r="H155" s="77">
        <f>(((Table134567891011121314151617343[[#This Row],[ITA]]-VLOOKUP($U$1,A:B,2,))/VLOOKUP($U$1,A:B,2,))*100)+100</f>
        <v>100.98684210498992</v>
      </c>
      <c r="I155" s="77">
        <f>(((Table134567891011121314151617343[[#This Row],[FRA]]-VLOOKUP($U$1,A:C,3,))/VLOOKUP($U$1,A:C,3,))*100)+100</f>
        <v>105.65908869157968</v>
      </c>
      <c r="J155" s="77">
        <f>(((Table134567891011121314151617343[[#This Row],[DEU]]-VLOOKUP($U$1,A:D,4,))/VLOOKUP($U$1,A:D,4,))*100)+100</f>
        <v>105.85106382857053</v>
      </c>
      <c r="K155" s="77">
        <f>(((Table134567891011121314151617343[[#This Row],[ESP]]-VLOOKUP($U$1,A:E,5,))/VLOOKUP($U$1,A:E,5,))*100)+100</f>
        <v>104.26073800102475</v>
      </c>
      <c r="L155" s="77">
        <f>(((Table134567891011121314151617343[[#This Row],[EA19]]-VLOOKUP($U$1,A:F,6,))/VLOOKUP($U$1,A:F,6,))*100)+100</f>
        <v>106.59955257270693</v>
      </c>
      <c r="M155" s="77">
        <f>(((Table134567891011121314151617343[[#This Row],[GBR]]-VLOOKUP($U$1,A:G,7,))/VLOOKUP($U$1,A:G,7,))*100)+100</f>
        <v>106.6511085182636</v>
      </c>
      <c r="N155" s="77">
        <f>IF(VLOOKUP(A155,Database!$A:$AU,MATCH($N$1,Database!$A$1:$AU$1,0),FALSE)=0,#N/A,VLOOKUP(A155,Database!$A:$AU,MATCH($N$1,Database!$A$1:$AU$1,0),FALSE))</f>
        <v>89.830256618000007</v>
      </c>
      <c r="O155" s="77">
        <f>(((Table134567891011121314151617343[[#This Row],[USA]]-VLOOKUP($U$1,A:N,14,))/VLOOKUP($U$1,A:N,14,))*100)+100</f>
        <v>103.41550304268875</v>
      </c>
      <c r="P155" s="77">
        <f>IF(VLOOKUP(A155,Database!$A:$AS,MATCH($P$1,Database!$A$1:$AS$1,0),FALSE)=0,#N/A,VLOOKUP(A155,Database!$A:$AS,MATCH($P$1,Database!$A$1:$AS$1,0),FALSE))</f>
        <v>100.454033685</v>
      </c>
      <c r="Q155" s="77">
        <f>(((Table134567891011121314151617343[[#This Row],[JPN]]-VLOOKUP($U$1,A:Q,16,))/VLOOKUP($U$1,A:Q,16,))*100)+100</f>
        <v>100.85378868733204</v>
      </c>
    </row>
    <row r="156" spans="1:17" s="82" customFormat="1" x14ac:dyDescent="0.2">
      <c r="A156" s="21">
        <v>37561</v>
      </c>
      <c r="B156" s="77">
        <f>IF(VLOOKUP(A156,Database!$A:$AS,MATCH($B$1,Database!$A$1:$AS$1,0),FALSE)=0,#N/A,VLOOKUP(A156,Database!$A:$AS,MATCH($B$1,Database!$A$1:$AS$1,0),FALSE))</f>
        <v>124.989584201</v>
      </c>
      <c r="C156" s="77">
        <f>IF(VLOOKUP(A156,Database!$A:$AS,MATCH($C$1,Database!$A$1:$AS$1,0),FALSE)=0,#N/A,VLOOKUP(A156,Database!$A:$AS,MATCH($C$1,Database!$A$1:$AS$1,0),FALSE))</f>
        <v>109.34</v>
      </c>
      <c r="D156" s="77">
        <f>IF(VLOOKUP(A156,Database!$A:$AS,MATCH($D$1,Database!$A$1:$AS$1,0),FALSE)=0,#N/A,VLOOKUP(A156,Database!$A:$AS,MATCH($D$1,Database!$A$1:$AS$1,0),FALSE))</f>
        <v>80.993250562</v>
      </c>
      <c r="E156" s="77">
        <f>IF(VLOOKUP(A156,Database!$A:$AS,MATCH($E$1,Database!$A$1:$AS$1,0),FALSE)=0,#N/A,VLOOKUP(A156,Database!$A:$AS,MATCH($E$1,Database!$A$1:$AS$1,0),FALSE))</f>
        <v>123.50410291999999</v>
      </c>
      <c r="F156" s="77">
        <f>IF(VLOOKUP(A156,Database!$A:$AS,MATCH($F$1,Database!$A$1:$AS$1,0),FALSE)=0,#N/A,VLOOKUP(A156,Database!$A:$AS,MATCH($F$1,Database!$A$1:$AS$1,0),FALSE))</f>
        <v>95.9</v>
      </c>
      <c r="G156" s="77">
        <f>IF(VLOOKUP(A156,Database!$A:$AS,MATCH($G$1,Database!$A$1:$AS$1,0),FALSE)=0,#N/A,VLOOKUP(A156,Database!$A:$AS,MATCH($G$1,Database!$A$1:$AS$1,0),FALSE))</f>
        <v>98.512278186000003</v>
      </c>
      <c r="H156" s="77">
        <f>(((Table134567891011121314151617343[[#This Row],[ITA]]-VLOOKUP($U$1,A:B,2,))/VLOOKUP($U$1,A:B,2,))*100)+100</f>
        <v>102.79605263135305</v>
      </c>
      <c r="I156" s="77">
        <f>(((Table134567891011121314151617343[[#This Row],[FRA]]-VLOOKUP($U$1,A:C,3,))/VLOOKUP($U$1,A:C,3,))*100)+100</f>
        <v>106.68357888574496</v>
      </c>
      <c r="J156" s="77">
        <f>(((Table134567891011121314151617343[[#This Row],[DEU]]-VLOOKUP($U$1,A:D,4,))/VLOOKUP($U$1,A:D,4,))*100)+100</f>
        <v>107.71276595614522</v>
      </c>
      <c r="K156" s="77">
        <f>(((Table134567891011121314151617343[[#This Row],[ESP]]-VLOOKUP($U$1,A:E,5,))/VLOOKUP($U$1,A:E,5,))*100)+100</f>
        <v>103.81104480091953</v>
      </c>
      <c r="L156" s="77">
        <f>(((Table134567891011121314151617343[[#This Row],[EA19]]-VLOOKUP($U$1,A:F,6,))/VLOOKUP($U$1,A:F,6,))*100)+100</f>
        <v>107.27069351230425</v>
      </c>
      <c r="M156" s="77">
        <f>(((Table134567891011121314151617343[[#This Row],[GBR]]-VLOOKUP($U$1,A:G,7,))/VLOOKUP($U$1,A:G,7,))*100)+100</f>
        <v>106.8844807464797</v>
      </c>
      <c r="N156" s="77">
        <f>IF(VLOOKUP(A156,Database!$A:$AU,MATCH($N$1,Database!$A$1:$AU$1,0),FALSE)=0,#N/A,VLOOKUP(A156,Database!$A:$AU,MATCH($N$1,Database!$A$1:$AU$1,0),FALSE))</f>
        <v>90.333482645000004</v>
      </c>
      <c r="O156" s="77">
        <f>(((Table134567891011121314151617343[[#This Row],[USA]]-VLOOKUP($U$1,A:N,14,))/VLOOKUP($U$1,A:N,14,))*100)+100</f>
        <v>103.99483315578954</v>
      </c>
      <c r="P156" s="77">
        <f>IF(VLOOKUP(A156,Database!$A:$AS,MATCH($P$1,Database!$A$1:$AS$1,0),FALSE)=0,#N/A,VLOOKUP(A156,Database!$A:$AS,MATCH($P$1,Database!$A$1:$AS$1,0),FALSE))</f>
        <v>100.34773312</v>
      </c>
      <c r="Q156" s="77">
        <f>(((Table134567891011121314151617343[[#This Row],[JPN]]-VLOOKUP($U$1,A:Q,16,))/VLOOKUP($U$1,A:Q,16,))*100)+100</f>
        <v>100.74706510116455</v>
      </c>
    </row>
    <row r="157" spans="1:17" s="82" customFormat="1" x14ac:dyDescent="0.2">
      <c r="A157" s="21">
        <v>37591</v>
      </c>
      <c r="B157" s="77">
        <f>IF(VLOOKUP(A157,Database!$A:$AS,MATCH($B$1,Database!$A$1:$AS$1,0),FALSE)=0,#N/A,VLOOKUP(A157,Database!$A:$AS,MATCH($B$1,Database!$A$1:$AS$1,0),FALSE))</f>
        <v>123.689692526</v>
      </c>
      <c r="C157" s="77">
        <f>IF(VLOOKUP(A157,Database!$A:$AS,MATCH($C$1,Database!$A$1:$AS$1,0),FALSE)=0,#N/A,VLOOKUP(A157,Database!$A:$AS,MATCH($C$1,Database!$A$1:$AS$1,0),FALSE))</f>
        <v>106.75</v>
      </c>
      <c r="D157" s="77">
        <f>IF(VLOOKUP(A157,Database!$A:$AS,MATCH($D$1,Database!$A$1:$AS$1,0),FALSE)=0,#N/A,VLOOKUP(A157,Database!$A:$AS,MATCH($D$1,Database!$A$1:$AS$1,0),FALSE))</f>
        <v>79.593367219000001</v>
      </c>
      <c r="E157" s="77">
        <f>IF(VLOOKUP(A157,Database!$A:$AS,MATCH($E$1,Database!$A$1:$AS$1,0),FALSE)=0,#N/A,VLOOKUP(A157,Database!$A:$AS,MATCH($E$1,Database!$A$1:$AS$1,0),FALSE))</f>
        <v>122.358101965</v>
      </c>
      <c r="F157" s="77">
        <f>IF(VLOOKUP(A157,Database!$A:$AS,MATCH($F$1,Database!$A$1:$AS$1,0),FALSE)=0,#N/A,VLOOKUP(A157,Database!$A:$AS,MATCH($F$1,Database!$A$1:$AS$1,0),FALSE))</f>
        <v>94.4</v>
      </c>
      <c r="G157" s="77">
        <f>IF(VLOOKUP(A157,Database!$A:$AS,MATCH($G$1,Database!$A$1:$AS$1,0),FALSE)=0,#N/A,VLOOKUP(A157,Database!$A:$AS,MATCH($G$1,Database!$A$1:$AS$1,0),FALSE))</f>
        <v>98.942462806999998</v>
      </c>
      <c r="H157" s="77">
        <f>(((Table134567891011121314151617343[[#This Row],[ITA]]-VLOOKUP($U$1,A:B,2,))/VLOOKUP($U$1,A:B,2,))*100)+100</f>
        <v>101.72697368455479</v>
      </c>
      <c r="I157" s="77">
        <f>(((Table134567891011121314151617343[[#This Row],[FRA]]-VLOOKUP($U$1,A:C,3,))/VLOOKUP($U$1,A:C,3,))*100)+100</f>
        <v>104.15650307347059</v>
      </c>
      <c r="J157" s="77">
        <f>(((Table134567891011121314151617343[[#This Row],[DEU]]-VLOOKUP($U$1,A:D,4,))/VLOOKUP($U$1,A:D,4,))*100)+100</f>
        <v>105.85106382857053</v>
      </c>
      <c r="K157" s="77">
        <f>(((Table134567891011121314151617343[[#This Row],[ESP]]-VLOOKUP($U$1,A:E,5,))/VLOOKUP($U$1,A:E,5,))*100)+100</f>
        <v>102.84777675015313</v>
      </c>
      <c r="L157" s="77">
        <f>(((Table134567891011121314151617343[[#This Row],[EA19]]-VLOOKUP($U$1,A:F,6,))/VLOOKUP($U$1,A:F,6,))*100)+100</f>
        <v>105.59284116331096</v>
      </c>
      <c r="M157" s="77">
        <f>(((Table134567891011121314151617343[[#This Row],[GBR]]-VLOOKUP($U$1,A:G,7,))/VLOOKUP($U$1,A:G,7,))*100)+100</f>
        <v>107.35122520399688</v>
      </c>
      <c r="N157" s="77">
        <f>IF(VLOOKUP(A157,Database!$A:$AU,MATCH($N$1,Database!$A$1:$AU$1,0),FALSE)=0,#N/A,VLOOKUP(A157,Database!$A:$AU,MATCH($N$1,Database!$A$1:$AU$1,0),FALSE))</f>
        <v>89.838681714000003</v>
      </c>
      <c r="O157" s="77">
        <f>(((Table134567891011121314151617343[[#This Row],[USA]]-VLOOKUP($U$1,A:N,14,))/VLOOKUP($U$1,A:N,14,))*100)+100</f>
        <v>103.42520228628246</v>
      </c>
      <c r="P157" s="77">
        <f>IF(VLOOKUP(A157,Database!$A:$AS,MATCH($P$1,Database!$A$1:$AS$1,0),FALSE)=0,#N/A,VLOOKUP(A157,Database!$A:$AS,MATCH($P$1,Database!$A$1:$AS$1,0),FALSE))</f>
        <v>100.24143255600001</v>
      </c>
      <c r="Q157" s="77">
        <f>(((Table134567891011121314151617343[[#This Row],[JPN]]-VLOOKUP($U$1,A:Q,16,))/VLOOKUP($U$1,A:Q,16,))*100)+100</f>
        <v>100.64034151600103</v>
      </c>
    </row>
    <row r="158" spans="1:17" s="82" customFormat="1" x14ac:dyDescent="0.2">
      <c r="A158" s="21">
        <v>37622</v>
      </c>
      <c r="B158" s="77">
        <f>IF(VLOOKUP(A158,Database!$A:$AS,MATCH($B$1,Database!$A$1:$AS$1,0),FALSE)=0,#N/A,VLOOKUP(A158,Database!$A:$AS,MATCH($B$1,Database!$A$1:$AS$1,0),FALSE))</f>
        <v>124.989584201</v>
      </c>
      <c r="C158" s="77">
        <f>IF(VLOOKUP(A158,Database!$A:$AS,MATCH($C$1,Database!$A$1:$AS$1,0),FALSE)=0,#N/A,VLOOKUP(A158,Database!$A:$AS,MATCH($C$1,Database!$A$1:$AS$1,0),FALSE))</f>
        <v>108.95</v>
      </c>
      <c r="D158" s="77">
        <f>IF(VLOOKUP(A158,Database!$A:$AS,MATCH($D$1,Database!$A$1:$AS$1,0),FALSE)=0,#N/A,VLOOKUP(A158,Database!$A:$AS,MATCH($D$1,Database!$A$1:$AS$1,0),FALSE))</f>
        <v>80.193317223999998</v>
      </c>
      <c r="E158" s="77">
        <f>IF(VLOOKUP(A158,Database!$A:$AS,MATCH($E$1,Database!$A$1:$AS$1,0),FALSE)=0,#N/A,VLOOKUP(A158,Database!$A:$AS,MATCH($E$1,Database!$A$1:$AS$1,0),FALSE))</f>
        <v>123.762103135</v>
      </c>
      <c r="F158" s="77">
        <f>IF(VLOOKUP(A158,Database!$A:$AS,MATCH($F$1,Database!$A$1:$AS$1,0),FALSE)=0,#N/A,VLOOKUP(A158,Database!$A:$AS,MATCH($F$1,Database!$A$1:$AS$1,0),FALSE))</f>
        <v>96</v>
      </c>
      <c r="G158" s="77">
        <f>IF(VLOOKUP(A158,Database!$A:$AS,MATCH($G$1,Database!$A$1:$AS$1,0),FALSE)=0,#N/A,VLOOKUP(A158,Database!$A:$AS,MATCH($G$1,Database!$A$1:$AS$1,0),FALSE))</f>
        <v>99.480193583000002</v>
      </c>
      <c r="H158" s="77">
        <f>(((Table134567891011121314151617343[[#This Row],[ITA]]-VLOOKUP($U$1,A:B,2,))/VLOOKUP($U$1,A:B,2,))*100)+100</f>
        <v>102.79605263135305</v>
      </c>
      <c r="I158" s="77">
        <f>(((Table134567891011121314151617343[[#This Row],[FRA]]-VLOOKUP($U$1,A:C,3,))/VLOOKUP($U$1,A:C,3,))*100)+100</f>
        <v>106.30305395648357</v>
      </c>
      <c r="J158" s="77">
        <f>(((Table134567891011121314151617343[[#This Row],[DEU]]-VLOOKUP($U$1,A:D,4,))/VLOOKUP($U$1,A:D,4,))*100)+100</f>
        <v>106.64893617009959</v>
      </c>
      <c r="K158" s="77">
        <f>(((Table134567891011121314151617343[[#This Row],[ESP]]-VLOOKUP($U$1,A:E,5,))/VLOOKUP($U$1,A:E,5,))*100)+100</f>
        <v>104.02790619454757</v>
      </c>
      <c r="L158" s="77">
        <f>(((Table134567891011121314151617343[[#This Row],[EA19]]-VLOOKUP($U$1,A:F,6,))/VLOOKUP($U$1,A:F,6,))*100)+100</f>
        <v>107.38255033557046</v>
      </c>
      <c r="M158" s="77">
        <f>(((Table134567891011121314151617343[[#This Row],[GBR]]-VLOOKUP($U$1,A:G,7,))/VLOOKUP($U$1,A:G,7,))*100)+100</f>
        <v>107.9346557756221</v>
      </c>
      <c r="N158" s="77">
        <f>IF(VLOOKUP(A158,Database!$A:$AU,MATCH($N$1,Database!$A$1:$AU$1,0),FALSE)=0,#N/A,VLOOKUP(A158,Database!$A:$AU,MATCH($N$1,Database!$A$1:$AU$1,0),FALSE))</f>
        <v>90.579891923000005</v>
      </c>
      <c r="O158" s="77">
        <f>(((Table134567891011121314151617343[[#This Row],[USA]]-VLOOKUP($U$1,A:N,14,))/VLOOKUP($U$1,A:N,14,))*100)+100</f>
        <v>104.2785075033662</v>
      </c>
      <c r="P158" s="77">
        <f>IF(VLOOKUP(A158,Database!$A:$AS,MATCH($P$1,Database!$A$1:$AS$1,0),FALSE)=0,#N/A,VLOOKUP(A158,Database!$A:$AS,MATCH($P$1,Database!$A$1:$AS$1,0),FALSE))</f>
        <v>101.62333989699999</v>
      </c>
      <c r="Q158" s="77">
        <f>(((Table134567891011121314151617343[[#This Row],[JPN]]-VLOOKUP($U$1,A:Q,16,))/VLOOKUP($U$1,A:Q,16,))*100)+100</f>
        <v>102.0277481321626</v>
      </c>
    </row>
    <row r="159" spans="1:17" s="82" customFormat="1" x14ac:dyDescent="0.2">
      <c r="A159" s="21">
        <v>37653</v>
      </c>
      <c r="B159" s="77">
        <f>IF(VLOOKUP(A159,Database!$A:$AS,MATCH($B$1,Database!$A$1:$AS$1,0),FALSE)=0,#N/A,VLOOKUP(A159,Database!$A:$AS,MATCH($B$1,Database!$A$1:$AS$1,0),FALSE))</f>
        <v>122.489792517</v>
      </c>
      <c r="C159" s="77">
        <f>IF(VLOOKUP(A159,Database!$A:$AS,MATCH($C$1,Database!$A$1:$AS$1,0),FALSE)=0,#N/A,VLOOKUP(A159,Database!$A:$AS,MATCH($C$1,Database!$A$1:$AS$1,0),FALSE))</f>
        <v>109.95</v>
      </c>
      <c r="D159" s="77">
        <f>IF(VLOOKUP(A159,Database!$A:$AS,MATCH($D$1,Database!$A$1:$AS$1,0),FALSE)=0,#N/A,VLOOKUP(A159,Database!$A:$AS,MATCH($D$1,Database!$A$1:$AS$1,0),FALSE))</f>
        <v>80.193317223999998</v>
      </c>
      <c r="E159" s="77">
        <f>IF(VLOOKUP(A159,Database!$A:$AS,MATCH($E$1,Database!$A$1:$AS$1,0),FALSE)=0,#N/A,VLOOKUP(A159,Database!$A:$AS,MATCH($E$1,Database!$A$1:$AS$1,0),FALSE))</f>
        <v>124.302103585</v>
      </c>
      <c r="F159" s="77">
        <f>IF(VLOOKUP(A159,Database!$A:$AS,MATCH($F$1,Database!$A$1:$AS$1,0),FALSE)=0,#N/A,VLOOKUP(A159,Database!$A:$AS,MATCH($F$1,Database!$A$1:$AS$1,0),FALSE))</f>
        <v>96.2</v>
      </c>
      <c r="G159" s="77">
        <f>IF(VLOOKUP(A159,Database!$A:$AS,MATCH($G$1,Database!$A$1:$AS$1,0),FALSE)=0,#N/A,VLOOKUP(A159,Database!$A:$AS,MATCH($G$1,Database!$A$1:$AS$1,0),FALSE))</f>
        <v>101.84620899799999</v>
      </c>
      <c r="H159" s="77">
        <f>(((Table134567891011121314151617343[[#This Row],[ITA]]-VLOOKUP($U$1,A:B,2,))/VLOOKUP($U$1,A:B,2,))*100)+100</f>
        <v>100.74013157874244</v>
      </c>
      <c r="I159" s="77">
        <f>(((Table134567891011121314151617343[[#This Row],[FRA]]-VLOOKUP($U$1,A:C,3,))/VLOOKUP($U$1,A:C,3,))*100)+100</f>
        <v>107.27875890330765</v>
      </c>
      <c r="J159" s="77">
        <f>(((Table134567891011121314151617343[[#This Row],[DEU]]-VLOOKUP($U$1,A:D,4,))/VLOOKUP($U$1,A:D,4,))*100)+100</f>
        <v>106.64893617009959</v>
      </c>
      <c r="K159" s="77">
        <f>(((Table134567891011121314151617343[[#This Row],[ESP]]-VLOOKUP($U$1,A:E,5,))/VLOOKUP($U$1,A:E,5,))*100)+100</f>
        <v>104.48180213469928</v>
      </c>
      <c r="L159" s="77">
        <f>(((Table134567891011121314151617343[[#This Row],[EA19]]-VLOOKUP($U$1,A:F,6,))/VLOOKUP($U$1,A:F,6,))*100)+100</f>
        <v>107.6062639821029</v>
      </c>
      <c r="M159" s="77">
        <f>(((Table134567891011121314151617343[[#This Row],[GBR]]-VLOOKUP($U$1,A:G,7,))/VLOOKUP($U$1,A:G,7,))*100)+100</f>
        <v>110.5017502914241</v>
      </c>
      <c r="N159" s="77">
        <f>IF(VLOOKUP(A159,Database!$A:$AU,MATCH($N$1,Database!$A$1:$AU$1,0),FALSE)=0,#N/A,VLOOKUP(A159,Database!$A:$AU,MATCH($N$1,Database!$A$1:$AU$1,0),FALSE))</f>
        <v>90.687733151000003</v>
      </c>
      <c r="O159" s="77">
        <f>(((Table134567891011121314151617343[[#This Row],[USA]]-VLOOKUP($U$1,A:N,14,))/VLOOKUP($U$1,A:N,14,))*100)+100</f>
        <v>104.40265782044463</v>
      </c>
      <c r="P159" s="77">
        <f>IF(VLOOKUP(A159,Database!$A:$AS,MATCH($P$1,Database!$A$1:$AS$1,0),FALSE)=0,#N/A,VLOOKUP(A159,Database!$A:$AS,MATCH($P$1,Database!$A$1:$AS$1,0),FALSE))</f>
        <v>101.188587641</v>
      </c>
      <c r="Q159" s="77">
        <f>(((Table134567891011121314151617343[[#This Row],[JPN]]-VLOOKUP($U$1,A:Q,16,))/VLOOKUP($U$1,A:Q,16,))*100)+100</f>
        <v>101.59126578745699</v>
      </c>
    </row>
    <row r="160" spans="1:17" s="82" customFormat="1" x14ac:dyDescent="0.2">
      <c r="A160" s="21">
        <v>37681</v>
      </c>
      <c r="B160" s="77">
        <f>IF(VLOOKUP(A160,Database!$A:$AS,MATCH($B$1,Database!$A$1:$AS$1,0),FALSE)=0,#N/A,VLOOKUP(A160,Database!$A:$AS,MATCH($B$1,Database!$A$1:$AS$1,0),FALSE))</f>
        <v>122.589784185</v>
      </c>
      <c r="C160" s="77">
        <f>IF(VLOOKUP(A160,Database!$A:$AS,MATCH($C$1,Database!$A$1:$AS$1,0),FALSE)=0,#N/A,VLOOKUP(A160,Database!$A:$AS,MATCH($C$1,Database!$A$1:$AS$1,0),FALSE))</f>
        <v>109.08</v>
      </c>
      <c r="D160" s="77">
        <f>IF(VLOOKUP(A160,Database!$A:$AS,MATCH($D$1,Database!$A$1:$AS$1,0),FALSE)=0,#N/A,VLOOKUP(A160,Database!$A:$AS,MATCH($D$1,Database!$A$1:$AS$1,0),FALSE))</f>
        <v>79.993333888999999</v>
      </c>
      <c r="E160" s="77">
        <f>IF(VLOOKUP(A160,Database!$A:$AS,MATCH($E$1,Database!$A$1:$AS$1,0),FALSE)=0,#N/A,VLOOKUP(A160,Database!$A:$AS,MATCH($E$1,Database!$A$1:$AS$1,0),FALSE))</f>
        <v>123.55210296</v>
      </c>
      <c r="F160" s="77">
        <f>IF(VLOOKUP(A160,Database!$A:$AS,MATCH($F$1,Database!$A$1:$AS$1,0),FALSE)=0,#N/A,VLOOKUP(A160,Database!$A:$AS,MATCH($F$1,Database!$A$1:$AS$1,0),FALSE))</f>
        <v>95.4</v>
      </c>
      <c r="G160" s="77">
        <f>IF(VLOOKUP(A160,Database!$A:$AS,MATCH($G$1,Database!$A$1:$AS$1,0),FALSE)=0,#N/A,VLOOKUP(A160,Database!$A:$AS,MATCH($G$1,Database!$A$1:$AS$1,0),FALSE))</f>
        <v>104.10467825800001</v>
      </c>
      <c r="H160" s="77">
        <f>(((Table134567891011121314151617343[[#This Row],[ITA]]-VLOOKUP($U$1,A:B,2,))/VLOOKUP($U$1,A:B,2,))*100)+100</f>
        <v>100.82236842137323</v>
      </c>
      <c r="I160" s="77">
        <f>(((Table134567891011121314151617343[[#This Row],[FRA]]-VLOOKUP($U$1,A:C,3,))/VLOOKUP($U$1,A:C,3,))*100)+100</f>
        <v>106.4298955995707</v>
      </c>
      <c r="J160" s="77">
        <f>(((Table134567891011121314151617343[[#This Row],[DEU]]-VLOOKUP($U$1,A:D,4,))/VLOOKUP($U$1,A:D,4,))*100)+100</f>
        <v>106.38297872292324</v>
      </c>
      <c r="K160" s="77">
        <f>(((Table134567891011121314151617343[[#This Row],[ESP]]-VLOOKUP($U$1,A:E,5,))/VLOOKUP($U$1,A:E,5,))*100)+100</f>
        <v>103.85139110671079</v>
      </c>
      <c r="L160" s="77">
        <f>(((Table134567891011121314151617343[[#This Row],[EA19]]-VLOOKUP($U$1,A:F,6,))/VLOOKUP($U$1,A:F,6,))*100)+100</f>
        <v>106.71140939597315</v>
      </c>
      <c r="M160" s="77">
        <f>(((Table134567891011121314151617343[[#This Row],[GBR]]-VLOOKUP($U$1,A:G,7,))/VLOOKUP($U$1,A:G,7,))*100)+100</f>
        <v>112.95215869311807</v>
      </c>
      <c r="N160" s="77">
        <f>IF(VLOOKUP(A160,Database!$A:$AU,MATCH($N$1,Database!$A$1:$AU$1,0),FALSE)=0,#N/A,VLOOKUP(A160,Database!$A:$AU,MATCH($N$1,Database!$A$1:$AU$1,0),FALSE))</f>
        <v>90.417138891999997</v>
      </c>
      <c r="O160" s="77">
        <f>(((Table134567891011121314151617343[[#This Row],[USA]]-VLOOKUP($U$1,A:N,14,))/VLOOKUP($U$1,A:N,14,))*100)+100</f>
        <v>104.09114093884483</v>
      </c>
      <c r="P160" s="77">
        <f>IF(VLOOKUP(A160,Database!$A:$AS,MATCH($P$1,Database!$A$1:$AS$1,0),FALSE)=0,#N/A,VLOOKUP(A160,Database!$A:$AS,MATCH($P$1,Database!$A$1:$AS$1,0),FALSE))</f>
        <v>101.94940409</v>
      </c>
      <c r="Q160" s="77">
        <f>(((Table134567891011121314151617343[[#This Row],[JPN]]-VLOOKUP($U$1,A:Q,16,))/VLOOKUP($U$1,A:Q,16,))*100)+100</f>
        <v>102.35510989169579</v>
      </c>
    </row>
    <row r="161" spans="1:17" s="82" customFormat="1" x14ac:dyDescent="0.2">
      <c r="A161" s="21">
        <v>37712</v>
      </c>
      <c r="B161" s="77">
        <f>IF(VLOOKUP(A161,Database!$A:$AS,MATCH($B$1,Database!$A$1:$AS$1,0),FALSE)=0,#N/A,VLOOKUP(A161,Database!$A:$AS,MATCH($B$1,Database!$A$1:$AS$1,0),FALSE))</f>
        <v>124.28964252999999</v>
      </c>
      <c r="C161" s="77">
        <f>IF(VLOOKUP(A161,Database!$A:$AS,MATCH($C$1,Database!$A$1:$AS$1,0),FALSE)=0,#N/A,VLOOKUP(A161,Database!$A:$AS,MATCH($C$1,Database!$A$1:$AS$1,0),FALSE))</f>
        <v>109.11</v>
      </c>
      <c r="D161" s="77">
        <f>IF(VLOOKUP(A161,Database!$A:$AS,MATCH($D$1,Database!$A$1:$AS$1,0),FALSE)=0,#N/A,VLOOKUP(A161,Database!$A:$AS,MATCH($D$1,Database!$A$1:$AS$1,0),FALSE))</f>
        <v>79.793350554</v>
      </c>
      <c r="E161" s="77">
        <f>IF(VLOOKUP(A161,Database!$A:$AS,MATCH($E$1,Database!$A$1:$AS$1,0),FALSE)=0,#N/A,VLOOKUP(A161,Database!$A:$AS,MATCH($E$1,Database!$A$1:$AS$1,0),FALSE))</f>
        <v>124.131103443</v>
      </c>
      <c r="F161" s="77">
        <f>IF(VLOOKUP(A161,Database!$A:$AS,MATCH($F$1,Database!$A$1:$AS$1,0),FALSE)=0,#N/A,VLOOKUP(A161,Database!$A:$AS,MATCH($F$1,Database!$A$1:$AS$1,0),FALSE))</f>
        <v>95.8</v>
      </c>
      <c r="G161" s="77">
        <f>IF(VLOOKUP(A161,Database!$A:$AS,MATCH($G$1,Database!$A$1:$AS$1,0),FALSE)=0,#N/A,VLOOKUP(A161,Database!$A:$AS,MATCH($G$1,Database!$A$1:$AS$1,0),FALSE))</f>
        <v>104.534862879</v>
      </c>
      <c r="H161" s="77">
        <f>(((Table134567891011121314151617343[[#This Row],[ITA]]-VLOOKUP($U$1,A:B,2,))/VLOOKUP($U$1,A:B,2,))*100)+100</f>
        <v>102.22039473704974</v>
      </c>
      <c r="I161" s="77">
        <f>(((Table134567891011121314151617343[[#This Row],[FRA]]-VLOOKUP($U$1,A:C,3,))/VLOOKUP($U$1,A:C,3,))*100)+100</f>
        <v>106.45916674797542</v>
      </c>
      <c r="J161" s="77">
        <f>(((Table134567891011121314151617343[[#This Row],[DEU]]-VLOOKUP($U$1,A:D,4,))/VLOOKUP($U$1,A:D,4,))*100)+100</f>
        <v>106.11702127574688</v>
      </c>
      <c r="K161" s="77">
        <f>(((Table134567891011121314151617343[[#This Row],[ESP]]-VLOOKUP($U$1,A:E,5,))/VLOOKUP($U$1,A:E,5,))*100)+100</f>
        <v>104.33806842073818</v>
      </c>
      <c r="L161" s="77">
        <f>(((Table134567891011121314151617343[[#This Row],[EA19]]-VLOOKUP($U$1,A:F,6,))/VLOOKUP($U$1,A:F,6,))*100)+100</f>
        <v>107.15883668903803</v>
      </c>
      <c r="M161" s="77">
        <f>(((Table134567891011121314151617343[[#This Row],[GBR]]-VLOOKUP($U$1,A:G,7,))/VLOOKUP($U$1,A:G,7,))*100)+100</f>
        <v>113.41890315063524</v>
      </c>
      <c r="N161" s="77">
        <f>IF(VLOOKUP(A161,Database!$A:$AU,MATCH($N$1,Database!$A$1:$AU$1,0),FALSE)=0,#N/A,VLOOKUP(A161,Database!$A:$AU,MATCH($N$1,Database!$A$1:$AU$1,0),FALSE))</f>
        <v>89.846016503000001</v>
      </c>
      <c r="O161" s="77">
        <f>(((Table134567891011121314151617343[[#This Row],[USA]]-VLOOKUP($U$1,A:N,14,))/VLOOKUP($U$1,A:N,14,))*100)+100</f>
        <v>103.43364633311818</v>
      </c>
      <c r="P161" s="77">
        <f>IF(VLOOKUP(A161,Database!$A:$AS,MATCH($P$1,Database!$A$1:$AS$1,0),FALSE)=0,#N/A,VLOOKUP(A161,Database!$A:$AS,MATCH($P$1,Database!$A$1:$AS$1,0),FALSE))</f>
        <v>100.536459257</v>
      </c>
      <c r="Q161" s="77">
        <f>(((Table134567891011121314151617343[[#This Row],[JPN]]-VLOOKUP($U$1,A:Q,16,))/VLOOKUP($U$1,A:Q,16,))*100)+100</f>
        <v>100.93654227039859</v>
      </c>
    </row>
    <row r="162" spans="1:17" s="82" customFormat="1" x14ac:dyDescent="0.2">
      <c r="A162" s="21">
        <v>37742</v>
      </c>
      <c r="B162" s="77">
        <f>IF(VLOOKUP(A162,Database!$A:$AS,MATCH($B$1,Database!$A$1:$AS$1,0),FALSE)=0,#N/A,VLOOKUP(A162,Database!$A:$AS,MATCH($B$1,Database!$A$1:$AS$1,0),FALSE))</f>
        <v>120.189984168</v>
      </c>
      <c r="C162" s="77">
        <f>IF(VLOOKUP(A162,Database!$A:$AS,MATCH($C$1,Database!$A$1:$AS$1,0),FALSE)=0,#N/A,VLOOKUP(A162,Database!$A:$AS,MATCH($C$1,Database!$A$1:$AS$1,0),FALSE))</f>
        <v>106.52</v>
      </c>
      <c r="D162" s="77">
        <f>IF(VLOOKUP(A162,Database!$A:$AS,MATCH($D$1,Database!$A$1:$AS$1,0),FALSE)=0,#N/A,VLOOKUP(A162,Database!$A:$AS,MATCH($D$1,Database!$A$1:$AS$1,0),FALSE))</f>
        <v>79.093408882999995</v>
      </c>
      <c r="E162" s="77">
        <f>IF(VLOOKUP(A162,Database!$A:$AS,MATCH($E$1,Database!$A$1:$AS$1,0),FALSE)=0,#N/A,VLOOKUP(A162,Database!$A:$AS,MATCH($E$1,Database!$A$1:$AS$1,0),FALSE))</f>
        <v>122.826102355</v>
      </c>
      <c r="F162" s="77">
        <f>IF(VLOOKUP(A162,Database!$A:$AS,MATCH($F$1,Database!$A$1:$AS$1,0),FALSE)=0,#N/A,VLOOKUP(A162,Database!$A:$AS,MATCH($F$1,Database!$A$1:$AS$1,0),FALSE))</f>
        <v>94.2</v>
      </c>
      <c r="G162" s="77">
        <f>IF(VLOOKUP(A162,Database!$A:$AS,MATCH($G$1,Database!$A$1:$AS$1,0),FALSE)=0,#N/A,VLOOKUP(A162,Database!$A:$AS,MATCH($G$1,Database!$A$1:$AS$1,0),FALSE))</f>
        <v>105.610324431</v>
      </c>
      <c r="H162" s="77">
        <f>(((Table134567891011121314151617343[[#This Row],[ITA]]-VLOOKUP($U$1,A:B,2,))/VLOOKUP($U$1,A:B,2,))*100)+100</f>
        <v>98.848684210570951</v>
      </c>
      <c r="I162" s="77">
        <f>(((Table134567891011121314151617343[[#This Row],[FRA]]-VLOOKUP($U$1,A:C,3,))/VLOOKUP($U$1,A:C,3,))*100)+100</f>
        <v>103.93209093570104</v>
      </c>
      <c r="J162" s="77">
        <f>(((Table134567891011121314151617343[[#This Row],[DEU]]-VLOOKUP($U$1,A:D,4,))/VLOOKUP($U$1,A:D,4,))*100)+100</f>
        <v>105.18617021262448</v>
      </c>
      <c r="K162" s="77">
        <f>(((Table134567891011121314151617343[[#This Row],[ESP]]-VLOOKUP($U$1,A:E,5,))/VLOOKUP($U$1,A:E,5,))*100)+100</f>
        <v>103.24115323161794</v>
      </c>
      <c r="L162" s="77">
        <f>(((Table134567891011121314151617343[[#This Row],[EA19]]-VLOOKUP($U$1,A:F,6,))/VLOOKUP($U$1,A:F,6,))*100)+100</f>
        <v>105.36912751677852</v>
      </c>
      <c r="M162" s="77">
        <f>(((Table134567891011121314151617343[[#This Row],[GBR]]-VLOOKUP($U$1,A:G,7,))/VLOOKUP($U$1,A:G,7,))*100)+100</f>
        <v>114.58576429388569</v>
      </c>
      <c r="N162" s="77">
        <f>IF(VLOOKUP(A162,Database!$A:$AU,MATCH($N$1,Database!$A$1:$AU$1,0),FALSE)=0,#N/A,VLOOKUP(A162,Database!$A:$AU,MATCH($N$1,Database!$A$1:$AU$1,0),FALSE))</f>
        <v>89.817767652000001</v>
      </c>
      <c r="O162" s="77">
        <f>(((Table134567891011121314151617343[[#This Row],[USA]]-VLOOKUP($U$1,A:N,14,))/VLOOKUP($U$1,A:N,14,))*100)+100</f>
        <v>103.40112534023082</v>
      </c>
      <c r="P162" s="77">
        <f>IF(VLOOKUP(A162,Database!$A:$AS,MATCH($P$1,Database!$A$1:$AS$1,0),FALSE)=0,#N/A,VLOOKUP(A162,Database!$A:$AS,MATCH($P$1,Database!$A$1:$AS$1,0),FALSE))</f>
        <v>101.84071602500001</v>
      </c>
      <c r="Q162" s="77">
        <f>(((Table134567891011121314151617343[[#This Row],[JPN]]-VLOOKUP($U$1,A:Q,16,))/VLOOKUP($U$1,A:Q,16,))*100)+100</f>
        <v>102.2459893045154</v>
      </c>
    </row>
    <row r="163" spans="1:17" s="82" customFormat="1" x14ac:dyDescent="0.2">
      <c r="A163" s="21">
        <v>37773</v>
      </c>
      <c r="B163" s="77">
        <f>IF(VLOOKUP(A163,Database!$A:$AS,MATCH($B$1,Database!$A$1:$AS$1,0),FALSE)=0,#N/A,VLOOKUP(A163,Database!$A:$AS,MATCH($B$1,Database!$A$1:$AS$1,0),FALSE))</f>
        <v>121.68985917800001</v>
      </c>
      <c r="C163" s="77">
        <f>IF(VLOOKUP(A163,Database!$A:$AS,MATCH($C$1,Database!$A$1:$AS$1,0),FALSE)=0,#N/A,VLOOKUP(A163,Database!$A:$AS,MATCH($C$1,Database!$A$1:$AS$1,0),FALSE))</f>
        <v>106.26</v>
      </c>
      <c r="D163" s="77">
        <f>IF(VLOOKUP(A163,Database!$A:$AS,MATCH($D$1,Database!$A$1:$AS$1,0),FALSE)=0,#N/A,VLOOKUP(A163,Database!$A:$AS,MATCH($D$1,Database!$A$1:$AS$1,0),FALSE))</f>
        <v>78.693442212999997</v>
      </c>
      <c r="E163" s="77">
        <f>IF(VLOOKUP(A163,Database!$A:$AS,MATCH($E$1,Database!$A$1:$AS$1,0),FALSE)=0,#N/A,VLOOKUP(A163,Database!$A:$AS,MATCH($E$1,Database!$A$1:$AS$1,0),FALSE))</f>
        <v>123.190102658</v>
      </c>
      <c r="F163" s="77">
        <f>IF(VLOOKUP(A163,Database!$A:$AS,MATCH($F$1,Database!$A$1:$AS$1,0),FALSE)=0,#N/A,VLOOKUP(A163,Database!$A:$AS,MATCH($F$1,Database!$A$1:$AS$1,0),FALSE))</f>
        <v>94.2</v>
      </c>
      <c r="G163" s="77">
        <f>IF(VLOOKUP(A163,Database!$A:$AS,MATCH($G$1,Database!$A$1:$AS$1,0),FALSE)=0,#N/A,VLOOKUP(A163,Database!$A:$AS,MATCH($G$1,Database!$A$1:$AS$1,0),FALSE))</f>
        <v>107.008424449</v>
      </c>
      <c r="H163" s="77">
        <f>(((Table134567891011121314151617343[[#This Row],[ITA]]-VLOOKUP($U$1,A:B,2,))/VLOOKUP($U$1,A:B,2,))*100)+100</f>
        <v>100.08223684180835</v>
      </c>
      <c r="I163" s="77">
        <f>(((Table134567891011121314151617343[[#This Row],[FRA]]-VLOOKUP($U$1,A:C,3,))/VLOOKUP($U$1,A:C,3,))*100)+100</f>
        <v>103.67840764952679</v>
      </c>
      <c r="J163" s="77">
        <f>(((Table134567891011121314151617343[[#This Row],[DEU]]-VLOOKUP($U$1,A:D,4,))/VLOOKUP($U$1,A:D,4,))*100)+100</f>
        <v>104.65425531827178</v>
      </c>
      <c r="K163" s="77">
        <f>(((Table134567891011121314151617343[[#This Row],[ESP]]-VLOOKUP($U$1,A:E,5,))/VLOOKUP($U$1,A:E,5,))*100)+100</f>
        <v>103.5471127169215</v>
      </c>
      <c r="L163" s="77">
        <f>(((Table134567891011121314151617343[[#This Row],[EA19]]-VLOOKUP($U$1,A:F,6,))/VLOOKUP($U$1,A:F,6,))*100)+100</f>
        <v>105.36912751677852</v>
      </c>
      <c r="M163" s="77">
        <f>(((Table134567891011121314151617343[[#This Row],[GBR]]-VLOOKUP($U$1,A:G,7,))/VLOOKUP($U$1,A:G,7,))*100)+100</f>
        <v>116.10268378054529</v>
      </c>
      <c r="N163" s="77">
        <f>IF(VLOOKUP(A163,Database!$A:$AU,MATCH($N$1,Database!$A$1:$AU$1,0),FALSE)=0,#N/A,VLOOKUP(A163,Database!$A:$AU,MATCH($N$1,Database!$A$1:$AU$1,0),FALSE))</f>
        <v>89.937602252000005</v>
      </c>
      <c r="O163" s="77">
        <f>(((Table134567891011121314151617343[[#This Row],[USA]]-VLOOKUP($U$1,A:N,14,))/VLOOKUP($U$1,A:N,14,))*100)+100</f>
        <v>103.53908281589094</v>
      </c>
      <c r="P163" s="77">
        <f>IF(VLOOKUP(A163,Database!$A:$AS,MATCH($P$1,Database!$A$1:$AS$1,0),FALSE)=0,#N/A,VLOOKUP(A163,Database!$A:$AS,MATCH($P$1,Database!$A$1:$AS$1,0),FALSE))</f>
        <v>100.971211513</v>
      </c>
      <c r="Q163" s="77">
        <f>(((Table134567891011121314151617343[[#This Row],[JPN]]-VLOOKUP($U$1,A:Q,16,))/VLOOKUP($U$1,A:Q,16,))*100)+100</f>
        <v>101.37302461510419</v>
      </c>
    </row>
    <row r="164" spans="1:17" s="82" customFormat="1" x14ac:dyDescent="0.2">
      <c r="A164" s="21">
        <v>37803</v>
      </c>
      <c r="B164" s="77">
        <f>IF(VLOOKUP(A164,Database!$A:$AS,MATCH($B$1,Database!$A$1:$AS$1,0),FALSE)=0,#N/A,VLOOKUP(A164,Database!$A:$AS,MATCH($B$1,Database!$A$1:$AS$1,0),FALSE))</f>
        <v>123.38971752400001</v>
      </c>
      <c r="C164" s="77">
        <f>IF(VLOOKUP(A164,Database!$A:$AS,MATCH($C$1,Database!$A$1:$AS$1,0),FALSE)=0,#N/A,VLOOKUP(A164,Database!$A:$AS,MATCH($C$1,Database!$A$1:$AS$1,0),FALSE))</f>
        <v>108.12</v>
      </c>
      <c r="D164" s="77">
        <f>IF(VLOOKUP(A164,Database!$A:$AS,MATCH($D$1,Database!$A$1:$AS$1,0),FALSE)=0,#N/A,VLOOKUP(A164,Database!$A:$AS,MATCH($D$1,Database!$A$1:$AS$1,0),FALSE))</f>
        <v>80.593283893000006</v>
      </c>
      <c r="E164" s="77">
        <f>IF(VLOOKUP(A164,Database!$A:$AS,MATCH($E$1,Database!$A$1:$AS$1,0),FALSE)=0,#N/A,VLOOKUP(A164,Database!$A:$AS,MATCH($E$1,Database!$A$1:$AS$1,0),FALSE))</f>
        <v>124.037103364</v>
      </c>
      <c r="F164" s="77">
        <f>IF(VLOOKUP(A164,Database!$A:$AS,MATCH($F$1,Database!$A$1:$AS$1,0),FALSE)=0,#N/A,VLOOKUP(A164,Database!$A:$AS,MATCH($F$1,Database!$A$1:$AS$1,0),FALSE))</f>
        <v>95.8</v>
      </c>
      <c r="G164" s="77">
        <f>IF(VLOOKUP(A164,Database!$A:$AS,MATCH($G$1,Database!$A$1:$AS$1,0),FALSE)=0,#N/A,VLOOKUP(A164,Database!$A:$AS,MATCH($G$1,Database!$A$1:$AS$1,0),FALSE))</f>
        <v>108.621616777</v>
      </c>
      <c r="H164" s="77">
        <f>(((Table134567891011121314151617343[[#This Row],[ITA]]-VLOOKUP($U$1,A:B,2,))/VLOOKUP($U$1,A:B,2,))*100)+100</f>
        <v>101.48026315830732</v>
      </c>
      <c r="I164" s="77">
        <f>(((Table134567891011121314151617343[[#This Row],[FRA]]-VLOOKUP($U$1,A:C,3,))/VLOOKUP($U$1,A:C,3,))*100)+100</f>
        <v>105.49321885061958</v>
      </c>
      <c r="J164" s="77">
        <f>(((Table134567891011121314151617343[[#This Row],[DEU]]-VLOOKUP($U$1,A:D,4,))/VLOOKUP($U$1,A:D,4,))*100)+100</f>
        <v>107.18085106312242</v>
      </c>
      <c r="K164" s="77">
        <f>(((Table134567891011121314151617343[[#This Row],[ESP]]-VLOOKUP($U$1,A:E,5,))/VLOOKUP($U$1,A:E,5,))*100)+100</f>
        <v>104.25905690466993</v>
      </c>
      <c r="L164" s="77">
        <f>(((Table134567891011121314151617343[[#This Row],[EA19]]-VLOOKUP($U$1,A:F,6,))/VLOOKUP($U$1,A:F,6,))*100)+100</f>
        <v>107.15883668903803</v>
      </c>
      <c r="M164" s="77">
        <f>(((Table134567891011121314151617343[[#This Row],[GBR]]-VLOOKUP($U$1,A:G,7,))/VLOOKUP($U$1,A:G,7,))*100)+100</f>
        <v>117.85297549542098</v>
      </c>
      <c r="N164" s="77">
        <f>IF(VLOOKUP(A164,Database!$A:$AU,MATCH($N$1,Database!$A$1:$AU$1,0),FALSE)=0,#N/A,VLOOKUP(A164,Database!$A:$AU,MATCH($N$1,Database!$A$1:$AU$1,0),FALSE))</f>
        <v>90.399099274999998</v>
      </c>
      <c r="O164" s="77">
        <f>(((Table134567891011121314151617343[[#This Row],[USA]]-VLOOKUP($U$1,A:N,14,))/VLOOKUP($U$1,A:N,14,))*100)+100</f>
        <v>104.07037314704517</v>
      </c>
      <c r="P164" s="77">
        <f>IF(VLOOKUP(A164,Database!$A:$AS,MATCH($P$1,Database!$A$1:$AS$1,0),FALSE)=0,#N/A,VLOOKUP(A164,Database!$A:$AS,MATCH($P$1,Database!$A$1:$AS$1,0),FALSE))</f>
        <v>101.405963769</v>
      </c>
      <c r="Q164" s="77">
        <f>(((Table134567891011121314151617343[[#This Row],[JPN]]-VLOOKUP($U$1,A:Q,16,))/VLOOKUP($U$1,A:Q,16,))*100)+100</f>
        <v>101.8095069598098</v>
      </c>
    </row>
    <row r="165" spans="1:17" s="82" customFormat="1" x14ac:dyDescent="0.2">
      <c r="A165" s="21">
        <v>37834</v>
      </c>
      <c r="B165" s="77">
        <f>IF(VLOOKUP(A165,Database!$A:$AS,MATCH($B$1,Database!$A$1:$AS$1,0),FALSE)=0,#N/A,VLOOKUP(A165,Database!$A:$AS,MATCH($B$1,Database!$A$1:$AS$1,0),FALSE))</f>
        <v>120.789934172</v>
      </c>
      <c r="C165" s="77">
        <f>IF(VLOOKUP(A165,Database!$A:$AS,MATCH($C$1,Database!$A$1:$AS$1,0),FALSE)=0,#N/A,VLOOKUP(A165,Database!$A:$AS,MATCH($C$1,Database!$A$1:$AS$1,0),FALSE))</f>
        <v>107.69</v>
      </c>
      <c r="D165" s="77">
        <f>IF(VLOOKUP(A165,Database!$A:$AS,MATCH($D$1,Database!$A$1:$AS$1,0),FALSE)=0,#N/A,VLOOKUP(A165,Database!$A:$AS,MATCH($D$1,Database!$A$1:$AS$1,0),FALSE))</f>
        <v>78.593450546</v>
      </c>
      <c r="E165" s="77">
        <f>IF(VLOOKUP(A165,Database!$A:$AS,MATCH($E$1,Database!$A$1:$AS$1,0),FALSE)=0,#N/A,VLOOKUP(A165,Database!$A:$AS,MATCH($E$1,Database!$A$1:$AS$1,0),FALSE))</f>
        <v>123.88810324000001</v>
      </c>
      <c r="F165" s="77">
        <f>IF(VLOOKUP(A165,Database!$A:$AS,MATCH($F$1,Database!$A$1:$AS$1,0),FALSE)=0,#N/A,VLOOKUP(A165,Database!$A:$AS,MATCH($F$1,Database!$A$1:$AS$1,0),FALSE))</f>
        <v>94.7</v>
      </c>
      <c r="G165" s="77">
        <f>IF(VLOOKUP(A165,Database!$A:$AS,MATCH($G$1,Database!$A$1:$AS$1,0),FALSE)=0,#N/A,VLOOKUP(A165,Database!$A:$AS,MATCH($G$1,Database!$A$1:$AS$1,0),FALSE))</f>
        <v>108.83670908800001</v>
      </c>
      <c r="H165" s="77">
        <f>(((Table134567891011121314151617343[[#This Row],[ITA]]-VLOOKUP($U$1,A:B,2,))/VLOOKUP($U$1,A:B,2,))*100)+100</f>
        <v>99.342105263065918</v>
      </c>
      <c r="I165" s="77">
        <f>(((Table134567891011121314151617343[[#This Row],[FRA]]-VLOOKUP($U$1,A:C,3,))/VLOOKUP($U$1,A:C,3,))*100)+100</f>
        <v>105.07366572348522</v>
      </c>
      <c r="J165" s="77">
        <f>(((Table134567891011121314151617343[[#This Row],[DEU]]-VLOOKUP($U$1,A:D,4,))/VLOOKUP($U$1,A:D,4,))*100)+100</f>
        <v>104.52127659534855</v>
      </c>
      <c r="K165" s="77">
        <f>(((Table134567891011121314151617343[[#This Row],[ESP]]-VLOOKUP($U$1,A:E,5,))/VLOOKUP($U$1,A:E,5,))*100)+100</f>
        <v>104.13381524724964</v>
      </c>
      <c r="L165" s="77">
        <f>(((Table134567891011121314151617343[[#This Row],[EA19]]-VLOOKUP($U$1,A:F,6,))/VLOOKUP($U$1,A:F,6,))*100)+100</f>
        <v>105.92841163310962</v>
      </c>
      <c r="M165" s="77">
        <f>(((Table134567891011121314151617343[[#This Row],[GBR]]-VLOOKUP($U$1,A:G,7,))/VLOOKUP($U$1,A:G,7,))*100)+100</f>
        <v>118.08634772472206</v>
      </c>
      <c r="N165" s="77">
        <f>IF(VLOOKUP(A165,Database!$A:$AU,MATCH($N$1,Database!$A$1:$AU$1,0),FALSE)=0,#N/A,VLOOKUP(A165,Database!$A:$AU,MATCH($N$1,Database!$A$1:$AU$1,0),FALSE))</f>
        <v>90.209881530999994</v>
      </c>
      <c r="O165" s="77">
        <f>(((Table134567891011121314151617343[[#This Row],[USA]]-VLOOKUP($U$1,A:N,14,))/VLOOKUP($U$1,A:N,14,))*100)+100</f>
        <v>103.85253954713045</v>
      </c>
      <c r="P165" s="77">
        <f>IF(VLOOKUP(A165,Database!$A:$AS,MATCH($P$1,Database!$A$1:$AS$1,0),FALSE)=0,#N/A,VLOOKUP(A165,Database!$A:$AS,MATCH($P$1,Database!$A$1:$AS$1,0),FALSE))</f>
        <v>100.427771193</v>
      </c>
      <c r="Q165" s="77">
        <f>(((Table134567891011121314151617343[[#This Row],[JPN]]-VLOOKUP($U$1,A:Q,16,))/VLOOKUP($U$1,A:Q,16,))*100)+100</f>
        <v>100.82742168422217</v>
      </c>
    </row>
    <row r="166" spans="1:17" s="82" customFormat="1" x14ac:dyDescent="0.2">
      <c r="A166" s="21">
        <v>37865</v>
      </c>
      <c r="B166" s="77">
        <f>IF(VLOOKUP(A166,Database!$A:$AS,MATCH($B$1,Database!$A$1:$AS$1,0),FALSE)=0,#N/A,VLOOKUP(A166,Database!$A:$AS,MATCH($B$1,Database!$A$1:$AS$1,0),FALSE))</f>
        <v>121.289892509</v>
      </c>
      <c r="C166" s="77">
        <f>IF(VLOOKUP(A166,Database!$A:$AS,MATCH($C$1,Database!$A$1:$AS$1,0),FALSE)=0,#N/A,VLOOKUP(A166,Database!$A:$AS,MATCH($C$1,Database!$A$1:$AS$1,0),FALSE))</f>
        <v>107.28</v>
      </c>
      <c r="D166" s="77">
        <f>IF(VLOOKUP(A166,Database!$A:$AS,MATCH($D$1,Database!$A$1:$AS$1,0),FALSE)=0,#N/A,VLOOKUP(A166,Database!$A:$AS,MATCH($D$1,Database!$A$1:$AS$1,0),FALSE))</f>
        <v>78.393467211000001</v>
      </c>
      <c r="E166" s="77">
        <f>IF(VLOOKUP(A166,Database!$A:$AS,MATCH($E$1,Database!$A$1:$AS$1,0),FALSE)=0,#N/A,VLOOKUP(A166,Database!$A:$AS,MATCH($E$1,Database!$A$1:$AS$1,0),FALSE))</f>
        <v>122.785102321</v>
      </c>
      <c r="F166" s="77">
        <f>IF(VLOOKUP(A166,Database!$A:$AS,MATCH($F$1,Database!$A$1:$AS$1,0),FALSE)=0,#N/A,VLOOKUP(A166,Database!$A:$AS,MATCH($F$1,Database!$A$1:$AS$1,0),FALSE))</f>
        <v>94.4</v>
      </c>
      <c r="G166" s="77">
        <f>IF(VLOOKUP(A166,Database!$A:$AS,MATCH($G$1,Database!$A$1:$AS$1,0),FALSE)=0,#N/A,VLOOKUP(A166,Database!$A:$AS,MATCH($G$1,Database!$A$1:$AS$1,0),FALSE))</f>
        <v>108.406524467</v>
      </c>
      <c r="H166" s="77">
        <f>(((Table134567891011121314151617343[[#This Row],[ITA]]-VLOOKUP($U$1,A:B,2,))/VLOOKUP($U$1,A:B,2,))*100)+100</f>
        <v>99.753289473752531</v>
      </c>
      <c r="I166" s="77">
        <f>(((Table134567891011121314151617343[[#This Row],[FRA]]-VLOOKUP($U$1,A:C,3,))/VLOOKUP($U$1,A:C,3,))*100)+100</f>
        <v>104.67362669528735</v>
      </c>
      <c r="J166" s="77">
        <f>(((Table134567891011121314151617343[[#This Row],[DEU]]-VLOOKUP($U$1,A:D,4,))/VLOOKUP($U$1,A:D,4,))*100)+100</f>
        <v>104.25531914817219</v>
      </c>
      <c r="K166" s="77">
        <f>(((Table134567891011121314151617343[[#This Row],[ESP]]-VLOOKUP($U$1,A:E,5,))/VLOOKUP($U$1,A:E,5,))*100)+100</f>
        <v>103.20669076222799</v>
      </c>
      <c r="L166" s="77">
        <f>(((Table134567891011121314151617343[[#This Row],[EA19]]-VLOOKUP($U$1,A:F,6,))/VLOOKUP($U$1,A:F,6,))*100)+100</f>
        <v>105.59284116331096</v>
      </c>
      <c r="M166" s="77">
        <f>(((Table134567891011121314151617343[[#This Row],[GBR]]-VLOOKUP($U$1,A:G,7,))/VLOOKUP($U$1,A:G,7,))*100)+100</f>
        <v>117.61960326720488</v>
      </c>
      <c r="N166" s="77">
        <f>IF(VLOOKUP(A166,Database!$A:$AU,MATCH($N$1,Database!$A$1:$AU$1,0),FALSE)=0,#N/A,VLOOKUP(A166,Database!$A:$AU,MATCH($N$1,Database!$A$1:$AU$1,0),FALSE))</f>
        <v>90.82798622</v>
      </c>
      <c r="O166" s="77">
        <f>(((Table134567891011121314151617343[[#This Row],[USA]]-VLOOKUP($U$1,A:N,14,))/VLOOKUP($U$1,A:N,14,))*100)+100</f>
        <v>104.56412169943137</v>
      </c>
      <c r="P166" s="77">
        <f>IF(VLOOKUP(A166,Database!$A:$AS,MATCH($P$1,Database!$A$1:$AS$1,0),FALSE)=0,#N/A,VLOOKUP(A166,Database!$A:$AS,MATCH($P$1,Database!$A$1:$AS$1,0),FALSE))</f>
        <v>103.471036986</v>
      </c>
      <c r="Q166" s="77">
        <f>(((Table134567891011121314151617343[[#This Row],[JPN]]-VLOOKUP($U$1,A:Q,16,))/VLOOKUP($U$1,A:Q,16,))*100)+100</f>
        <v>103.88279809816541</v>
      </c>
    </row>
    <row r="167" spans="1:17" s="82" customFormat="1" x14ac:dyDescent="0.2">
      <c r="A167" s="21">
        <v>37895</v>
      </c>
      <c r="B167" s="77">
        <f>IF(VLOOKUP(A167,Database!$A:$AS,MATCH($B$1,Database!$A$1:$AS$1,0),FALSE)=0,#N/A,VLOOKUP(A167,Database!$A:$AS,MATCH($B$1,Database!$A$1:$AS$1,0),FALSE))</f>
        <v>122.589784185</v>
      </c>
      <c r="C167" s="77">
        <f>IF(VLOOKUP(A167,Database!$A:$AS,MATCH($C$1,Database!$A$1:$AS$1,0),FALSE)=0,#N/A,VLOOKUP(A167,Database!$A:$AS,MATCH($C$1,Database!$A$1:$AS$1,0),FALSE))</f>
        <v>109.88</v>
      </c>
      <c r="D167" s="77">
        <f>IF(VLOOKUP(A167,Database!$A:$AS,MATCH($D$1,Database!$A$1:$AS$1,0),FALSE)=0,#N/A,VLOOKUP(A167,Database!$A:$AS,MATCH($D$1,Database!$A$1:$AS$1,0),FALSE))</f>
        <v>80.793267228000005</v>
      </c>
      <c r="E167" s="77">
        <f>IF(VLOOKUP(A167,Database!$A:$AS,MATCH($E$1,Database!$A$1:$AS$1,0),FALSE)=0,#N/A,VLOOKUP(A167,Database!$A:$AS,MATCH($E$1,Database!$A$1:$AS$1,0),FALSE))</f>
        <v>125.50310458600001</v>
      </c>
      <c r="F167" s="77">
        <f>IF(VLOOKUP(A167,Database!$A:$AS,MATCH($F$1,Database!$A$1:$AS$1,0),FALSE)=0,#N/A,VLOOKUP(A167,Database!$A:$AS,MATCH($F$1,Database!$A$1:$AS$1,0),FALSE))</f>
        <v>96.8</v>
      </c>
      <c r="G167" s="77">
        <f>IF(VLOOKUP(A167,Database!$A:$AS,MATCH($G$1,Database!$A$1:$AS$1,0),FALSE)=0,#N/A,VLOOKUP(A167,Database!$A:$AS,MATCH($G$1,Database!$A$1:$AS$1,0),FALSE))</f>
        <v>110.880086037</v>
      </c>
      <c r="H167" s="77">
        <f>(((Table134567891011121314151617343[[#This Row],[ITA]]-VLOOKUP($U$1,A:B,2,))/VLOOKUP($U$1,A:B,2,))*100)+100</f>
        <v>100.82236842137323</v>
      </c>
      <c r="I167" s="77">
        <f>(((Table134567891011121314151617343[[#This Row],[FRA]]-VLOOKUP($U$1,A:C,3,))/VLOOKUP($U$1,A:C,3,))*100)+100</f>
        <v>107.21045955702995</v>
      </c>
      <c r="J167" s="77">
        <f>(((Table134567891011121314151617343[[#This Row],[DEU]]-VLOOKUP($U$1,A:D,4,))/VLOOKUP($U$1,A:D,4,))*100)+100</f>
        <v>107.44680851029877</v>
      </c>
      <c r="K167" s="77">
        <f>(((Table134567891011121314151617343[[#This Row],[ESP]]-VLOOKUP($U$1,A:E,5,))/VLOOKUP($U$1,A:E,5,))*100)+100</f>
        <v>105.49130032765827</v>
      </c>
      <c r="L167" s="77">
        <f>(((Table134567891011121314151617343[[#This Row],[EA19]]-VLOOKUP($U$1,A:F,6,))/VLOOKUP($U$1,A:F,6,))*100)+100</f>
        <v>108.27740492170021</v>
      </c>
      <c r="M167" s="77">
        <f>(((Table134567891011121314151617343[[#This Row],[GBR]]-VLOOKUP($U$1,A:G,7,))/VLOOKUP($U$1,A:G,7,))*100)+100</f>
        <v>120.30338389711493</v>
      </c>
      <c r="N167" s="77">
        <f>IF(VLOOKUP(A167,Database!$A:$AU,MATCH($N$1,Database!$A$1:$AU$1,0),FALSE)=0,#N/A,VLOOKUP(A167,Database!$A:$AU,MATCH($N$1,Database!$A$1:$AU$1,0),FALSE))</f>
        <v>90.928790015000004</v>
      </c>
      <c r="O167" s="77">
        <f>(((Table134567891011121314151617343[[#This Row],[USA]]-VLOOKUP($U$1,A:N,14,))/VLOOKUP($U$1,A:N,14,))*100)+100</f>
        <v>104.68017029553933</v>
      </c>
      <c r="P167" s="77">
        <f>IF(VLOOKUP(A167,Database!$A:$AS,MATCH($P$1,Database!$A$1:$AS$1,0),FALSE)=0,#N/A,VLOOKUP(A167,Database!$A:$AS,MATCH($P$1,Database!$A$1:$AS$1,0),FALSE))</f>
        <v>104.666605691</v>
      </c>
      <c r="Q167" s="77">
        <f>(((Table134567891011121314151617343[[#This Row],[JPN]]-VLOOKUP($U$1,A:Q,16,))/VLOOKUP($U$1,A:Q,16,))*100)+100</f>
        <v>105.08312454710982</v>
      </c>
    </row>
    <row r="168" spans="1:17" s="82" customFormat="1" x14ac:dyDescent="0.2">
      <c r="A168" s="21">
        <v>37926</v>
      </c>
      <c r="B168" s="77">
        <f>IF(VLOOKUP(A168,Database!$A:$AS,MATCH($B$1,Database!$A$1:$AS$1,0),FALSE)=0,#N/A,VLOOKUP(A168,Database!$A:$AS,MATCH($B$1,Database!$A$1:$AS$1,0),FALSE))</f>
        <v>123.989667528</v>
      </c>
      <c r="C168" s="77">
        <f>IF(VLOOKUP(A168,Database!$A:$AS,MATCH($C$1,Database!$A$1:$AS$1,0),FALSE)=0,#N/A,VLOOKUP(A168,Database!$A:$AS,MATCH($C$1,Database!$A$1:$AS$1,0),FALSE))</f>
        <v>107.75</v>
      </c>
      <c r="D168" s="77">
        <f>IF(VLOOKUP(A168,Database!$A:$AS,MATCH($D$1,Database!$A$1:$AS$1,0),FALSE)=0,#N/A,VLOOKUP(A168,Database!$A:$AS,MATCH($D$1,Database!$A$1:$AS$1,0),FALSE))</f>
        <v>81.593200566999997</v>
      </c>
      <c r="E168" s="77">
        <f>IF(VLOOKUP(A168,Database!$A:$AS,MATCH($E$1,Database!$A$1:$AS$1,0),FALSE)=0,#N/A,VLOOKUP(A168,Database!$A:$AS,MATCH($E$1,Database!$A$1:$AS$1,0),FALSE))</f>
        <v>124.46510372100001</v>
      </c>
      <c r="F168" s="77">
        <f>IF(VLOOKUP(A168,Database!$A:$AS,MATCH($F$1,Database!$A$1:$AS$1,0),FALSE)=0,#N/A,VLOOKUP(A168,Database!$A:$AS,MATCH($F$1,Database!$A$1:$AS$1,0),FALSE))</f>
        <v>96.5</v>
      </c>
      <c r="G168" s="77">
        <f>IF(VLOOKUP(A168,Database!$A:$AS,MATCH($G$1,Database!$A$1:$AS$1,0),FALSE)=0,#N/A,VLOOKUP(A168,Database!$A:$AS,MATCH($G$1,Database!$A$1:$AS$1,0),FALSE))</f>
        <v>107.43860907</v>
      </c>
      <c r="H168" s="77">
        <f>(((Table134567891011121314151617343[[#This Row],[ITA]]-VLOOKUP($U$1,A:B,2,))/VLOOKUP($U$1,A:B,2,))*100)+100</f>
        <v>101.97368421080228</v>
      </c>
      <c r="I168" s="77">
        <f>(((Table134567891011121314151617343[[#This Row],[FRA]]-VLOOKUP($U$1,A:C,3,))/VLOOKUP($U$1,A:C,3,))*100)+100</f>
        <v>105.13220802029467</v>
      </c>
      <c r="J168" s="77">
        <f>(((Table134567891011121314151617343[[#This Row],[DEU]]-VLOOKUP($U$1,A:D,4,))/VLOOKUP($U$1,A:D,4,))*100)+100</f>
        <v>108.51063829767428</v>
      </c>
      <c r="K168" s="77">
        <f>(((Table134567891011121314151617343[[#This Row],[ESP]]-VLOOKUP($U$1,A:E,5,))/VLOOKUP($U$1,A:E,5,))*100)+100</f>
        <v>104.6188114649222</v>
      </c>
      <c r="L168" s="77">
        <f>(((Table134567891011121314151617343[[#This Row],[EA19]]-VLOOKUP($U$1,A:F,6,))/VLOOKUP($U$1,A:F,6,))*100)+100</f>
        <v>107.94183445190156</v>
      </c>
      <c r="M168" s="77">
        <f>(((Table134567891011121314151617343[[#This Row],[GBR]]-VLOOKUP($U$1,A:G,7,))/VLOOKUP($U$1,A:G,7,))*100)+100</f>
        <v>116.56942823806247</v>
      </c>
      <c r="N168" s="77">
        <f>IF(VLOOKUP(A168,Database!$A:$AU,MATCH($N$1,Database!$A$1:$AU$1,0),FALSE)=0,#N/A,VLOOKUP(A168,Database!$A:$AU,MATCH($N$1,Database!$A$1:$AU$1,0),FALSE))</f>
        <v>91.536685469999995</v>
      </c>
      <c r="O168" s="77">
        <f>(((Table134567891011121314151617343[[#This Row],[USA]]-VLOOKUP($U$1,A:N,14,))/VLOOKUP($U$1,A:N,14,))*100)+100</f>
        <v>105.37999924675253</v>
      </c>
      <c r="P168" s="77">
        <f>IF(VLOOKUP(A168,Database!$A:$AS,MATCH($P$1,Database!$A$1:$AS$1,0),FALSE)=0,#N/A,VLOOKUP(A168,Database!$A:$AS,MATCH($P$1,Database!$A$1:$AS$1,0),FALSE))</f>
        <v>104.883981819</v>
      </c>
      <c r="Q168" s="77">
        <f>(((Table134567891011121314151617343[[#This Row],[JPN]]-VLOOKUP($U$1,A:Q,16,))/VLOOKUP($U$1,A:Q,16,))*100)+100</f>
        <v>105.30136571946261</v>
      </c>
    </row>
    <row r="169" spans="1:17" s="82" customFormat="1" x14ac:dyDescent="0.2">
      <c r="A169" s="21">
        <v>37956</v>
      </c>
      <c r="B169" s="77">
        <f>IF(VLOOKUP(A169,Database!$A:$AS,MATCH($B$1,Database!$A$1:$AS$1,0),FALSE)=0,#N/A,VLOOKUP(A169,Database!$A:$AS,MATCH($B$1,Database!$A$1:$AS$1,0),FALSE))</f>
        <v>124.089659195</v>
      </c>
      <c r="C169" s="77">
        <f>IF(VLOOKUP(A169,Database!$A:$AS,MATCH($C$1,Database!$A$1:$AS$1,0),FALSE)=0,#N/A,VLOOKUP(A169,Database!$A:$AS,MATCH($C$1,Database!$A$1:$AS$1,0),FALSE))</f>
        <v>108.4</v>
      </c>
      <c r="D169" s="77">
        <f>IF(VLOOKUP(A169,Database!$A:$AS,MATCH($D$1,Database!$A$1:$AS$1,0),FALSE)=0,#N/A,VLOOKUP(A169,Database!$A:$AS,MATCH($D$1,Database!$A$1:$AS$1,0),FALSE))</f>
        <v>81.993167236000005</v>
      </c>
      <c r="E169" s="77">
        <f>IF(VLOOKUP(A169,Database!$A:$AS,MATCH($E$1,Database!$A$1:$AS$1,0),FALSE)=0,#N/A,VLOOKUP(A169,Database!$A:$AS,MATCH($E$1,Database!$A$1:$AS$1,0),FALSE))</f>
        <v>123.445102871</v>
      </c>
      <c r="F169" s="77">
        <f>IF(VLOOKUP(A169,Database!$A:$AS,MATCH($F$1,Database!$A$1:$AS$1,0),FALSE)=0,#N/A,VLOOKUP(A169,Database!$A:$AS,MATCH($F$1,Database!$A$1:$AS$1,0),FALSE))</f>
        <v>96.8</v>
      </c>
      <c r="G169" s="77">
        <f>IF(VLOOKUP(A169,Database!$A:$AS,MATCH($G$1,Database!$A$1:$AS$1,0),FALSE)=0,#N/A,VLOOKUP(A169,Database!$A:$AS,MATCH($G$1,Database!$A$1:$AS$1,0),FALSE))</f>
        <v>103.244309016</v>
      </c>
      <c r="H169" s="77">
        <f>(((Table134567891011121314151617343[[#This Row],[ITA]]-VLOOKUP($U$1,A:B,2,))/VLOOKUP($U$1,A:B,2,))*100)+100</f>
        <v>102.05592105261061</v>
      </c>
      <c r="I169" s="77">
        <f>(((Table134567891011121314151617343[[#This Row],[FRA]]-VLOOKUP($U$1,A:C,3,))/VLOOKUP($U$1,A:C,3,))*100)+100</f>
        <v>105.76641623573033</v>
      </c>
      <c r="J169" s="77">
        <f>(((Table134567891011121314151617343[[#This Row],[DEU]]-VLOOKUP($U$1,A:D,4,))/VLOOKUP($U$1,A:D,4,))*100)+100</f>
        <v>109.04255319069709</v>
      </c>
      <c r="K169" s="77">
        <f>(((Table134567891011121314151617343[[#This Row],[ESP]]-VLOOKUP($U$1,A:E,5,))/VLOOKUP($U$1,A:E,5,))*100)+100</f>
        <v>103.76145246685786</v>
      </c>
      <c r="L169" s="77">
        <f>(((Table134567891011121314151617343[[#This Row],[EA19]]-VLOOKUP($U$1,A:F,6,))/VLOOKUP($U$1,A:F,6,))*100)+100</f>
        <v>108.27740492170021</v>
      </c>
      <c r="M169" s="77">
        <f>(((Table134567891011121314151617343[[#This Row],[GBR]]-VLOOKUP($U$1,A:G,7,))/VLOOKUP($U$1,A:G,7,))*100)+100</f>
        <v>112.01866977808371</v>
      </c>
      <c r="N169" s="77">
        <f>IF(VLOOKUP(A169,Database!$A:$AU,MATCH($N$1,Database!$A$1:$AU$1,0),FALSE)=0,#N/A,VLOOKUP(A169,Database!$A:$AU,MATCH($N$1,Database!$A$1:$AU$1,0),FALSE))</f>
        <v>91.587632521000003</v>
      </c>
      <c r="O169" s="77">
        <f>(((Table134567891011121314151617343[[#This Row],[USA]]-VLOOKUP($U$1,A:N,14,))/VLOOKUP($U$1,A:N,14,))*100)+100</f>
        <v>105.43865114318552</v>
      </c>
      <c r="P169" s="77">
        <f>IF(VLOOKUP(A169,Database!$A:$AS,MATCH($P$1,Database!$A$1:$AS$1,0),FALSE)=0,#N/A,VLOOKUP(A169,Database!$A:$AS,MATCH($P$1,Database!$A$1:$AS$1,0),FALSE))</f>
        <v>104.55791762699999</v>
      </c>
      <c r="Q169" s="77">
        <f>(((Table134567891011121314151617343[[#This Row],[JPN]]-VLOOKUP($U$1,A:Q,16,))/VLOOKUP($U$1,A:Q,16,))*100)+100</f>
        <v>104.9740039609334</v>
      </c>
    </row>
    <row r="170" spans="1:17" s="82" customFormat="1" x14ac:dyDescent="0.2">
      <c r="A170" s="21">
        <v>37987</v>
      </c>
      <c r="B170" s="77">
        <f>IF(VLOOKUP(A170,Database!$A:$AS,MATCH($B$1,Database!$A$1:$AS$1,0),FALSE)=0,#N/A,VLOOKUP(A170,Database!$A:$AS,MATCH($B$1,Database!$A$1:$AS$1,0),FALSE))</f>
        <v>124.089659195</v>
      </c>
      <c r="C170" s="77">
        <f>IF(VLOOKUP(A170,Database!$A:$AS,MATCH($C$1,Database!$A$1:$AS$1,0),FALSE)=0,#N/A,VLOOKUP(A170,Database!$A:$AS,MATCH($C$1,Database!$A$1:$AS$1,0),FALSE))</f>
        <v>109.1</v>
      </c>
      <c r="D170" s="77">
        <f>IF(VLOOKUP(A170,Database!$A:$AS,MATCH($D$1,Database!$A$1:$AS$1,0),FALSE)=0,#N/A,VLOOKUP(A170,Database!$A:$AS,MATCH($D$1,Database!$A$1:$AS$1,0),FALSE))</f>
        <v>81.293225565</v>
      </c>
      <c r="E170" s="77">
        <f>IF(VLOOKUP(A170,Database!$A:$AS,MATCH($E$1,Database!$A$1:$AS$1,0),FALSE)=0,#N/A,VLOOKUP(A170,Database!$A:$AS,MATCH($E$1,Database!$A$1:$AS$1,0),FALSE))</f>
        <v>123.71910309899999</v>
      </c>
      <c r="F170" s="77">
        <f>IF(VLOOKUP(A170,Database!$A:$AS,MATCH($F$1,Database!$A$1:$AS$1,0),FALSE)=0,#N/A,VLOOKUP(A170,Database!$A:$AS,MATCH($F$1,Database!$A$1:$AS$1,0),FALSE))</f>
        <v>96.7</v>
      </c>
      <c r="G170" s="77">
        <f>IF(VLOOKUP(A170,Database!$A:$AS,MATCH($G$1,Database!$A$1:$AS$1,0),FALSE)=0,#N/A,VLOOKUP(A170,Database!$A:$AS,MATCH($G$1,Database!$A$1:$AS$1,0),FALSE))</f>
        <v>100.01792435900001</v>
      </c>
      <c r="H170" s="77">
        <f>(((Table134567891011121314151617343[[#This Row],[ITA]]-VLOOKUP($U$1,A:B,2,))/VLOOKUP($U$1,A:B,2,))*100)+100</f>
        <v>102.05592105261061</v>
      </c>
      <c r="I170" s="77">
        <f>(((Table134567891011121314151617343[[#This Row],[FRA]]-VLOOKUP($U$1,A:C,3,))/VLOOKUP($U$1,A:C,3,))*100)+100</f>
        <v>106.44940969850717</v>
      </c>
      <c r="J170" s="77">
        <f>(((Table134567891011121314151617343[[#This Row],[DEU]]-VLOOKUP($U$1,A:D,4,))/VLOOKUP($U$1,A:D,4,))*100)+100</f>
        <v>108.11170212757469</v>
      </c>
      <c r="K170" s="77">
        <f>(((Table134567891011121314151617343[[#This Row],[ESP]]-VLOOKUP($U$1,A:E,5,))/VLOOKUP($U$1,A:E,5,))*100)+100</f>
        <v>103.9917626288028</v>
      </c>
      <c r="L170" s="77">
        <f>(((Table134567891011121314151617343[[#This Row],[EA19]]-VLOOKUP($U$1,A:F,6,))/VLOOKUP($U$1,A:F,6,))*100)+100</f>
        <v>108.165548098434</v>
      </c>
      <c r="M170" s="77">
        <f>(((Table134567891011121314151617343[[#This Row],[GBR]]-VLOOKUP($U$1,A:G,7,))/VLOOKUP($U$1,A:G,7,))*100)+100</f>
        <v>108.51808634724735</v>
      </c>
      <c r="N170" s="77">
        <f>IF(VLOOKUP(A170,Database!$A:$AU,MATCH($N$1,Database!$A$1:$AU$1,0),FALSE)=0,#N/A,VLOOKUP(A170,Database!$A:$AU,MATCH($N$1,Database!$A$1:$AU$1,0),FALSE))</f>
        <v>91.748601413000003</v>
      </c>
      <c r="O170" s="77">
        <f>(((Table134567891011121314151617343[[#This Row],[USA]]-VLOOKUP($U$1,A:N,14,))/VLOOKUP($U$1,A:N,14,))*100)+100</f>
        <v>105.62396374906166</v>
      </c>
      <c r="P170" s="77">
        <f>IF(VLOOKUP(A170,Database!$A:$AS,MATCH($P$1,Database!$A$1:$AS$1,0),FALSE)=0,#N/A,VLOOKUP(A170,Database!$A:$AS,MATCH($P$1,Database!$A$1:$AS$1,0),FALSE))</f>
        <v>106.405614716</v>
      </c>
      <c r="Q170" s="77">
        <f>(((Table134567891011121314151617343[[#This Row],[JPN]]-VLOOKUP($U$1,A:Q,16,))/VLOOKUP($U$1,A:Q,16,))*100)+100</f>
        <v>106.82905392693623</v>
      </c>
    </row>
    <row r="171" spans="1:17" s="82" customFormat="1" x14ac:dyDescent="0.2">
      <c r="A171" s="21">
        <v>38018</v>
      </c>
      <c r="B171" s="77">
        <f>IF(VLOOKUP(A171,Database!$A:$AS,MATCH($B$1,Database!$A$1:$AS$1,0),FALSE)=0,#N/A,VLOOKUP(A171,Database!$A:$AS,MATCH($B$1,Database!$A$1:$AS$1,0),FALSE))</f>
        <v>123.689692526</v>
      </c>
      <c r="C171" s="77">
        <f>IF(VLOOKUP(A171,Database!$A:$AS,MATCH($C$1,Database!$A$1:$AS$1,0),FALSE)=0,#N/A,VLOOKUP(A171,Database!$A:$AS,MATCH($C$1,Database!$A$1:$AS$1,0),FALSE))</f>
        <v>110.19</v>
      </c>
      <c r="D171" s="77">
        <f>IF(VLOOKUP(A171,Database!$A:$AS,MATCH($D$1,Database!$A$1:$AS$1,0),FALSE)=0,#N/A,VLOOKUP(A171,Database!$A:$AS,MATCH($D$1,Database!$A$1:$AS$1,0),FALSE))</f>
        <v>81.693192233999994</v>
      </c>
      <c r="E171" s="77">
        <f>IF(VLOOKUP(A171,Database!$A:$AS,MATCH($E$1,Database!$A$1:$AS$1,0),FALSE)=0,#N/A,VLOOKUP(A171,Database!$A:$AS,MATCH($E$1,Database!$A$1:$AS$1,0),FALSE))</f>
        <v>124.14110345100001</v>
      </c>
      <c r="F171" s="77">
        <f>IF(VLOOKUP(A171,Database!$A:$AS,MATCH($F$1,Database!$A$1:$AS$1,0),FALSE)=0,#N/A,VLOOKUP(A171,Database!$A:$AS,MATCH($F$1,Database!$A$1:$AS$1,0),FALSE))</f>
        <v>97.1</v>
      </c>
      <c r="G171" s="77">
        <f>IF(VLOOKUP(A171,Database!$A:$AS,MATCH($G$1,Database!$A$1:$AS$1,0),FALSE)=0,#N/A,VLOOKUP(A171,Database!$A:$AS,MATCH($G$1,Database!$A$1:$AS$1,0),FALSE))</f>
        <v>100.44810898</v>
      </c>
      <c r="H171" s="77">
        <f>(((Table134567891011121314151617343[[#This Row],[ITA]]-VLOOKUP($U$1,A:B,2,))/VLOOKUP($U$1,A:B,2,))*100)+100</f>
        <v>101.72697368455479</v>
      </c>
      <c r="I171" s="77">
        <f>(((Table134567891011121314151617343[[#This Row],[FRA]]-VLOOKUP($U$1,A:C,3,))/VLOOKUP($U$1,A:C,3,))*100)+100</f>
        <v>107.51292809054542</v>
      </c>
      <c r="J171" s="77">
        <f>(((Table134567891011121314151617343[[#This Row],[DEU]]-VLOOKUP($U$1,A:D,4,))/VLOOKUP($U$1,A:D,4,))*100)+100</f>
        <v>108.6436170205975</v>
      </c>
      <c r="K171" s="77">
        <f>(((Table134567891011121314151617343[[#This Row],[ESP]]-VLOOKUP($U$1,A:E,5,))/VLOOKUP($U$1,A:E,5,))*100)+100</f>
        <v>104.34647390083119</v>
      </c>
      <c r="L171" s="77">
        <f>(((Table134567891011121314151617343[[#This Row],[EA19]]-VLOOKUP($U$1,A:F,6,))/VLOOKUP($U$1,A:F,6,))*100)+100</f>
        <v>108.61297539149886</v>
      </c>
      <c r="M171" s="77">
        <f>(((Table134567891011121314151617343[[#This Row],[GBR]]-VLOOKUP($U$1,A:G,7,))/VLOOKUP($U$1,A:G,7,))*100)+100</f>
        <v>108.98483080476451</v>
      </c>
      <c r="N171" s="77">
        <f>IF(VLOOKUP(A171,Database!$A:$AU,MATCH($N$1,Database!$A$1:$AU$1,0),FALSE)=0,#N/A,VLOOKUP(A171,Database!$A:$AU,MATCH($N$1,Database!$A$1:$AU$1,0),FALSE))</f>
        <v>92.288699625000007</v>
      </c>
      <c r="O171" s="77">
        <f>(((Table134567891011121314151617343[[#This Row],[USA]]-VLOOKUP($U$1,A:N,14,))/VLOOKUP($U$1,A:N,14,))*100)+100</f>
        <v>106.2457423166545</v>
      </c>
      <c r="P171" s="77">
        <f>IF(VLOOKUP(A171,Database!$A:$AS,MATCH($P$1,Database!$A$1:$AS$1,0),FALSE)=0,#N/A,VLOOKUP(A171,Database!$A:$AS,MATCH($P$1,Database!$A$1:$AS$1,0),FALSE))</f>
        <v>106.079550524</v>
      </c>
      <c r="Q171" s="77">
        <f>(((Table134567891011121314151617343[[#This Row],[JPN]]-VLOOKUP($U$1,A:Q,16,))/VLOOKUP($U$1,A:Q,16,))*100)+100</f>
        <v>106.50169216840702</v>
      </c>
    </row>
    <row r="172" spans="1:17" s="82" customFormat="1" x14ac:dyDescent="0.2">
      <c r="A172" s="21">
        <v>38047</v>
      </c>
      <c r="B172" s="77">
        <f>IF(VLOOKUP(A172,Database!$A:$AS,MATCH($B$1,Database!$A$1:$AS$1,0),FALSE)=0,#N/A,VLOOKUP(A172,Database!$A:$AS,MATCH($B$1,Database!$A$1:$AS$1,0),FALSE))</f>
        <v>121.489875844</v>
      </c>
      <c r="C172" s="77">
        <f>IF(VLOOKUP(A172,Database!$A:$AS,MATCH($C$1,Database!$A$1:$AS$1,0),FALSE)=0,#N/A,VLOOKUP(A172,Database!$A:$AS,MATCH($C$1,Database!$A$1:$AS$1,0),FALSE))</f>
        <v>109.83</v>
      </c>
      <c r="D172" s="77">
        <f>IF(VLOOKUP(A172,Database!$A:$AS,MATCH($D$1,Database!$A$1:$AS$1,0),FALSE)=0,#N/A,VLOOKUP(A172,Database!$A:$AS,MATCH($D$1,Database!$A$1:$AS$1,0),FALSE))</f>
        <v>81.193233896999999</v>
      </c>
      <c r="E172" s="77">
        <f>IF(VLOOKUP(A172,Database!$A:$AS,MATCH($E$1,Database!$A$1:$AS$1,0),FALSE)=0,#N/A,VLOOKUP(A172,Database!$A:$AS,MATCH($E$1,Database!$A$1:$AS$1,0),FALSE))</f>
        <v>126.238105198</v>
      </c>
      <c r="F172" s="77">
        <f>IF(VLOOKUP(A172,Database!$A:$AS,MATCH($F$1,Database!$A$1:$AS$1,0),FALSE)=0,#N/A,VLOOKUP(A172,Database!$A:$AS,MATCH($F$1,Database!$A$1:$AS$1,0),FALSE))</f>
        <v>96.9</v>
      </c>
      <c r="G172" s="77">
        <f>IF(VLOOKUP(A172,Database!$A:$AS,MATCH($G$1,Database!$A$1:$AS$1,0),FALSE)=0,#N/A,VLOOKUP(A172,Database!$A:$AS,MATCH($G$1,Database!$A$1:$AS$1,0),FALSE))</f>
        <v>101.30847822200001</v>
      </c>
      <c r="H172" s="77">
        <f>(((Table134567891011121314151617343[[#This Row],[ITA]]-VLOOKUP($U$1,A:B,2,))/VLOOKUP($U$1,A:B,2,))*100)+100</f>
        <v>99.917763158191661</v>
      </c>
      <c r="I172" s="77">
        <f>(((Table134567891011121314151617343[[#This Row],[FRA]]-VLOOKUP($U$1,A:C,3,))/VLOOKUP($U$1,A:C,3,))*100)+100</f>
        <v>107.16167430968875</v>
      </c>
      <c r="J172" s="77">
        <f>(((Table134567891011121314151617343[[#This Row],[DEU]]-VLOOKUP($U$1,A:D,4,))/VLOOKUP($U$1,A:D,4,))*100)+100</f>
        <v>107.97872340332157</v>
      </c>
      <c r="K172" s="77">
        <f>(((Table134567891011121314151617343[[#This Row],[ESP]]-VLOOKUP($U$1,A:E,5,))/VLOOKUP($U$1,A:E,5,))*100)+100</f>
        <v>106.1091031346667</v>
      </c>
      <c r="L172" s="77">
        <f>(((Table134567891011121314151617343[[#This Row],[EA19]]-VLOOKUP($U$1,A:F,6,))/VLOOKUP($U$1,A:F,6,))*100)+100</f>
        <v>108.38926174496645</v>
      </c>
      <c r="M172" s="77">
        <f>(((Table134567891011121314151617343[[#This Row],[GBR]]-VLOOKUP($U$1,A:G,7,))/VLOOKUP($U$1,A:G,7,))*100)+100</f>
        <v>109.91831971979889</v>
      </c>
      <c r="N172" s="77">
        <f>IF(VLOOKUP(A172,Database!$A:$AU,MATCH($N$1,Database!$A$1:$AU$1,0),FALSE)=0,#N/A,VLOOKUP(A172,Database!$A:$AU,MATCH($N$1,Database!$A$1:$AU$1,0),FALSE))</f>
        <v>91.923050459999999</v>
      </c>
      <c r="O172" s="77">
        <f>(((Table134567891011121314151617343[[#This Row],[USA]]-VLOOKUP($U$1,A:N,14,))/VLOOKUP($U$1,A:N,14,))*100)+100</f>
        <v>105.82479514629945</v>
      </c>
      <c r="P172" s="77">
        <f>IF(VLOOKUP(A172,Database!$A:$AS,MATCH($P$1,Database!$A$1:$AS$1,0),FALSE)=0,#N/A,VLOOKUP(A172,Database!$A:$AS,MATCH($P$1,Database!$A$1:$AS$1,0),FALSE))</f>
        <v>105.536110204</v>
      </c>
      <c r="Q172" s="77">
        <f>(((Table134567891011121314151617343[[#This Row],[JPN]]-VLOOKUP($U$1,A:Q,16,))/VLOOKUP($U$1,A:Q,16,))*100)+100</f>
        <v>105.95608923752501</v>
      </c>
    </row>
    <row r="173" spans="1:17" s="82" customFormat="1" x14ac:dyDescent="0.2">
      <c r="A173" s="21">
        <v>38078</v>
      </c>
      <c r="B173" s="77">
        <f>IF(VLOOKUP(A173,Database!$A:$AS,MATCH($B$1,Database!$A$1:$AS$1,0),FALSE)=0,#N/A,VLOOKUP(A173,Database!$A:$AS,MATCH($B$1,Database!$A$1:$AS$1,0),FALSE))</f>
        <v>123.789684193</v>
      </c>
      <c r="C173" s="77">
        <f>IF(VLOOKUP(A173,Database!$A:$AS,MATCH($C$1,Database!$A$1:$AS$1,0),FALSE)=0,#N/A,VLOOKUP(A173,Database!$A:$AS,MATCH($C$1,Database!$A$1:$AS$1,0),FALSE))</f>
        <v>109.86</v>
      </c>
      <c r="D173" s="77">
        <f>IF(VLOOKUP(A173,Database!$A:$AS,MATCH($D$1,Database!$A$1:$AS$1,0),FALSE)=0,#N/A,VLOOKUP(A173,Database!$A:$AS,MATCH($D$1,Database!$A$1:$AS$1,0),FALSE))</f>
        <v>82.393133906000003</v>
      </c>
      <c r="E173" s="77">
        <f>IF(VLOOKUP(A173,Database!$A:$AS,MATCH($E$1,Database!$A$1:$AS$1,0),FALSE)=0,#N/A,VLOOKUP(A173,Database!$A:$AS,MATCH($E$1,Database!$A$1:$AS$1,0),FALSE))</f>
        <v>125.442104535</v>
      </c>
      <c r="F173" s="77">
        <f>IF(VLOOKUP(A173,Database!$A:$AS,MATCH($F$1,Database!$A$1:$AS$1,0),FALSE)=0,#N/A,VLOOKUP(A173,Database!$A:$AS,MATCH($F$1,Database!$A$1:$AS$1,0),FALSE))</f>
        <v>97.8</v>
      </c>
      <c r="G173" s="77">
        <f>IF(VLOOKUP(A173,Database!$A:$AS,MATCH($G$1,Database!$A$1:$AS$1,0),FALSE)=0,#N/A,VLOOKUP(A173,Database!$A:$AS,MATCH($G$1,Database!$A$1:$AS$1,0),FALSE))</f>
        <v>102.061301308</v>
      </c>
      <c r="H173" s="77">
        <f>(((Table134567891011121314151617343[[#This Row],[ITA]]-VLOOKUP($U$1,A:B,2,))/VLOOKUP($U$1,A:B,2,))*100)+100</f>
        <v>101.80921052636313</v>
      </c>
      <c r="I173" s="77">
        <f>(((Table134567891011121314151617343[[#This Row],[FRA]]-VLOOKUP($U$1,A:C,3,))/VLOOKUP($U$1,A:C,3,))*100)+100</f>
        <v>107.19094545809348</v>
      </c>
      <c r="J173" s="77">
        <f>(((Table134567891011121314151617343[[#This Row],[DEU]]-VLOOKUP($U$1,A:D,4,))/VLOOKUP($U$1,A:D,4,))*100)+100</f>
        <v>109.5744680850498</v>
      </c>
      <c r="K173" s="77">
        <f>(((Table134567891011121314151617343[[#This Row],[ESP]]-VLOOKUP($U$1,A:E,5,))/VLOOKUP($U$1,A:E,5,))*100)+100</f>
        <v>105.44002689724178</v>
      </c>
      <c r="L173" s="77">
        <f>(((Table134567891011121314151617343[[#This Row],[EA19]]-VLOOKUP($U$1,A:F,6,))/VLOOKUP($U$1,A:F,6,))*100)+100</f>
        <v>109.39597315436241</v>
      </c>
      <c r="M173" s="77">
        <f>(((Table134567891011121314151617343[[#This Row],[GBR]]-VLOOKUP($U$1,A:G,7,))/VLOOKUP($U$1,A:G,7,))*100)+100</f>
        <v>110.7351225196402</v>
      </c>
      <c r="N173" s="77">
        <f>IF(VLOOKUP(A173,Database!$A:$AU,MATCH($N$1,Database!$A$1:$AU$1,0),FALSE)=0,#N/A,VLOOKUP(A173,Database!$A:$AU,MATCH($N$1,Database!$A$1:$AU$1,0),FALSE))</f>
        <v>92.304855986000007</v>
      </c>
      <c r="O173" s="77">
        <f>(((Table134567891011121314151617343[[#This Row],[USA]]-VLOOKUP($U$1,A:N,14,))/VLOOKUP($U$1,A:N,14,))*100)+100</f>
        <v>106.26434204310591</v>
      </c>
      <c r="P173" s="77">
        <f>IF(VLOOKUP(A173,Database!$A:$AS,MATCH($P$1,Database!$A$1:$AS$1,0),FALSE)=0,#N/A,VLOOKUP(A173,Database!$A:$AS,MATCH($P$1,Database!$A$1:$AS$1,0),FALSE))</f>
        <v>107.383807293</v>
      </c>
      <c r="Q173" s="77">
        <f>(((Table134567891011121314151617343[[#This Row],[JPN]]-VLOOKUP($U$1,A:Q,16,))/VLOOKUP($U$1,A:Q,16,))*100)+100</f>
        <v>107.81113920352783</v>
      </c>
    </row>
    <row r="174" spans="1:17" s="82" customFormat="1" x14ac:dyDescent="0.2">
      <c r="A174" s="21">
        <v>38108</v>
      </c>
      <c r="B174" s="77">
        <f>IF(VLOOKUP(A174,Database!$A:$AS,MATCH($B$1,Database!$A$1:$AS$1,0),FALSE)=0,#N/A,VLOOKUP(A174,Database!$A:$AS,MATCH($B$1,Database!$A$1:$AS$1,0),FALSE))</f>
        <v>123.489709191</v>
      </c>
      <c r="C174" s="77">
        <f>IF(VLOOKUP(A174,Database!$A:$AS,MATCH($C$1,Database!$A$1:$AS$1,0),FALSE)=0,#N/A,VLOOKUP(A174,Database!$A:$AS,MATCH($C$1,Database!$A$1:$AS$1,0),FALSE))</f>
        <v>109.26</v>
      </c>
      <c r="D174" s="77">
        <f>IF(VLOOKUP(A174,Database!$A:$AS,MATCH($D$1,Database!$A$1:$AS$1,0),FALSE)=0,#N/A,VLOOKUP(A174,Database!$A:$AS,MATCH($D$1,Database!$A$1:$AS$1,0),FALSE))</f>
        <v>83.293058912000006</v>
      </c>
      <c r="E174" s="77">
        <f>IF(VLOOKUP(A174,Database!$A:$AS,MATCH($E$1,Database!$A$1:$AS$1,0),FALSE)=0,#N/A,VLOOKUP(A174,Database!$A:$AS,MATCH($E$1,Database!$A$1:$AS$1,0),FALSE))</f>
        <v>126.12610510499999</v>
      </c>
      <c r="F174" s="77">
        <f>IF(VLOOKUP(A174,Database!$A:$AS,MATCH($F$1,Database!$A$1:$AS$1,0),FALSE)=0,#N/A,VLOOKUP(A174,Database!$A:$AS,MATCH($F$1,Database!$A$1:$AS$1,0),FALSE))</f>
        <v>97.9</v>
      </c>
      <c r="G174" s="77">
        <f>IF(VLOOKUP(A174,Database!$A:$AS,MATCH($G$1,Database!$A$1:$AS$1,0),FALSE)=0,#N/A,VLOOKUP(A174,Database!$A:$AS,MATCH($G$1,Database!$A$1:$AS$1,0),FALSE))</f>
        <v>103.78203979200001</v>
      </c>
      <c r="H174" s="77">
        <f>(((Table134567891011121314151617343[[#This Row],[ITA]]-VLOOKUP($U$1,A:B,2,))/VLOOKUP($U$1,A:B,2,))*100)+100</f>
        <v>101.56250000011566</v>
      </c>
      <c r="I174" s="77">
        <f>(((Table134567891011121314151617343[[#This Row],[FRA]]-VLOOKUP($U$1,A:C,3,))/VLOOKUP($U$1,A:C,3,))*100)+100</f>
        <v>106.60552248999903</v>
      </c>
      <c r="J174" s="77">
        <f>(((Table134567891011121314151617343[[#This Row],[DEU]]-VLOOKUP($U$1,A:D,4,))/VLOOKUP($U$1,A:D,4,))*100)+100</f>
        <v>110.77127659534855</v>
      </c>
      <c r="K174" s="77">
        <f>(((Table134567891011121314151617343[[#This Row],[ESP]]-VLOOKUP($U$1,A:E,5,))/VLOOKUP($U$1,A:E,5,))*100)+100</f>
        <v>106.01496175476727</v>
      </c>
      <c r="L174" s="77">
        <f>(((Table134567891011121314151617343[[#This Row],[EA19]]-VLOOKUP($U$1,A:F,6,))/VLOOKUP($U$1,A:F,6,))*100)+100</f>
        <v>109.50782997762863</v>
      </c>
      <c r="M174" s="77">
        <f>(((Table134567891011121314151617343[[#This Row],[GBR]]-VLOOKUP($U$1,A:G,7,))/VLOOKUP($U$1,A:G,7,))*100)+100</f>
        <v>112.60210034970893</v>
      </c>
      <c r="N174" s="77">
        <f>IF(VLOOKUP(A174,Database!$A:$AU,MATCH($N$1,Database!$A$1:$AU$1,0),FALSE)=0,#N/A,VLOOKUP(A174,Database!$A:$AU,MATCH($N$1,Database!$A$1:$AU$1,0),FALSE))</f>
        <v>92.970438568000006</v>
      </c>
      <c r="O174" s="77">
        <f>(((Table134567891011121314151617343[[#This Row],[USA]]-VLOOKUP($U$1,A:N,14,))/VLOOKUP($U$1,A:N,14,))*100)+100</f>
        <v>107.03058228470609</v>
      </c>
      <c r="P174" s="77">
        <f>IF(VLOOKUP(A174,Database!$A:$AS,MATCH($P$1,Database!$A$1:$AS$1,0),FALSE)=0,#N/A,VLOOKUP(A174,Database!$A:$AS,MATCH($P$1,Database!$A$1:$AS$1,0),FALSE))</f>
        <v>107.492495357</v>
      </c>
      <c r="Q174" s="77">
        <f>(((Table134567891011121314151617343[[#This Row],[JPN]]-VLOOKUP($U$1,A:Q,16,))/VLOOKUP($U$1,A:Q,16,))*100)+100</f>
        <v>107.92025978970422</v>
      </c>
    </row>
    <row r="175" spans="1:17" s="82" customFormat="1" x14ac:dyDescent="0.2">
      <c r="A175" s="21">
        <v>38139</v>
      </c>
      <c r="B175" s="77">
        <f>IF(VLOOKUP(A175,Database!$A:$AS,MATCH($B$1,Database!$A$1:$AS$1,0),FALSE)=0,#N/A,VLOOKUP(A175,Database!$A:$AS,MATCH($B$1,Database!$A$1:$AS$1,0),FALSE))</f>
        <v>122.78976751899999</v>
      </c>
      <c r="C175" s="77">
        <f>IF(VLOOKUP(A175,Database!$A:$AS,MATCH($C$1,Database!$A$1:$AS$1,0),FALSE)=0,#N/A,VLOOKUP(A175,Database!$A:$AS,MATCH($C$1,Database!$A$1:$AS$1,0),FALSE))</f>
        <v>110.32</v>
      </c>
      <c r="D175" s="77">
        <f>IF(VLOOKUP(A175,Database!$A:$AS,MATCH($D$1,Database!$A$1:$AS$1,0),FALSE)=0,#N/A,VLOOKUP(A175,Database!$A:$AS,MATCH($D$1,Database!$A$1:$AS$1,0),FALSE))</f>
        <v>82.693108907999999</v>
      </c>
      <c r="E175" s="77">
        <f>IF(VLOOKUP(A175,Database!$A:$AS,MATCH($E$1,Database!$A$1:$AS$1,0),FALSE)=0,#N/A,VLOOKUP(A175,Database!$A:$AS,MATCH($E$1,Database!$A$1:$AS$1,0),FALSE))</f>
        <v>126.784105653</v>
      </c>
      <c r="F175" s="77">
        <f>IF(VLOOKUP(A175,Database!$A:$AS,MATCH($F$1,Database!$A$1:$AS$1,0),FALSE)=0,#N/A,VLOOKUP(A175,Database!$A:$AS,MATCH($F$1,Database!$A$1:$AS$1,0),FALSE))</f>
        <v>97.8</v>
      </c>
      <c r="G175" s="77">
        <f>IF(VLOOKUP(A175,Database!$A:$AS,MATCH($G$1,Database!$A$1:$AS$1,0),FALSE)=0,#N/A,VLOOKUP(A175,Database!$A:$AS,MATCH($G$1,Database!$A$1:$AS$1,0),FALSE))</f>
        <v>105.610324431</v>
      </c>
      <c r="H175" s="77">
        <f>(((Table134567891011121314151617343[[#This Row],[ITA]]-VLOOKUP($U$1,A:B,2,))/VLOOKUP($U$1,A:B,2,))*100)+100</f>
        <v>100.98684210498992</v>
      </c>
      <c r="I175" s="77">
        <f>(((Table134567891011121314151617343[[#This Row],[FRA]]-VLOOKUP($U$1,A:C,3,))/VLOOKUP($U$1,A:C,3,))*100)+100</f>
        <v>107.63976973363255</v>
      </c>
      <c r="J175" s="77">
        <f>(((Table134567891011121314151617343[[#This Row],[DEU]]-VLOOKUP($U$1,A:D,4,))/VLOOKUP($U$1,A:D,4,))*100)+100</f>
        <v>109.97340425514938</v>
      </c>
      <c r="K175" s="77">
        <f>(((Table134567891011121314151617343[[#This Row],[ESP]]-VLOOKUP($U$1,A:E,5,))/VLOOKUP($U$1,A:E,5,))*100)+100</f>
        <v>106.56804236304231</v>
      </c>
      <c r="L175" s="77">
        <f>(((Table134567891011121314151617343[[#This Row],[EA19]]-VLOOKUP($U$1,A:F,6,))/VLOOKUP($U$1,A:F,6,))*100)+100</f>
        <v>109.39597315436241</v>
      </c>
      <c r="M175" s="77">
        <f>(((Table134567891011121314151617343[[#This Row],[GBR]]-VLOOKUP($U$1,A:G,7,))/VLOOKUP($U$1,A:G,7,))*100)+100</f>
        <v>114.58576429388569</v>
      </c>
      <c r="N175" s="77">
        <f>IF(VLOOKUP(A175,Database!$A:$AU,MATCH($N$1,Database!$A$1:$AU$1,0),FALSE)=0,#N/A,VLOOKUP(A175,Database!$A:$AU,MATCH($N$1,Database!$A$1:$AU$1,0),FALSE))</f>
        <v>92.247565332999997</v>
      </c>
      <c r="O175" s="77">
        <f>(((Table134567891011121314151617343[[#This Row],[USA]]-VLOOKUP($U$1,A:N,14,))/VLOOKUP($U$1,A:N,14,))*100)+100</f>
        <v>106.19838718643847</v>
      </c>
      <c r="P175" s="77">
        <f>IF(VLOOKUP(A175,Database!$A:$AS,MATCH($P$1,Database!$A$1:$AS$1,0),FALSE)=0,#N/A,VLOOKUP(A175,Database!$A:$AS,MATCH($P$1,Database!$A$1:$AS$1,0),FALSE))</f>
        <v>107.818559549</v>
      </c>
      <c r="Q175" s="77">
        <f>(((Table134567891011121314151617343[[#This Row],[JPN]]-VLOOKUP($U$1,A:Q,16,))/VLOOKUP($U$1,A:Q,16,))*100)+100</f>
        <v>108.24762154823343</v>
      </c>
    </row>
    <row r="176" spans="1:17" s="82" customFormat="1" x14ac:dyDescent="0.2">
      <c r="A176" s="21">
        <v>38169</v>
      </c>
      <c r="B176" s="77">
        <f>IF(VLOOKUP(A176,Database!$A:$AS,MATCH($B$1,Database!$A$1:$AS$1,0),FALSE)=0,#N/A,VLOOKUP(A176,Database!$A:$AS,MATCH($B$1,Database!$A$1:$AS$1,0),FALSE))</f>
        <v>123.08974252100001</v>
      </c>
      <c r="C176" s="77">
        <f>IF(VLOOKUP(A176,Database!$A:$AS,MATCH($C$1,Database!$A$1:$AS$1,0),FALSE)=0,#N/A,VLOOKUP(A176,Database!$A:$AS,MATCH($C$1,Database!$A$1:$AS$1,0),FALSE))</f>
        <v>110.78</v>
      </c>
      <c r="D176" s="77">
        <f>IF(VLOOKUP(A176,Database!$A:$AS,MATCH($D$1,Database!$A$1:$AS$1,0),FALSE)=0,#N/A,VLOOKUP(A176,Database!$A:$AS,MATCH($D$1,Database!$A$1:$AS$1,0),FALSE))</f>
        <v>83.693025581000001</v>
      </c>
      <c r="E176" s="77">
        <f>IF(VLOOKUP(A176,Database!$A:$AS,MATCH($E$1,Database!$A$1:$AS$1,0),FALSE)=0,#N/A,VLOOKUP(A176,Database!$A:$AS,MATCH($E$1,Database!$A$1:$AS$1,0),FALSE))</f>
        <v>126.762105635</v>
      </c>
      <c r="F176" s="77">
        <f>IF(VLOOKUP(A176,Database!$A:$AS,MATCH($F$1,Database!$A$1:$AS$1,0),FALSE)=0,#N/A,VLOOKUP(A176,Database!$A:$AS,MATCH($F$1,Database!$A$1:$AS$1,0),FALSE))</f>
        <v>98.7</v>
      </c>
      <c r="G176" s="77">
        <f>IF(VLOOKUP(A176,Database!$A:$AS,MATCH($G$1,Database!$A$1:$AS$1,0),FALSE)=0,#N/A,VLOOKUP(A176,Database!$A:$AS,MATCH($G$1,Database!$A$1:$AS$1,0),FALSE))</f>
        <v>104.857501344</v>
      </c>
      <c r="H176" s="77">
        <f>(((Table134567891011121314151617343[[#This Row],[ITA]]-VLOOKUP($U$1,A:B,2,))/VLOOKUP($U$1,A:B,2,))*100)+100</f>
        <v>101.2335526312374</v>
      </c>
      <c r="I176" s="77">
        <f>(((Table134567891011121314151617343[[#This Row],[FRA]]-VLOOKUP($U$1,A:C,3,))/VLOOKUP($U$1,A:C,3,))*100)+100</f>
        <v>108.08859400917163</v>
      </c>
      <c r="J176" s="77">
        <f>(((Table134567891011121314151617343[[#This Row],[DEU]]-VLOOKUP($U$1,A:D,4,))/VLOOKUP($U$1,A:D,4,))*100)+100</f>
        <v>111.30319148837137</v>
      </c>
      <c r="K176" s="77">
        <f>(((Table134567891011121314151617343[[#This Row],[ESP]]-VLOOKUP($U$1,A:E,5,))/VLOOKUP($U$1,A:E,5,))*100)+100</f>
        <v>106.5495503065015</v>
      </c>
      <c r="L176" s="77">
        <f>(((Table134567891011121314151617343[[#This Row],[EA19]]-VLOOKUP($U$1,A:F,6,))/VLOOKUP($U$1,A:F,6,))*100)+100</f>
        <v>110.40268456375838</v>
      </c>
      <c r="M176" s="77">
        <f>(((Table134567891011121314151617343[[#This Row],[GBR]]-VLOOKUP($U$1,A:G,7,))/VLOOKUP($U$1,A:G,7,))*100)+100</f>
        <v>113.76896149295939</v>
      </c>
      <c r="N176" s="77">
        <f>IF(VLOOKUP(A176,Database!$A:$AU,MATCH($N$1,Database!$A$1:$AU$1,0),FALSE)=0,#N/A,VLOOKUP(A176,Database!$A:$AU,MATCH($N$1,Database!$A$1:$AU$1,0),FALSE))</f>
        <v>92.938324085000005</v>
      </c>
      <c r="O176" s="77">
        <f>(((Table134567891011121314151617343[[#This Row],[USA]]-VLOOKUP($U$1,A:N,14,))/VLOOKUP($U$1,A:N,14,))*100)+100</f>
        <v>106.99361105096548</v>
      </c>
      <c r="P176" s="77">
        <f>IF(VLOOKUP(A176,Database!$A:$AS,MATCH($P$1,Database!$A$1:$AS$1,0),FALSE)=0,#N/A,VLOOKUP(A176,Database!$A:$AS,MATCH($P$1,Database!$A$1:$AS$1,0),FALSE))</f>
        <v>109.340192446</v>
      </c>
      <c r="Q176" s="77">
        <f>(((Table134567891011121314151617343[[#This Row],[JPN]]-VLOOKUP($U$1,A:Q,16,))/VLOOKUP($U$1,A:Q,16,))*100)+100</f>
        <v>109.77530975570704</v>
      </c>
    </row>
    <row r="177" spans="1:17" s="82" customFormat="1" x14ac:dyDescent="0.2">
      <c r="A177" s="21">
        <v>38200</v>
      </c>
      <c r="B177" s="77">
        <f>IF(VLOOKUP(A177,Database!$A:$AS,MATCH($B$1,Database!$A$1:$AS$1,0),FALSE)=0,#N/A,VLOOKUP(A177,Database!$A:$AS,MATCH($B$1,Database!$A$1:$AS$1,0),FALSE))</f>
        <v>120.48995917000001</v>
      </c>
      <c r="C177" s="77">
        <f>IF(VLOOKUP(A177,Database!$A:$AS,MATCH($C$1,Database!$A$1:$AS$1,0),FALSE)=0,#N/A,VLOOKUP(A177,Database!$A:$AS,MATCH($C$1,Database!$A$1:$AS$1,0),FALSE))</f>
        <v>106.87</v>
      </c>
      <c r="D177" s="77">
        <f>IF(VLOOKUP(A177,Database!$A:$AS,MATCH($D$1,Database!$A$1:$AS$1,0),FALSE)=0,#N/A,VLOOKUP(A177,Database!$A:$AS,MATCH($D$1,Database!$A$1:$AS$1,0),FALSE))</f>
        <v>82.893092241999994</v>
      </c>
      <c r="E177" s="77">
        <f>IF(VLOOKUP(A177,Database!$A:$AS,MATCH($E$1,Database!$A$1:$AS$1,0),FALSE)=0,#N/A,VLOOKUP(A177,Database!$A:$AS,MATCH($E$1,Database!$A$1:$AS$1,0),FALSE))</f>
        <v>124.779103983</v>
      </c>
      <c r="F177" s="77">
        <f>IF(VLOOKUP(A177,Database!$A:$AS,MATCH($F$1,Database!$A$1:$AS$1,0),FALSE)=0,#N/A,VLOOKUP(A177,Database!$A:$AS,MATCH($F$1,Database!$A$1:$AS$1,0),FALSE))</f>
        <v>96.6</v>
      </c>
      <c r="G177" s="77">
        <f>IF(VLOOKUP(A177,Database!$A:$AS,MATCH($G$1,Database!$A$1:$AS$1,0),FALSE)=0,#N/A,VLOOKUP(A177,Database!$A:$AS,MATCH($G$1,Database!$A$1:$AS$1,0),FALSE))</f>
        <v>105.28768596499999</v>
      </c>
      <c r="H177" s="77">
        <f>(((Table134567891011121314151617343[[#This Row],[ITA]]-VLOOKUP($U$1,A:B,2,))/VLOOKUP($U$1,A:B,2,))*100)+100</f>
        <v>99.095394736818449</v>
      </c>
      <c r="I177" s="77">
        <f>(((Table134567891011121314151617343[[#This Row],[FRA]]-VLOOKUP($U$1,A:C,3,))/VLOOKUP($U$1,A:C,3,))*100)+100</f>
        <v>104.27358766708949</v>
      </c>
      <c r="J177" s="77">
        <f>(((Table134567891011121314151617343[[#This Row],[DEU]]-VLOOKUP($U$1,A:D,4,))/VLOOKUP($U$1,A:D,4,))*100)+100</f>
        <v>110.23936170099583</v>
      </c>
      <c r="K177" s="77">
        <f>(((Table134567891011121314151617343[[#This Row],[ESP]]-VLOOKUP($U$1,A:E,5,))/VLOOKUP($U$1,A:E,5,))*100)+100</f>
        <v>104.88274354892023</v>
      </c>
      <c r="L177" s="77">
        <f>(((Table134567891011121314151617343[[#This Row],[EA19]]-VLOOKUP($U$1,A:F,6,))/VLOOKUP($U$1,A:F,6,))*100)+100</f>
        <v>108.05369127516778</v>
      </c>
      <c r="M177" s="77">
        <f>(((Table134567891011121314151617343[[#This Row],[GBR]]-VLOOKUP($U$1,A:G,7,))/VLOOKUP($U$1,A:G,7,))*100)+100</f>
        <v>114.23570595047656</v>
      </c>
      <c r="N177" s="77">
        <f>IF(VLOOKUP(A177,Database!$A:$AU,MATCH($N$1,Database!$A$1:$AU$1,0),FALSE)=0,#N/A,VLOOKUP(A177,Database!$A:$AU,MATCH($N$1,Database!$A$1:$AU$1,0),FALSE))</f>
        <v>93.024557419999994</v>
      </c>
      <c r="O177" s="77">
        <f>(((Table134567891011121314151617343[[#This Row],[USA]]-VLOOKUP($U$1,A:N,14,))/VLOOKUP($U$1,A:N,14,))*100)+100</f>
        <v>107.09288566125628</v>
      </c>
      <c r="P177" s="77">
        <f>IF(VLOOKUP(A177,Database!$A:$AS,MATCH($P$1,Database!$A$1:$AS$1,0),FALSE)=0,#N/A,VLOOKUP(A177,Database!$A:$AS,MATCH($P$1,Database!$A$1:$AS$1,0),FALSE))</f>
        <v>107.818559549</v>
      </c>
      <c r="Q177" s="77">
        <f>(((Table134567891011121314151617343[[#This Row],[JPN]]-VLOOKUP($U$1,A:Q,16,))/VLOOKUP($U$1,A:Q,16,))*100)+100</f>
        <v>108.24762154823343</v>
      </c>
    </row>
    <row r="178" spans="1:17" s="82" customFormat="1" x14ac:dyDescent="0.2">
      <c r="A178" s="21">
        <v>38231</v>
      </c>
      <c r="B178" s="77">
        <f>IF(VLOOKUP(A178,Database!$A:$AS,MATCH($B$1,Database!$A$1:$AS$1,0),FALSE)=0,#N/A,VLOOKUP(A178,Database!$A:$AS,MATCH($B$1,Database!$A$1:$AS$1,0),FALSE))</f>
        <v>122.189817515</v>
      </c>
      <c r="C178" s="77">
        <f>IF(VLOOKUP(A178,Database!$A:$AS,MATCH($C$1,Database!$A$1:$AS$1,0),FALSE)=0,#N/A,VLOOKUP(A178,Database!$A:$AS,MATCH($C$1,Database!$A$1:$AS$1,0),FALSE))</f>
        <v>110.61</v>
      </c>
      <c r="D178" s="77">
        <f>IF(VLOOKUP(A178,Database!$A:$AS,MATCH($D$1,Database!$A$1:$AS$1,0),FALSE)=0,#N/A,VLOOKUP(A178,Database!$A:$AS,MATCH($D$1,Database!$A$1:$AS$1,0),FALSE))</f>
        <v>82.693108907999999</v>
      </c>
      <c r="E178" s="77">
        <f>IF(VLOOKUP(A178,Database!$A:$AS,MATCH($E$1,Database!$A$1:$AS$1,0),FALSE)=0,#N/A,VLOOKUP(A178,Database!$A:$AS,MATCH($E$1,Database!$A$1:$AS$1,0),FALSE))</f>
        <v>127.05810588200001</v>
      </c>
      <c r="F178" s="77">
        <f>IF(VLOOKUP(A178,Database!$A:$AS,MATCH($F$1,Database!$A$1:$AS$1,0),FALSE)=0,#N/A,VLOOKUP(A178,Database!$A:$AS,MATCH($F$1,Database!$A$1:$AS$1,0),FALSE))</f>
        <v>98.1</v>
      </c>
      <c r="G178" s="77">
        <f>IF(VLOOKUP(A178,Database!$A:$AS,MATCH($G$1,Database!$A$1:$AS$1,0),FALSE)=0,#N/A,VLOOKUP(A178,Database!$A:$AS,MATCH($G$1,Database!$A$1:$AS$1,0),FALSE))</f>
        <v>106.148055207</v>
      </c>
      <c r="H178" s="77">
        <f>(((Table134567891011121314151617343[[#This Row],[ITA]]-VLOOKUP($U$1,A:B,2,))/VLOOKUP($U$1,A:B,2,))*100)+100</f>
        <v>100.49342105249497</v>
      </c>
      <c r="I178" s="77">
        <f>(((Table134567891011121314151617343[[#This Row],[FRA]]-VLOOKUP($U$1,A:C,3,))/VLOOKUP($U$1,A:C,3,))*100)+100</f>
        <v>107.92272416821154</v>
      </c>
      <c r="J178" s="77">
        <f>(((Table134567891011121314151617343[[#This Row],[DEU]]-VLOOKUP($U$1,A:D,4,))/VLOOKUP($U$1,A:D,4,))*100)+100</f>
        <v>109.97340425514938</v>
      </c>
      <c r="K178" s="77">
        <f>(((Table134567891011121314151617343[[#This Row],[ESP]]-VLOOKUP($U$1,A:E,5,))/VLOOKUP($U$1,A:E,5,))*100)+100</f>
        <v>106.79835252582781</v>
      </c>
      <c r="L178" s="77">
        <f>(((Table134567891011121314151617343[[#This Row],[EA19]]-VLOOKUP($U$1,A:F,6,))/VLOOKUP($U$1,A:F,6,))*100)+100</f>
        <v>109.73154362416106</v>
      </c>
      <c r="M178" s="77">
        <f>(((Table134567891011121314151617343[[#This Row],[GBR]]-VLOOKUP($U$1,A:G,7,))/VLOOKUP($U$1,A:G,7,))*100)+100</f>
        <v>115.16919486551093</v>
      </c>
      <c r="N178" s="77">
        <f>IF(VLOOKUP(A178,Database!$A:$AU,MATCH($N$1,Database!$A$1:$AU$1,0),FALSE)=0,#N/A,VLOOKUP(A178,Database!$A:$AU,MATCH($N$1,Database!$A$1:$AU$1,0),FALSE))</f>
        <v>93.111484587000007</v>
      </c>
      <c r="O178" s="77">
        <f>(((Table134567891011121314151617343[[#This Row],[USA]]-VLOOKUP($U$1,A:N,14,))/VLOOKUP($U$1,A:N,14,))*100)+100</f>
        <v>107.19295903343431</v>
      </c>
      <c r="P178" s="77">
        <f>IF(VLOOKUP(A178,Database!$A:$AS,MATCH($P$1,Database!$A$1:$AS$1,0),FALSE)=0,#N/A,VLOOKUP(A178,Database!$A:$AS,MATCH($P$1,Database!$A$1:$AS$1,0),FALSE))</f>
        <v>108.144623741</v>
      </c>
      <c r="Q178" s="77">
        <f>(((Table134567891011121314151617343[[#This Row],[JPN]]-VLOOKUP($U$1,A:Q,16,))/VLOOKUP($U$1,A:Q,16,))*100)+100</f>
        <v>108.57498330676263</v>
      </c>
    </row>
    <row r="179" spans="1:17" s="82" customFormat="1" x14ac:dyDescent="0.2">
      <c r="A179" s="21">
        <v>38261</v>
      </c>
      <c r="B179" s="77">
        <f>IF(VLOOKUP(A179,Database!$A:$AS,MATCH($B$1,Database!$A$1:$AS$1,0),FALSE)=0,#N/A,VLOOKUP(A179,Database!$A:$AS,MATCH($B$1,Database!$A$1:$AS$1,0),FALSE))</f>
        <v>123.18973418900001</v>
      </c>
      <c r="C179" s="77">
        <f>IF(VLOOKUP(A179,Database!$A:$AS,MATCH($C$1,Database!$A$1:$AS$1,0),FALSE)=0,#N/A,VLOOKUP(A179,Database!$A:$AS,MATCH($C$1,Database!$A$1:$AS$1,0),FALSE))</f>
        <v>111.44</v>
      </c>
      <c r="D179" s="77">
        <f>IF(VLOOKUP(A179,Database!$A:$AS,MATCH($D$1,Database!$A$1:$AS$1,0),FALSE)=0,#N/A,VLOOKUP(A179,Database!$A:$AS,MATCH($D$1,Database!$A$1:$AS$1,0),FALSE))</f>
        <v>83.693025581000001</v>
      </c>
      <c r="E179" s="77">
        <f>IF(VLOOKUP(A179,Database!$A:$AS,MATCH($E$1,Database!$A$1:$AS$1,0),FALSE)=0,#N/A,VLOOKUP(A179,Database!$A:$AS,MATCH($E$1,Database!$A$1:$AS$1,0),FALSE))</f>
        <v>125.972104977</v>
      </c>
      <c r="F179" s="77">
        <f>IF(VLOOKUP(A179,Database!$A:$AS,MATCH($F$1,Database!$A$1:$AS$1,0),FALSE)=0,#N/A,VLOOKUP(A179,Database!$A:$AS,MATCH($F$1,Database!$A$1:$AS$1,0),FALSE))</f>
        <v>98.6</v>
      </c>
      <c r="G179" s="77">
        <f>IF(VLOOKUP(A179,Database!$A:$AS,MATCH($G$1,Database!$A$1:$AS$1,0),FALSE)=0,#N/A,VLOOKUP(A179,Database!$A:$AS,MATCH($G$1,Database!$A$1:$AS$1,0),FALSE))</f>
        <v>108.406524467</v>
      </c>
      <c r="H179" s="77">
        <f>(((Table134567891011121314151617343[[#This Row],[ITA]]-VLOOKUP($U$1,A:B,2,))/VLOOKUP($U$1,A:B,2,))*100)+100</f>
        <v>101.31578947386819</v>
      </c>
      <c r="I179" s="77">
        <f>(((Table134567891011121314151617343[[#This Row],[FRA]]-VLOOKUP($U$1,A:C,3,))/VLOOKUP($U$1,A:C,3,))*100)+100</f>
        <v>108.73255927407553</v>
      </c>
      <c r="J179" s="77">
        <f>(((Table134567891011121314151617343[[#This Row],[DEU]]-VLOOKUP($U$1,A:D,4,))/VLOOKUP($U$1,A:D,4,))*100)+100</f>
        <v>111.30319148837137</v>
      </c>
      <c r="K179" s="77">
        <f>(((Table134567891011121314151617343[[#This Row],[ESP]]-VLOOKUP($U$1,A:E,5,))/VLOOKUP($U$1,A:E,5,))*100)+100</f>
        <v>105.88551735730049</v>
      </c>
      <c r="L179" s="77">
        <f>(((Table134567891011121314151617343[[#This Row],[EA19]]-VLOOKUP($U$1,A:F,6,))/VLOOKUP($U$1,A:F,6,))*100)+100</f>
        <v>110.29082774049216</v>
      </c>
      <c r="M179" s="77">
        <f>(((Table134567891011121314151617343[[#This Row],[GBR]]-VLOOKUP($U$1,A:G,7,))/VLOOKUP($U$1,A:G,7,))*100)+100</f>
        <v>117.61960326720488</v>
      </c>
      <c r="N179" s="77">
        <f>IF(VLOOKUP(A179,Database!$A:$AU,MATCH($N$1,Database!$A$1:$AU$1,0),FALSE)=0,#N/A,VLOOKUP(A179,Database!$A:$AU,MATCH($N$1,Database!$A$1:$AU$1,0),FALSE))</f>
        <v>93.965789319999999</v>
      </c>
      <c r="O179" s="77">
        <f>(((Table134567891011121314151617343[[#This Row],[USA]]-VLOOKUP($U$1,A:N,14,))/VLOOKUP($U$1,A:N,14,))*100)+100</f>
        <v>108.17646233222419</v>
      </c>
      <c r="P179" s="77">
        <f>IF(VLOOKUP(A179,Database!$A:$AS,MATCH($P$1,Database!$A$1:$AS$1,0),FALSE)=0,#N/A,VLOOKUP(A179,Database!$A:$AS,MATCH($P$1,Database!$A$1:$AS$1,0),FALSE))</f>
        <v>106.079550524</v>
      </c>
      <c r="Q179" s="77">
        <f>(((Table134567891011121314151617343[[#This Row],[JPN]]-VLOOKUP($U$1,A:Q,16,))/VLOOKUP($U$1,A:Q,16,))*100)+100</f>
        <v>106.50169216840702</v>
      </c>
    </row>
    <row r="180" spans="1:17" s="82" customFormat="1" x14ac:dyDescent="0.2">
      <c r="A180" s="21">
        <v>38292</v>
      </c>
      <c r="B180" s="77">
        <f>IF(VLOOKUP(A180,Database!$A:$AS,MATCH($B$1,Database!$A$1:$AS$1,0),FALSE)=0,#N/A,VLOOKUP(A180,Database!$A:$AS,MATCH($B$1,Database!$A$1:$AS$1,0),FALSE))</f>
        <v>121.189900842</v>
      </c>
      <c r="C180" s="77">
        <f>IF(VLOOKUP(A180,Database!$A:$AS,MATCH($C$1,Database!$A$1:$AS$1,0),FALSE)=0,#N/A,VLOOKUP(A180,Database!$A:$AS,MATCH($C$1,Database!$A$1:$AS$1,0),FALSE))</f>
        <v>109.59</v>
      </c>
      <c r="D180" s="77">
        <f>IF(VLOOKUP(A180,Database!$A:$AS,MATCH($D$1,Database!$A$1:$AS$1,0),FALSE)=0,#N/A,VLOOKUP(A180,Database!$A:$AS,MATCH($D$1,Database!$A$1:$AS$1,0),FALSE))</f>
        <v>82.293142238000001</v>
      </c>
      <c r="E180" s="77">
        <f>IF(VLOOKUP(A180,Database!$A:$AS,MATCH($E$1,Database!$A$1:$AS$1,0),FALSE)=0,#N/A,VLOOKUP(A180,Database!$A:$AS,MATCH($E$1,Database!$A$1:$AS$1,0),FALSE))</f>
        <v>126.963105803</v>
      </c>
      <c r="F180" s="77">
        <f>IF(VLOOKUP(A180,Database!$A:$AS,MATCH($F$1,Database!$A$1:$AS$1,0),FALSE)=0,#N/A,VLOOKUP(A180,Database!$A:$AS,MATCH($F$1,Database!$A$1:$AS$1,0),FALSE))</f>
        <v>97.4</v>
      </c>
      <c r="G180" s="77">
        <f>IF(VLOOKUP(A180,Database!$A:$AS,MATCH($G$1,Database!$A$1:$AS$1,0),FALSE)=0,#N/A,VLOOKUP(A180,Database!$A:$AS,MATCH($G$1,Database!$A$1:$AS$1,0),FALSE))</f>
        <v>109.374439864</v>
      </c>
      <c r="H180" s="77">
        <f>(((Table134567891011121314151617343[[#This Row],[ITA]]-VLOOKUP($U$1,A:B,2,))/VLOOKUP($U$1,A:B,2,))*100)+100</f>
        <v>99.671052631944178</v>
      </c>
      <c r="I180" s="77">
        <f>(((Table134567891011121314151617343[[#This Row],[FRA]]-VLOOKUP($U$1,A:C,3,))/VLOOKUP($U$1,A:C,3,))*100)+100</f>
        <v>106.92750512245098</v>
      </c>
      <c r="J180" s="77">
        <f>(((Table134567891011121314151617343[[#This Row],[DEU]]-VLOOKUP($U$1,A:D,4,))/VLOOKUP($U$1,A:D,4,))*100)+100</f>
        <v>109.44148936079668</v>
      </c>
      <c r="K180" s="77">
        <f>(((Table134567891011121314151617343[[#This Row],[ESP]]-VLOOKUP($U$1,A:E,5,))/VLOOKUP($U$1,A:E,5,))*100)+100</f>
        <v>106.7185004624227</v>
      </c>
      <c r="L180" s="77">
        <f>(((Table134567891011121314151617343[[#This Row],[EA19]]-VLOOKUP($U$1,A:F,6,))/VLOOKUP($U$1,A:F,6,))*100)+100</f>
        <v>108.94854586129753</v>
      </c>
      <c r="M180" s="77">
        <f>(((Table134567891011121314151617343[[#This Row],[GBR]]-VLOOKUP($U$1,A:G,7,))/VLOOKUP($U$1,A:G,7,))*100)+100</f>
        <v>118.66977829634729</v>
      </c>
      <c r="N180" s="77">
        <f>IF(VLOOKUP(A180,Database!$A:$AU,MATCH($N$1,Database!$A$1:$AU$1,0),FALSE)=0,#N/A,VLOOKUP(A180,Database!$A:$AU,MATCH($N$1,Database!$A$1:$AU$1,0),FALSE))</f>
        <v>94.200403463000001</v>
      </c>
      <c r="O180" s="77">
        <f>(((Table134567891011121314151617343[[#This Row],[USA]]-VLOOKUP($U$1,A:N,14,))/VLOOKUP($U$1,A:N,14,))*100)+100</f>
        <v>108.44655773807894</v>
      </c>
      <c r="P180" s="77">
        <f>IF(VLOOKUP(A180,Database!$A:$AS,MATCH($P$1,Database!$A$1:$AS$1,0),FALSE)=0,#N/A,VLOOKUP(A180,Database!$A:$AS,MATCH($P$1,Database!$A$1:$AS$1,0),FALSE))</f>
        <v>107.383807293</v>
      </c>
      <c r="Q180" s="77">
        <f>(((Table134567891011121314151617343[[#This Row],[JPN]]-VLOOKUP($U$1,A:Q,16,))/VLOOKUP($U$1,A:Q,16,))*100)+100</f>
        <v>107.81113920352783</v>
      </c>
    </row>
    <row r="181" spans="1:17" s="82" customFormat="1" x14ac:dyDescent="0.2">
      <c r="A181" s="21">
        <v>38322</v>
      </c>
      <c r="B181" s="77">
        <f>IF(VLOOKUP(A181,Database!$A:$AS,MATCH($B$1,Database!$A$1:$AS$1,0),FALSE)=0,#N/A,VLOOKUP(A181,Database!$A:$AS,MATCH($B$1,Database!$A$1:$AS$1,0),FALSE))</f>
        <v>120.28997583500001</v>
      </c>
      <c r="C181" s="77">
        <f>IF(VLOOKUP(A181,Database!$A:$AS,MATCH($C$1,Database!$A$1:$AS$1,0),FALSE)=0,#N/A,VLOOKUP(A181,Database!$A:$AS,MATCH($C$1,Database!$A$1:$AS$1,0),FALSE))</f>
        <v>109.82</v>
      </c>
      <c r="D181" s="77">
        <f>IF(VLOOKUP(A181,Database!$A:$AS,MATCH($D$1,Database!$A$1:$AS$1,0),FALSE)=0,#N/A,VLOOKUP(A181,Database!$A:$AS,MATCH($D$1,Database!$A$1:$AS$1,0),FALSE))</f>
        <v>81.893175568999993</v>
      </c>
      <c r="E181" s="77">
        <f>IF(VLOOKUP(A181,Database!$A:$AS,MATCH($E$1,Database!$A$1:$AS$1,0),FALSE)=0,#N/A,VLOOKUP(A181,Database!$A:$AS,MATCH($E$1,Database!$A$1:$AS$1,0),FALSE))</f>
        <v>124.150103458</v>
      </c>
      <c r="F181" s="77">
        <f>IF(VLOOKUP(A181,Database!$A:$AS,MATCH($F$1,Database!$A$1:$AS$1,0),FALSE)=0,#N/A,VLOOKUP(A181,Database!$A:$AS,MATCH($F$1,Database!$A$1:$AS$1,0),FALSE))</f>
        <v>97.5</v>
      </c>
      <c r="G181" s="77">
        <f>IF(VLOOKUP(A181,Database!$A:$AS,MATCH($G$1,Database!$A$1:$AS$1,0),FALSE)=0,#N/A,VLOOKUP(A181,Database!$A:$AS,MATCH($G$1,Database!$A$1:$AS$1,0),FALSE))</f>
        <v>106.793332138</v>
      </c>
      <c r="H181" s="77">
        <f>(((Table134567891011121314151617343[[#This Row],[ITA]]-VLOOKUP($U$1,A:B,2,))/VLOOKUP($U$1,A:B,2,))*100)+100</f>
        <v>98.930921052379318</v>
      </c>
      <c r="I181" s="77">
        <f>(((Table134567891011121314151617343[[#This Row],[FRA]]-VLOOKUP($U$1,A:C,3,))/VLOOKUP($U$1,A:C,3,))*100)+100</f>
        <v>107.15191726022051</v>
      </c>
      <c r="J181" s="77">
        <f>(((Table134567891011121314151617343[[#This Row],[DEU]]-VLOOKUP($U$1,A:D,4,))/VLOOKUP($U$1,A:D,4,))*100)+100</f>
        <v>108.90957446777385</v>
      </c>
      <c r="K181" s="77">
        <f>(((Table134567891011121314151617343[[#This Row],[ESP]]-VLOOKUP($U$1,A:E,5,))/VLOOKUP($U$1,A:E,5,))*100)+100</f>
        <v>104.35403883274677</v>
      </c>
      <c r="L181" s="77">
        <f>(((Table134567891011121314151617343[[#This Row],[EA19]]-VLOOKUP($U$1,A:F,6,))/VLOOKUP($U$1,A:F,6,))*100)+100</f>
        <v>109.06040268456375</v>
      </c>
      <c r="M181" s="77">
        <f>(((Table134567891011121314151617343[[#This Row],[GBR]]-VLOOKUP($U$1,A:G,7,))/VLOOKUP($U$1,A:G,7,))*100)+100</f>
        <v>115.86931155124421</v>
      </c>
      <c r="N181" s="77">
        <f>IF(VLOOKUP(A181,Database!$A:$AU,MATCH($N$1,Database!$A$1:$AU$1,0),FALSE)=0,#N/A,VLOOKUP(A181,Database!$A:$AU,MATCH($N$1,Database!$A$1:$AU$1,0),FALSE))</f>
        <v>94.899587311000005</v>
      </c>
      <c r="O181" s="77">
        <f>(((Table134567891011121314151617343[[#This Row],[USA]]-VLOOKUP($U$1,A:N,14,))/VLOOKUP($U$1,A:N,14,))*100)+100</f>
        <v>109.25148084619966</v>
      </c>
      <c r="P181" s="77">
        <f>IF(VLOOKUP(A181,Database!$A:$AS,MATCH($P$1,Database!$A$1:$AS$1,0),FALSE)=0,#N/A,VLOOKUP(A181,Database!$A:$AS,MATCH($P$1,Database!$A$1:$AS$1,0),FALSE))</f>
        <v>105.97086246000001</v>
      </c>
      <c r="Q181" s="77">
        <f>(((Table134567891011121314151617343[[#This Row],[JPN]]-VLOOKUP($U$1,A:Q,16,))/VLOOKUP($U$1,A:Q,16,))*100)+100</f>
        <v>106.39257158223062</v>
      </c>
    </row>
    <row r="182" spans="1:17" s="82" customFormat="1" x14ac:dyDescent="0.2">
      <c r="A182" s="21">
        <v>38353</v>
      </c>
      <c r="B182" s="77">
        <f>IF(VLOOKUP(A182,Database!$A:$AS,MATCH($B$1,Database!$A$1:$AS$1,0),FALSE)=0,#N/A,VLOOKUP(A182,Database!$A:$AS,MATCH($B$1,Database!$A$1:$AS$1,0),FALSE))</f>
        <v>120.38996750299999</v>
      </c>
      <c r="C182" s="77">
        <f>IF(VLOOKUP(A182,Database!$A:$AS,MATCH($C$1,Database!$A$1:$AS$1,0),FALSE)=0,#N/A,VLOOKUP(A182,Database!$A:$AS,MATCH($C$1,Database!$A$1:$AS$1,0),FALSE))</f>
        <v>111.62</v>
      </c>
      <c r="D182" s="77">
        <f>IF(VLOOKUP(A182,Database!$A:$AS,MATCH($D$1,Database!$A$1:$AS$1,0),FALSE)=0,#N/A,VLOOKUP(A182,Database!$A:$AS,MATCH($D$1,Database!$A$1:$AS$1,0),FALSE))</f>
        <v>84.392967252999995</v>
      </c>
      <c r="E182" s="77">
        <f>IF(VLOOKUP(A182,Database!$A:$AS,MATCH($E$1,Database!$A$1:$AS$1,0),FALSE)=0,#N/A,VLOOKUP(A182,Database!$A:$AS,MATCH($E$1,Database!$A$1:$AS$1,0),FALSE))</f>
        <v>124.796103997</v>
      </c>
      <c r="F182" s="77">
        <f>IF(VLOOKUP(A182,Database!$A:$AS,MATCH($F$1,Database!$A$1:$AS$1,0),FALSE)=0,#N/A,VLOOKUP(A182,Database!$A:$AS,MATCH($F$1,Database!$A$1:$AS$1,0),FALSE))</f>
        <v>98.3</v>
      </c>
      <c r="G182" s="77">
        <f>IF(VLOOKUP(A182,Database!$A:$AS,MATCH($G$1,Database!$A$1:$AS$1,0),FALSE)=0,#N/A,VLOOKUP(A182,Database!$A:$AS,MATCH($G$1,Database!$A$1:$AS$1,0),FALSE))</f>
        <v>104.10467825800001</v>
      </c>
      <c r="H182" s="77">
        <f>(((Table134567891011121314151617343[[#This Row],[ITA]]-VLOOKUP($U$1,A:B,2,))/VLOOKUP($U$1,A:B,2,))*100)+100</f>
        <v>99.013157895010082</v>
      </c>
      <c r="I182" s="77">
        <f>(((Table134567891011121314151617343[[#This Row],[FRA]]-VLOOKUP($U$1,A:C,3,))/VLOOKUP($U$1,A:C,3,))*100)+100</f>
        <v>108.90818616450386</v>
      </c>
      <c r="J182" s="77">
        <f>(((Table134567891011121314151617343[[#This Row],[DEU]]-VLOOKUP($U$1,A:D,4,))/VLOOKUP($U$1,A:D,4,))*100)+100</f>
        <v>112.23404255282365</v>
      </c>
      <c r="K182" s="77">
        <f>(((Table134567891011121314151617343[[#This Row],[ESP]]-VLOOKUP($U$1,A:E,5,))/VLOOKUP($U$1,A:E,5,))*100)+100</f>
        <v>104.89703286541454</v>
      </c>
      <c r="L182" s="77">
        <f>(((Table134567891011121314151617343[[#This Row],[EA19]]-VLOOKUP($U$1,A:F,6,))/VLOOKUP($U$1,A:F,6,))*100)+100</f>
        <v>109.95525727069349</v>
      </c>
      <c r="M182" s="77">
        <f>(((Table134567891011121314151617343[[#This Row],[GBR]]-VLOOKUP($U$1,A:G,7,))/VLOOKUP($U$1,A:G,7,))*100)+100</f>
        <v>112.95215869311807</v>
      </c>
      <c r="N182" s="77">
        <f>IF(VLOOKUP(A182,Database!$A:$AU,MATCH($N$1,Database!$A$1:$AU$1,0),FALSE)=0,#N/A,VLOOKUP(A182,Database!$A:$AU,MATCH($N$1,Database!$A$1:$AU$1,0),FALSE))</f>
        <v>95.269399465000006</v>
      </c>
      <c r="O182" s="77">
        <f>(((Table134567891011121314151617343[[#This Row],[USA]]-VLOOKUP($U$1,A:N,14,))/VLOOKUP($U$1,A:N,14,))*100)+100</f>
        <v>109.67722058442442</v>
      </c>
      <c r="P182" s="77">
        <f>IF(VLOOKUP(A182,Database!$A:$AS,MATCH($P$1,Database!$A$1:$AS$1,0),FALSE)=0,#N/A,VLOOKUP(A182,Database!$A:$AS,MATCH($P$1,Database!$A$1:$AS$1,0),FALSE))</f>
        <v>108.47068793299999</v>
      </c>
      <c r="Q182" s="77">
        <f>(((Table134567891011121314151617343[[#This Row],[JPN]]-VLOOKUP($U$1,A:Q,16,))/VLOOKUP($U$1,A:Q,16,))*100)+100</f>
        <v>108.90234506529183</v>
      </c>
    </row>
    <row r="183" spans="1:17" s="82" customFormat="1" x14ac:dyDescent="0.2">
      <c r="A183" s="21">
        <v>38384</v>
      </c>
      <c r="B183" s="77">
        <f>IF(VLOOKUP(A183,Database!$A:$AS,MATCH($B$1,Database!$A$1:$AS$1,0),FALSE)=0,#N/A,VLOOKUP(A183,Database!$A:$AS,MATCH($B$1,Database!$A$1:$AS$1,0),FALSE))</f>
        <v>120.88992584</v>
      </c>
      <c r="C183" s="77">
        <f>IF(VLOOKUP(A183,Database!$A:$AS,MATCH($C$1,Database!$A$1:$AS$1,0),FALSE)=0,#N/A,VLOOKUP(A183,Database!$A:$AS,MATCH($C$1,Database!$A$1:$AS$1,0),FALSE))</f>
        <v>110.35</v>
      </c>
      <c r="D183" s="77">
        <f>IF(VLOOKUP(A183,Database!$A:$AS,MATCH($D$1,Database!$A$1:$AS$1,0),FALSE)=0,#N/A,VLOOKUP(A183,Database!$A:$AS,MATCH($D$1,Database!$A$1:$AS$1,0),FALSE))</f>
        <v>83.093075576999993</v>
      </c>
      <c r="E183" s="77">
        <f>IF(VLOOKUP(A183,Database!$A:$AS,MATCH($E$1,Database!$A$1:$AS$1,0),FALSE)=0,#N/A,VLOOKUP(A183,Database!$A:$AS,MATCH($E$1,Database!$A$1:$AS$1,0),FALSE))</f>
        <v>125.642104702</v>
      </c>
      <c r="F183" s="77">
        <f>IF(VLOOKUP(A183,Database!$A:$AS,MATCH($F$1,Database!$A$1:$AS$1,0),FALSE)=0,#N/A,VLOOKUP(A183,Database!$A:$AS,MATCH($F$1,Database!$A$1:$AS$1,0),FALSE))</f>
        <v>98.1</v>
      </c>
      <c r="G183" s="77">
        <f>IF(VLOOKUP(A183,Database!$A:$AS,MATCH($G$1,Database!$A$1:$AS$1,0),FALSE)=0,#N/A,VLOOKUP(A183,Database!$A:$AS,MATCH($G$1,Database!$A$1:$AS$1,0),FALSE))</f>
        <v>101.52357053199999</v>
      </c>
      <c r="H183" s="77">
        <f>(((Table134567891011121314151617343[[#This Row],[ITA]]-VLOOKUP($U$1,A:B,2,))/VLOOKUP($U$1,A:B,2,))*100)+100</f>
        <v>99.424342105696709</v>
      </c>
      <c r="I183" s="77">
        <f>(((Table134567891011121314151617343[[#This Row],[FRA]]-VLOOKUP($U$1,A:C,3,))/VLOOKUP($U$1,A:C,3,))*100)+100</f>
        <v>107.66904088203727</v>
      </c>
      <c r="J183" s="77">
        <f>(((Table134567891011121314151617343[[#This Row],[DEU]]-VLOOKUP($U$1,A:D,4,))/VLOOKUP($U$1,A:D,4,))*100)+100</f>
        <v>110.50531914817219</v>
      </c>
      <c r="K183" s="77">
        <f>(((Table134567891011121314151617343[[#This Row],[ESP]]-VLOOKUP($U$1,A:E,5,))/VLOOKUP($U$1,A:E,5,))*100)+100</f>
        <v>105.60813650498555</v>
      </c>
      <c r="L183" s="77">
        <f>(((Table134567891011121314151617343[[#This Row],[EA19]]-VLOOKUP($U$1,A:F,6,))/VLOOKUP($U$1,A:F,6,))*100)+100</f>
        <v>109.73154362416106</v>
      </c>
      <c r="M183" s="77">
        <f>(((Table134567891011121314151617343[[#This Row],[GBR]]-VLOOKUP($U$1,A:G,7,))/VLOOKUP($U$1,A:G,7,))*100)+100</f>
        <v>110.15169194801497</v>
      </c>
      <c r="N183" s="77">
        <f>IF(VLOOKUP(A183,Database!$A:$AU,MATCH($N$1,Database!$A$1:$AU$1,0),FALSE)=0,#N/A,VLOOKUP(A183,Database!$A:$AU,MATCH($N$1,Database!$A$1:$AU$1,0),FALSE))</f>
        <v>95.966799175000006</v>
      </c>
      <c r="O183" s="77">
        <f>(((Table134567891011121314151617343[[#This Row],[USA]]-VLOOKUP($U$1,A:N,14,))/VLOOKUP($U$1,A:N,14,))*100)+100</f>
        <v>110.48008973505115</v>
      </c>
      <c r="P183" s="77">
        <f>IF(VLOOKUP(A183,Database!$A:$AS,MATCH($P$1,Database!$A$1:$AS$1,0),FALSE)=0,#N/A,VLOOKUP(A183,Database!$A:$AS,MATCH($P$1,Database!$A$1:$AS$1,0),FALSE))</f>
        <v>108.47068793299999</v>
      </c>
      <c r="Q183" s="77">
        <f>(((Table134567891011121314151617343[[#This Row],[JPN]]-VLOOKUP($U$1,A:Q,16,))/VLOOKUP($U$1,A:Q,16,))*100)+100</f>
        <v>108.90234506529183</v>
      </c>
    </row>
    <row r="184" spans="1:17" s="82" customFormat="1" x14ac:dyDescent="0.2">
      <c r="A184" s="21">
        <v>38412</v>
      </c>
      <c r="B184" s="77">
        <f>IF(VLOOKUP(A184,Database!$A:$AS,MATCH($B$1,Database!$A$1:$AS$1,0),FALSE)=0,#N/A,VLOOKUP(A184,Database!$A:$AS,MATCH($B$1,Database!$A$1:$AS$1,0),FALSE))</f>
        <v>120.989917507</v>
      </c>
      <c r="C184" s="77">
        <f>IF(VLOOKUP(A184,Database!$A:$AS,MATCH($C$1,Database!$A$1:$AS$1,0),FALSE)=0,#N/A,VLOOKUP(A184,Database!$A:$AS,MATCH($C$1,Database!$A$1:$AS$1,0),FALSE))</f>
        <v>107.96</v>
      </c>
      <c r="D184" s="77">
        <f>IF(VLOOKUP(A184,Database!$A:$AS,MATCH($D$1,Database!$A$1:$AS$1,0),FALSE)=0,#N/A,VLOOKUP(A184,Database!$A:$AS,MATCH($D$1,Database!$A$1:$AS$1,0),FALSE))</f>
        <v>84.192983917999996</v>
      </c>
      <c r="E184" s="77">
        <f>IF(VLOOKUP(A184,Database!$A:$AS,MATCH($E$1,Database!$A$1:$AS$1,0),FALSE)=0,#N/A,VLOOKUP(A184,Database!$A:$AS,MATCH($E$1,Database!$A$1:$AS$1,0),FALSE))</f>
        <v>126.178105148</v>
      </c>
      <c r="F184" s="77">
        <f>IF(VLOOKUP(A184,Database!$A:$AS,MATCH($F$1,Database!$A$1:$AS$1,0),FALSE)=0,#N/A,VLOOKUP(A184,Database!$A:$AS,MATCH($F$1,Database!$A$1:$AS$1,0),FALSE))</f>
        <v>98</v>
      </c>
      <c r="G184" s="77">
        <f>IF(VLOOKUP(A184,Database!$A:$AS,MATCH($G$1,Database!$A$1:$AS$1,0),FALSE)=0,#N/A,VLOOKUP(A184,Database!$A:$AS,MATCH($G$1,Database!$A$1:$AS$1,0),FALSE))</f>
        <v>98.189639720000002</v>
      </c>
      <c r="H184" s="77">
        <f>(((Table134567891011121314151617343[[#This Row],[ITA]]-VLOOKUP($U$1,A:B,2,))/VLOOKUP($U$1,A:B,2,))*100)+100</f>
        <v>99.506578947505048</v>
      </c>
      <c r="I184" s="77">
        <f>(((Table134567891011121314151617343[[#This Row],[FRA]]-VLOOKUP($U$1,A:C,3,))/VLOOKUP($U$1,A:C,3,))*100)+100</f>
        <v>105.33710605912772</v>
      </c>
      <c r="J184" s="77">
        <f>(((Table134567891011121314151617343[[#This Row],[DEU]]-VLOOKUP($U$1,A:D,4,))/VLOOKUP($U$1,A:D,4,))*100)+100</f>
        <v>111.96808510564729</v>
      </c>
      <c r="K184" s="77">
        <f>(((Table134567891011121314151617343[[#This Row],[ESP]]-VLOOKUP($U$1,A:E,5,))/VLOOKUP($U$1,A:E,5,))*100)+100</f>
        <v>106.05867025242762</v>
      </c>
      <c r="L184" s="77">
        <f>(((Table134567891011121314151617343[[#This Row],[EA19]]-VLOOKUP($U$1,A:F,6,))/VLOOKUP($U$1,A:F,6,))*100)+100</f>
        <v>109.61968680089484</v>
      </c>
      <c r="M184" s="77">
        <f>(((Table134567891011121314151617343[[#This Row],[GBR]]-VLOOKUP($U$1,A:G,7,))/VLOOKUP($U$1,A:G,7,))*100)+100</f>
        <v>106.53442240307056</v>
      </c>
      <c r="N184" s="77">
        <f>IF(VLOOKUP(A184,Database!$A:$AU,MATCH($N$1,Database!$A$1:$AU$1,0),FALSE)=0,#N/A,VLOOKUP(A184,Database!$A:$AU,MATCH($N$1,Database!$A$1:$AU$1,0),FALSE))</f>
        <v>95.82059898</v>
      </c>
      <c r="O184" s="77">
        <f>(((Table134567891011121314151617343[[#This Row],[USA]]-VLOOKUP($U$1,A:N,14,))/VLOOKUP($U$1,A:N,14,))*100)+100</f>
        <v>110.31177933185194</v>
      </c>
      <c r="P184" s="77">
        <f>IF(VLOOKUP(A184,Database!$A:$AS,MATCH($P$1,Database!$A$1:$AS$1,0),FALSE)=0,#N/A,VLOOKUP(A184,Database!$A:$AS,MATCH($P$1,Database!$A$1:$AS$1,0),FALSE))</f>
        <v>108.796752125</v>
      </c>
      <c r="Q184" s="77">
        <f>(((Table134567891011121314151617343[[#This Row],[JPN]]-VLOOKUP($U$1,A:Q,16,))/VLOOKUP($U$1,A:Q,16,))*100)+100</f>
        <v>109.22970682382105</v>
      </c>
    </row>
    <row r="185" spans="1:17" s="82" customFormat="1" x14ac:dyDescent="0.2">
      <c r="A185" s="21">
        <v>38443</v>
      </c>
      <c r="B185" s="77">
        <f>IF(VLOOKUP(A185,Database!$A:$AS,MATCH($B$1,Database!$A$1:$AS$1,0),FALSE)=0,#N/A,VLOOKUP(A185,Database!$A:$AS,MATCH($B$1,Database!$A$1:$AS$1,0),FALSE))</f>
        <v>123.489709191</v>
      </c>
      <c r="C185" s="77">
        <f>IF(VLOOKUP(A185,Database!$A:$AS,MATCH($C$1,Database!$A$1:$AS$1,0),FALSE)=0,#N/A,VLOOKUP(A185,Database!$A:$AS,MATCH($C$1,Database!$A$1:$AS$1,0),FALSE))</f>
        <v>110.73</v>
      </c>
      <c r="D185" s="77">
        <f>IF(VLOOKUP(A185,Database!$A:$AS,MATCH($D$1,Database!$A$1:$AS$1,0),FALSE)=0,#N/A,VLOOKUP(A185,Database!$A:$AS,MATCH($D$1,Database!$A$1:$AS$1,0),FALSE))</f>
        <v>84.792933922000003</v>
      </c>
      <c r="E185" s="77">
        <f>IF(VLOOKUP(A185,Database!$A:$AS,MATCH($E$1,Database!$A$1:$AS$1,0),FALSE)=0,#N/A,VLOOKUP(A185,Database!$A:$AS,MATCH($E$1,Database!$A$1:$AS$1,0),FALSE))</f>
        <v>127.66810639000001</v>
      </c>
      <c r="F185" s="77">
        <f>IF(VLOOKUP(A185,Database!$A:$AS,MATCH($F$1,Database!$A$1:$AS$1,0),FALSE)=0,#N/A,VLOOKUP(A185,Database!$A:$AS,MATCH($F$1,Database!$A$1:$AS$1,0),FALSE))</f>
        <v>99.4</v>
      </c>
      <c r="G185" s="77">
        <f>IF(VLOOKUP(A185,Database!$A:$AS,MATCH($G$1,Database!$A$1:$AS$1,0),FALSE)=0,#N/A,VLOOKUP(A185,Database!$A:$AS,MATCH($G$1,Database!$A$1:$AS$1,0),FALSE))</f>
        <v>103.351855171</v>
      </c>
      <c r="H185" s="77">
        <f>(((Table134567891011121314151617343[[#This Row],[ITA]]-VLOOKUP($U$1,A:B,2,))/VLOOKUP($U$1,A:B,2,))*100)+100</f>
        <v>101.56250000011566</v>
      </c>
      <c r="I185" s="77">
        <f>(((Table134567891011121314151617343[[#This Row],[FRA]]-VLOOKUP($U$1,A:C,3,))/VLOOKUP($U$1,A:C,3,))*100)+100</f>
        <v>108.03980876183043</v>
      </c>
      <c r="J185" s="77">
        <f>(((Table134567891011121314151617343[[#This Row],[DEU]]-VLOOKUP($U$1,A:D,4,))/VLOOKUP($U$1,A:D,4,))*100)+100</f>
        <v>112.76595744584647</v>
      </c>
      <c r="K185" s="77">
        <f>(((Table134567891011121314151617343[[#This Row],[ESP]]-VLOOKUP($U$1,A:E,5,))/VLOOKUP($U$1,A:E,5,))*100)+100</f>
        <v>107.3110868283116</v>
      </c>
      <c r="L185" s="77">
        <f>(((Table134567891011121314151617343[[#This Row],[EA19]]-VLOOKUP($U$1,A:F,6,))/VLOOKUP($U$1,A:F,6,))*100)+100</f>
        <v>111.18568232662193</v>
      </c>
      <c r="M185" s="77">
        <f>(((Table134567891011121314151617343[[#This Row],[GBR]]-VLOOKUP($U$1,A:G,7,))/VLOOKUP($U$1,A:G,7,))*100)+100</f>
        <v>112.13535589219174</v>
      </c>
      <c r="N185" s="77">
        <f>IF(VLOOKUP(A185,Database!$A:$AU,MATCH($N$1,Database!$A$1:$AU$1,0),FALSE)=0,#N/A,VLOOKUP(A185,Database!$A:$AU,MATCH($N$1,Database!$A$1:$AU$1,0),FALSE))</f>
        <v>96.010213199000006</v>
      </c>
      <c r="O185" s="77">
        <f>(((Table134567891011121314151617343[[#This Row],[USA]]-VLOOKUP($U$1,A:N,14,))/VLOOKUP($U$1,A:N,14,))*100)+100</f>
        <v>110.53006936663742</v>
      </c>
      <c r="P185" s="77">
        <f>IF(VLOOKUP(A185,Database!$A:$AS,MATCH($P$1,Database!$A$1:$AS$1,0),FALSE)=0,#N/A,VLOOKUP(A185,Database!$A:$AS,MATCH($P$1,Database!$A$1:$AS$1,0),FALSE))</f>
        <v>109.231504382</v>
      </c>
      <c r="Q185" s="77">
        <f>(((Table134567891011121314151617343[[#This Row],[JPN]]-VLOOKUP($U$1,A:Q,16,))/VLOOKUP($U$1,A:Q,16,))*100)+100</f>
        <v>109.66618916953063</v>
      </c>
    </row>
    <row r="186" spans="1:17" s="82" customFormat="1" x14ac:dyDescent="0.2">
      <c r="A186" s="21">
        <v>38473</v>
      </c>
      <c r="B186" s="77">
        <f>IF(VLOOKUP(A186,Database!$A:$AS,MATCH($B$1,Database!$A$1:$AS$1,0),FALSE)=0,#N/A,VLOOKUP(A186,Database!$A:$AS,MATCH($B$1,Database!$A$1:$AS$1,0),FALSE))</f>
        <v>120.689942505</v>
      </c>
      <c r="C186" s="77">
        <f>IF(VLOOKUP(A186,Database!$A:$AS,MATCH($C$1,Database!$A$1:$AS$1,0),FALSE)=0,#N/A,VLOOKUP(A186,Database!$A:$AS,MATCH($C$1,Database!$A$1:$AS$1,0),FALSE))</f>
        <v>109.54</v>
      </c>
      <c r="D186" s="77">
        <f>IF(VLOOKUP(A186,Database!$A:$AS,MATCH($D$1,Database!$A$1:$AS$1,0),FALSE)=0,#N/A,VLOOKUP(A186,Database!$A:$AS,MATCH($D$1,Database!$A$1:$AS$1,0),FALSE))</f>
        <v>83.693025581000001</v>
      </c>
      <c r="E186" s="77">
        <f>IF(VLOOKUP(A186,Database!$A:$AS,MATCH($E$1,Database!$A$1:$AS$1,0),FALSE)=0,#N/A,VLOOKUP(A186,Database!$A:$AS,MATCH($E$1,Database!$A$1:$AS$1,0),FALSE))</f>
        <v>126.356105297</v>
      </c>
      <c r="F186" s="77">
        <f>IF(VLOOKUP(A186,Database!$A:$AS,MATCH($F$1,Database!$A$1:$AS$1,0),FALSE)=0,#N/A,VLOOKUP(A186,Database!$A:$AS,MATCH($F$1,Database!$A$1:$AS$1,0),FALSE))</f>
        <v>98.1</v>
      </c>
      <c r="G186" s="77">
        <f>IF(VLOOKUP(A186,Database!$A:$AS,MATCH($G$1,Database!$A$1:$AS$1,0),FALSE)=0,#N/A,VLOOKUP(A186,Database!$A:$AS,MATCH($G$1,Database!$A$1:$AS$1,0),FALSE))</f>
        <v>103.566947482</v>
      </c>
      <c r="H186" s="77">
        <f>(((Table134567891011121314151617343[[#This Row],[ITA]]-VLOOKUP($U$1,A:B,2,))/VLOOKUP($U$1,A:B,2,))*100)+100</f>
        <v>99.259868421257579</v>
      </c>
      <c r="I186" s="77">
        <f>(((Table134567891011121314151617343[[#This Row],[FRA]]-VLOOKUP($U$1,A:C,3,))/VLOOKUP($U$1,A:C,3,))*100)+100</f>
        <v>106.87871987510978</v>
      </c>
      <c r="J186" s="77">
        <f>(((Table134567891011121314151617343[[#This Row],[DEU]]-VLOOKUP($U$1,A:D,4,))/VLOOKUP($U$1,A:D,4,))*100)+100</f>
        <v>111.30319148837137</v>
      </c>
      <c r="K186" s="77">
        <f>(((Table134567891011121314151617343[[#This Row],[ESP]]-VLOOKUP($U$1,A:E,5,))/VLOOKUP($U$1,A:E,5,))*100)+100</f>
        <v>106.20828780363058</v>
      </c>
      <c r="L186" s="77">
        <f>(((Table134567891011121314151617343[[#This Row],[EA19]]-VLOOKUP($U$1,A:F,6,))/VLOOKUP($U$1,A:F,6,))*100)+100</f>
        <v>109.73154362416106</v>
      </c>
      <c r="M186" s="77">
        <f>(((Table134567891011121314151617343[[#This Row],[GBR]]-VLOOKUP($U$1,A:G,7,))/VLOOKUP($U$1,A:G,7,))*100)+100</f>
        <v>112.36872812149284</v>
      </c>
      <c r="N186" s="77">
        <f>IF(VLOOKUP(A186,Database!$A:$AU,MATCH($N$1,Database!$A$1:$AU$1,0),FALSE)=0,#N/A,VLOOKUP(A186,Database!$A:$AU,MATCH($N$1,Database!$A$1:$AU$1,0),FALSE))</f>
        <v>96.107746074999994</v>
      </c>
      <c r="O186" s="77">
        <f>(((Table134567891011121314151617343[[#This Row],[USA]]-VLOOKUP($U$1,A:N,14,))/VLOOKUP($U$1,A:N,14,))*100)+100</f>
        <v>110.64235237477388</v>
      </c>
      <c r="P186" s="77">
        <f>IF(VLOOKUP(A186,Database!$A:$AS,MATCH($P$1,Database!$A$1:$AS$1,0),FALSE)=0,#N/A,VLOOKUP(A186,Database!$A:$AS,MATCH($P$1,Database!$A$1:$AS$1,0),FALSE))</f>
        <v>108.361999869</v>
      </c>
      <c r="Q186" s="77">
        <f>(((Table134567891011121314151617343[[#This Row],[JPN]]-VLOOKUP($U$1,A:Q,16,))/VLOOKUP($U$1,A:Q,16,))*100)+100</f>
        <v>108.79322447911544</v>
      </c>
    </row>
    <row r="187" spans="1:17" s="82" customFormat="1" x14ac:dyDescent="0.2">
      <c r="A187" s="21">
        <v>38504</v>
      </c>
      <c r="B187" s="77">
        <f>IF(VLOOKUP(A187,Database!$A:$AS,MATCH($B$1,Database!$A$1:$AS$1,0),FALSE)=0,#N/A,VLOOKUP(A187,Database!$A:$AS,MATCH($B$1,Database!$A$1:$AS$1,0),FALSE))</f>
        <v>120.689942505</v>
      </c>
      <c r="C187" s="77">
        <f>IF(VLOOKUP(A187,Database!$A:$AS,MATCH($C$1,Database!$A$1:$AS$1,0),FALSE)=0,#N/A,VLOOKUP(A187,Database!$A:$AS,MATCH($C$1,Database!$A$1:$AS$1,0),FALSE))</f>
        <v>109.45</v>
      </c>
      <c r="D187" s="77">
        <f>IF(VLOOKUP(A187,Database!$A:$AS,MATCH($D$1,Database!$A$1:$AS$1,0),FALSE)=0,#N/A,VLOOKUP(A187,Database!$A:$AS,MATCH($D$1,Database!$A$1:$AS$1,0),FALSE))</f>
        <v>85.492875593999997</v>
      </c>
      <c r="E187" s="77">
        <f>IF(VLOOKUP(A187,Database!$A:$AS,MATCH($E$1,Database!$A$1:$AS$1,0),FALSE)=0,#N/A,VLOOKUP(A187,Database!$A:$AS,MATCH($E$1,Database!$A$1:$AS$1,0),FALSE))</f>
        <v>126.926105772</v>
      </c>
      <c r="F187" s="77">
        <f>IF(VLOOKUP(A187,Database!$A:$AS,MATCH($F$1,Database!$A$1:$AS$1,0),FALSE)=0,#N/A,VLOOKUP(A187,Database!$A:$AS,MATCH($F$1,Database!$A$1:$AS$1,0),FALSE))</f>
        <v>99</v>
      </c>
      <c r="G187" s="77">
        <f>IF(VLOOKUP(A187,Database!$A:$AS,MATCH($G$1,Database!$A$1:$AS$1,0),FALSE)=0,#N/A,VLOOKUP(A187,Database!$A:$AS,MATCH($G$1,Database!$A$1:$AS$1,0),FALSE))</f>
        <v>104.642409034</v>
      </c>
      <c r="H187" s="77">
        <f>(((Table134567891011121314151617343[[#This Row],[ITA]]-VLOOKUP($U$1,A:B,2,))/VLOOKUP($U$1,A:B,2,))*100)+100</f>
        <v>99.259868421257579</v>
      </c>
      <c r="I187" s="77">
        <f>(((Table134567891011121314151617343[[#This Row],[FRA]]-VLOOKUP($U$1,A:C,3,))/VLOOKUP($U$1,A:C,3,))*100)+100</f>
        <v>106.79090642989561</v>
      </c>
      <c r="J187" s="77">
        <f>(((Table134567891011121314151617343[[#This Row],[DEU]]-VLOOKUP($U$1,A:D,4,))/VLOOKUP($U$1,A:D,4,))*100)+100</f>
        <v>113.69680851029875</v>
      </c>
      <c r="K187" s="77">
        <f>(((Table134567891011121314151617343[[#This Row],[ESP]]-VLOOKUP($U$1,A:E,5,))/VLOOKUP($U$1,A:E,5,))*100)+100</f>
        <v>106.68740018490183</v>
      </c>
      <c r="L187" s="77">
        <f>(((Table134567891011121314151617343[[#This Row],[EA19]]-VLOOKUP($U$1,A:F,6,))/VLOOKUP($U$1,A:F,6,))*100)+100</f>
        <v>110.73825503355704</v>
      </c>
      <c r="M187" s="77">
        <f>(((Table134567891011121314151617343[[#This Row],[GBR]]-VLOOKUP($U$1,A:G,7,))/VLOOKUP($U$1,A:G,7,))*100)+100</f>
        <v>113.53558926474329</v>
      </c>
      <c r="N187" s="77">
        <f>IF(VLOOKUP(A187,Database!$A:$AU,MATCH($N$1,Database!$A$1:$AU$1,0),FALSE)=0,#N/A,VLOOKUP(A187,Database!$A:$AU,MATCH($N$1,Database!$A$1:$AU$1,0),FALSE))</f>
        <v>96.495102251999995</v>
      </c>
      <c r="O187" s="77">
        <f>(((Table134567891011121314151617343[[#This Row],[USA]]-VLOOKUP($U$1,A:N,14,))/VLOOKUP($U$1,A:N,14,))*100)+100</f>
        <v>111.08828936092205</v>
      </c>
      <c r="P187" s="77">
        <f>IF(VLOOKUP(A187,Database!$A:$AS,MATCH($P$1,Database!$A$1:$AS$1,0),FALSE)=0,#N/A,VLOOKUP(A187,Database!$A:$AS,MATCH($P$1,Database!$A$1:$AS$1,0),FALSE))</f>
        <v>108.796752125</v>
      </c>
      <c r="Q187" s="77">
        <f>(((Table134567891011121314151617343[[#This Row],[JPN]]-VLOOKUP($U$1,A:Q,16,))/VLOOKUP($U$1,A:Q,16,))*100)+100</f>
        <v>109.22970682382105</v>
      </c>
    </row>
    <row r="188" spans="1:17" s="82" customFormat="1" x14ac:dyDescent="0.2">
      <c r="A188" s="21">
        <v>38534</v>
      </c>
      <c r="B188" s="77">
        <f>IF(VLOOKUP(A188,Database!$A:$AS,MATCH($B$1,Database!$A$1:$AS$1,0),FALSE)=0,#N/A,VLOOKUP(A188,Database!$A:$AS,MATCH($B$1,Database!$A$1:$AS$1,0),FALSE))</f>
        <v>122.38980085</v>
      </c>
      <c r="C188" s="77">
        <f>IF(VLOOKUP(A188,Database!$A:$AS,MATCH($C$1,Database!$A$1:$AS$1,0),FALSE)=0,#N/A,VLOOKUP(A188,Database!$A:$AS,MATCH($C$1,Database!$A$1:$AS$1,0),FALSE))</f>
        <v>109.1</v>
      </c>
      <c r="D188" s="77">
        <f>IF(VLOOKUP(A188,Database!$A:$AS,MATCH($D$1,Database!$A$1:$AS$1,0),FALSE)=0,#N/A,VLOOKUP(A188,Database!$A:$AS,MATCH($D$1,Database!$A$1:$AS$1,0),FALSE))</f>
        <v>86.792767268999995</v>
      </c>
      <c r="E188" s="77">
        <f>IF(VLOOKUP(A188,Database!$A:$AS,MATCH($E$1,Database!$A$1:$AS$1,0),FALSE)=0,#N/A,VLOOKUP(A188,Database!$A:$AS,MATCH($E$1,Database!$A$1:$AS$1,0),FALSE))</f>
        <v>127.159105966</v>
      </c>
      <c r="F188" s="77">
        <f>IF(VLOOKUP(A188,Database!$A:$AS,MATCH($F$1,Database!$A$1:$AS$1,0),FALSE)=0,#N/A,VLOOKUP(A188,Database!$A:$AS,MATCH($F$1,Database!$A$1:$AS$1,0),FALSE))</f>
        <v>99.5</v>
      </c>
      <c r="G188" s="77">
        <f>IF(VLOOKUP(A188,Database!$A:$AS,MATCH($G$1,Database!$A$1:$AS$1,0),FALSE)=0,#N/A,VLOOKUP(A188,Database!$A:$AS,MATCH($G$1,Database!$A$1:$AS$1,0),FALSE))</f>
        <v>103.78203979200001</v>
      </c>
      <c r="H188" s="77">
        <f>(((Table134567891011121314151617343[[#This Row],[ITA]]-VLOOKUP($U$1,A:B,2,))/VLOOKUP($U$1,A:B,2,))*100)+100</f>
        <v>100.6578947369341</v>
      </c>
      <c r="I188" s="77">
        <f>(((Table134567891011121314151617343[[#This Row],[FRA]]-VLOOKUP($U$1,A:C,3,))/VLOOKUP($U$1,A:C,3,))*100)+100</f>
        <v>106.44940969850717</v>
      </c>
      <c r="J188" s="77">
        <f>(((Table134567891011121314151617343[[#This Row],[DEU]]-VLOOKUP($U$1,A:D,4,))/VLOOKUP($U$1,A:D,4,))*100)+100</f>
        <v>115.42553191362032</v>
      </c>
      <c r="K188" s="77">
        <f>(((Table134567891011121314151617343[[#This Row],[ESP]]-VLOOKUP($U$1,A:E,5,))/VLOOKUP($U$1,A:E,5,))*100)+100</f>
        <v>106.88324787745682</v>
      </c>
      <c r="L188" s="77">
        <f>(((Table134567891011121314151617343[[#This Row],[EA19]]-VLOOKUP($U$1,A:F,6,))/VLOOKUP($U$1,A:F,6,))*100)+100</f>
        <v>111.29753914988814</v>
      </c>
      <c r="M188" s="77">
        <f>(((Table134567891011121314151617343[[#This Row],[GBR]]-VLOOKUP($U$1,A:G,7,))/VLOOKUP($U$1,A:G,7,))*100)+100</f>
        <v>112.60210034970893</v>
      </c>
      <c r="N188" s="77">
        <f>IF(VLOOKUP(A188,Database!$A:$AU,MATCH($N$1,Database!$A$1:$AU$1,0),FALSE)=0,#N/A,VLOOKUP(A188,Database!$A:$AU,MATCH($N$1,Database!$A$1:$AU$1,0),FALSE))</f>
        <v>96.187338452000006</v>
      </c>
      <c r="O188" s="77">
        <f>(((Table134567891011121314151617343[[#This Row],[USA]]-VLOOKUP($U$1,A:N,14,))/VLOOKUP($U$1,A:N,14,))*100)+100</f>
        <v>110.73398169896497</v>
      </c>
      <c r="P188" s="77">
        <f>IF(VLOOKUP(A188,Database!$A:$AS,MATCH($P$1,Database!$A$1:$AS$1,0),FALSE)=0,#N/A,VLOOKUP(A188,Database!$A:$AS,MATCH($P$1,Database!$A$1:$AS$1,0),FALSE))</f>
        <v>108.144623741</v>
      </c>
      <c r="Q188" s="77">
        <f>(((Table134567891011121314151617343[[#This Row],[JPN]]-VLOOKUP($U$1,A:Q,16,))/VLOOKUP($U$1,A:Q,16,))*100)+100</f>
        <v>108.57498330676263</v>
      </c>
    </row>
    <row r="189" spans="1:17" s="82" customFormat="1" x14ac:dyDescent="0.2">
      <c r="A189" s="21">
        <v>38565</v>
      </c>
      <c r="B189" s="77">
        <f>IF(VLOOKUP(A189,Database!$A:$AS,MATCH($B$1,Database!$A$1:$AS$1,0),FALSE)=0,#N/A,VLOOKUP(A189,Database!$A:$AS,MATCH($B$1,Database!$A$1:$AS$1,0),FALSE))</f>
        <v>121.489875844</v>
      </c>
      <c r="C189" s="77">
        <f>IF(VLOOKUP(A189,Database!$A:$AS,MATCH($C$1,Database!$A$1:$AS$1,0),FALSE)=0,#N/A,VLOOKUP(A189,Database!$A:$AS,MATCH($C$1,Database!$A$1:$AS$1,0),FALSE))</f>
        <v>108.51</v>
      </c>
      <c r="D189" s="77">
        <f>IF(VLOOKUP(A189,Database!$A:$AS,MATCH($D$1,Database!$A$1:$AS$1,0),FALSE)=0,#N/A,VLOOKUP(A189,Database!$A:$AS,MATCH($D$1,Database!$A$1:$AS$1,0),FALSE))</f>
        <v>84.292975584999994</v>
      </c>
      <c r="E189" s="77">
        <f>IF(VLOOKUP(A189,Database!$A:$AS,MATCH($E$1,Database!$A$1:$AS$1,0),FALSE)=0,#N/A,VLOOKUP(A189,Database!$A:$AS,MATCH($E$1,Database!$A$1:$AS$1,0),FALSE))</f>
        <v>128.283106903</v>
      </c>
      <c r="F189" s="77">
        <f>IF(VLOOKUP(A189,Database!$A:$AS,MATCH($F$1,Database!$A$1:$AS$1,0),FALSE)=0,#N/A,VLOOKUP(A189,Database!$A:$AS,MATCH($F$1,Database!$A$1:$AS$1,0),FALSE))</f>
        <v>98.4</v>
      </c>
      <c r="G189" s="77">
        <f>IF(VLOOKUP(A189,Database!$A:$AS,MATCH($G$1,Database!$A$1:$AS$1,0),FALSE)=0,#N/A,VLOOKUP(A189,Database!$A:$AS,MATCH($G$1,Database!$A$1:$AS$1,0),FALSE))</f>
        <v>103.889585947</v>
      </c>
      <c r="H189" s="77">
        <f>(((Table134567891011121314151617343[[#This Row],[ITA]]-VLOOKUP($U$1,A:B,2,))/VLOOKUP($U$1,A:B,2,))*100)+100</f>
        <v>99.917763158191661</v>
      </c>
      <c r="I189" s="77">
        <f>(((Table134567891011121314151617343[[#This Row],[FRA]]-VLOOKUP($U$1,A:C,3,))/VLOOKUP($U$1,A:C,3,))*100)+100</f>
        <v>105.87374377988097</v>
      </c>
      <c r="J189" s="77">
        <f>(((Table134567891011121314151617343[[#This Row],[DEU]]-VLOOKUP($U$1,A:D,4,))/VLOOKUP($U$1,A:D,4,))*100)+100</f>
        <v>112.10106382857052</v>
      </c>
      <c r="K189" s="77">
        <f>(((Table134567891011121314151617343[[#This Row],[ESP]]-VLOOKUP($U$1,A:E,5,))/VLOOKUP($U$1,A:E,5,))*100)+100</f>
        <v>107.82802387168243</v>
      </c>
      <c r="L189" s="77">
        <f>(((Table134567891011121314151617343[[#This Row],[EA19]]-VLOOKUP($U$1,A:F,6,))/VLOOKUP($U$1,A:F,6,))*100)+100</f>
        <v>110.06711409395973</v>
      </c>
      <c r="M189" s="77">
        <f>(((Table134567891011121314151617343[[#This Row],[GBR]]-VLOOKUP($U$1,A:G,7,))/VLOOKUP($U$1,A:G,7,))*100)+100</f>
        <v>112.71878646381698</v>
      </c>
      <c r="N189" s="77">
        <f>IF(VLOOKUP(A189,Database!$A:$AU,MATCH($N$1,Database!$A$1:$AU$1,0),FALSE)=0,#N/A,VLOOKUP(A189,Database!$A:$AU,MATCH($N$1,Database!$A$1:$AU$1,0),FALSE))</f>
        <v>96.527414973000006</v>
      </c>
      <c r="O189" s="77">
        <f>(((Table134567891011121314151617343[[#This Row],[USA]]-VLOOKUP($U$1,A:N,14,))/VLOOKUP($U$1,A:N,14,))*100)+100</f>
        <v>111.12548881267364</v>
      </c>
      <c r="P189" s="77">
        <f>IF(VLOOKUP(A189,Database!$A:$AS,MATCH($P$1,Database!$A$1:$AS$1,0),FALSE)=0,#N/A,VLOOKUP(A189,Database!$A:$AS,MATCH($P$1,Database!$A$1:$AS$1,0),FALSE))</f>
        <v>108.144623741</v>
      </c>
      <c r="Q189" s="77">
        <f>(((Table134567891011121314151617343[[#This Row],[JPN]]-VLOOKUP($U$1,A:Q,16,))/VLOOKUP($U$1,A:Q,16,))*100)+100</f>
        <v>108.57498330676263</v>
      </c>
    </row>
    <row r="190" spans="1:17" s="82" customFormat="1" x14ac:dyDescent="0.2">
      <c r="A190" s="21">
        <v>38596</v>
      </c>
      <c r="B190" s="77">
        <f>IF(VLOOKUP(A190,Database!$A:$AS,MATCH($B$1,Database!$A$1:$AS$1,0),FALSE)=0,#N/A,VLOOKUP(A190,Database!$A:$AS,MATCH($B$1,Database!$A$1:$AS$1,0),FALSE))</f>
        <v>122.089825848</v>
      </c>
      <c r="C190" s="77">
        <f>IF(VLOOKUP(A190,Database!$A:$AS,MATCH($C$1,Database!$A$1:$AS$1,0),FALSE)=0,#N/A,VLOOKUP(A190,Database!$A:$AS,MATCH($C$1,Database!$A$1:$AS$1,0),FALSE))</f>
        <v>111.25</v>
      </c>
      <c r="D190" s="77">
        <f>IF(VLOOKUP(A190,Database!$A:$AS,MATCH($D$1,Database!$A$1:$AS$1,0),FALSE)=0,#N/A,VLOOKUP(A190,Database!$A:$AS,MATCH($D$1,Database!$A$1:$AS$1,0),FALSE))</f>
        <v>86.692775601999998</v>
      </c>
      <c r="E190" s="77">
        <f>IF(VLOOKUP(A190,Database!$A:$AS,MATCH($E$1,Database!$A$1:$AS$1,0),FALSE)=0,#N/A,VLOOKUP(A190,Database!$A:$AS,MATCH($E$1,Database!$A$1:$AS$1,0),FALSE))</f>
        <v>127.626106355</v>
      </c>
      <c r="F190" s="77">
        <f>IF(VLOOKUP(A190,Database!$A:$AS,MATCH($F$1,Database!$A$1:$AS$1,0),FALSE)=0,#N/A,VLOOKUP(A190,Database!$A:$AS,MATCH($F$1,Database!$A$1:$AS$1,0),FALSE))</f>
        <v>99.7</v>
      </c>
      <c r="G190" s="77">
        <f>IF(VLOOKUP(A190,Database!$A:$AS,MATCH($G$1,Database!$A$1:$AS$1,0),FALSE)=0,#N/A,VLOOKUP(A190,Database!$A:$AS,MATCH($G$1,Database!$A$1:$AS$1,0),FALSE))</f>
        <v>104.427316723</v>
      </c>
      <c r="H190" s="77">
        <f>(((Table134567891011121314151617343[[#This Row],[ITA]]-VLOOKUP($U$1,A:B,2,))/VLOOKUP($U$1,A:B,2,))*100)+100</f>
        <v>100.41118421068661</v>
      </c>
      <c r="I190" s="77">
        <f>(((Table134567891011121314151617343[[#This Row],[FRA]]-VLOOKUP($U$1,A:C,3,))/VLOOKUP($U$1,A:C,3,))*100)+100</f>
        <v>108.54717533417895</v>
      </c>
      <c r="J190" s="77">
        <f>(((Table134567891011121314151617343[[#This Row],[DEU]]-VLOOKUP($U$1,A:D,4,))/VLOOKUP($U$1,A:D,4,))*100)+100</f>
        <v>115.29255319069709</v>
      </c>
      <c r="K190" s="77">
        <f>(((Table134567891011121314151617343[[#This Row],[ESP]]-VLOOKUP($U$1,A:E,5,))/VLOOKUP($U$1,A:E,5,))*100)+100</f>
        <v>107.27578381074424</v>
      </c>
      <c r="L190" s="77">
        <f>(((Table134567891011121314151617343[[#This Row],[EA19]]-VLOOKUP($U$1,A:F,6,))/VLOOKUP($U$1,A:F,6,))*100)+100</f>
        <v>111.52125279642058</v>
      </c>
      <c r="M190" s="77">
        <f>(((Table134567891011121314151617343[[#This Row],[GBR]]-VLOOKUP($U$1,A:G,7,))/VLOOKUP($U$1,A:G,7,))*100)+100</f>
        <v>113.30221703544221</v>
      </c>
      <c r="N190" s="77">
        <f>IF(VLOOKUP(A190,Database!$A:$AU,MATCH($N$1,Database!$A$1:$AU$1,0),FALSE)=0,#N/A,VLOOKUP(A190,Database!$A:$AU,MATCH($N$1,Database!$A$1:$AU$1,0),FALSE))</f>
        <v>94.667352018000003</v>
      </c>
      <c r="O190" s="77">
        <f>(((Table134567891011121314151617343[[#This Row],[USA]]-VLOOKUP($U$1,A:N,14,))/VLOOKUP($U$1,A:N,14,))*100)+100</f>
        <v>108.98412404956942</v>
      </c>
      <c r="P190" s="77">
        <f>IF(VLOOKUP(A190,Database!$A:$AS,MATCH($P$1,Database!$A$1:$AS$1,0),FALSE)=0,#N/A,VLOOKUP(A190,Database!$A:$AS,MATCH($P$1,Database!$A$1:$AS$1,0),FALSE))</f>
        <v>109.014128254</v>
      </c>
      <c r="Q190" s="77">
        <f>(((Table134567891011121314151617343[[#This Row],[JPN]]-VLOOKUP($U$1,A:Q,16,))/VLOOKUP($U$1,A:Q,16,))*100)+100</f>
        <v>109.44794799717782</v>
      </c>
    </row>
    <row r="191" spans="1:17" s="82" customFormat="1" x14ac:dyDescent="0.2">
      <c r="A191" s="21">
        <v>38626</v>
      </c>
      <c r="B191" s="77">
        <f>IF(VLOOKUP(A191,Database!$A:$AS,MATCH($B$1,Database!$A$1:$AS$1,0),FALSE)=0,#N/A,VLOOKUP(A191,Database!$A:$AS,MATCH($B$1,Database!$A$1:$AS$1,0),FALSE))</f>
        <v>122.189817515</v>
      </c>
      <c r="C191" s="77">
        <f>IF(VLOOKUP(A191,Database!$A:$AS,MATCH($C$1,Database!$A$1:$AS$1,0),FALSE)=0,#N/A,VLOOKUP(A191,Database!$A:$AS,MATCH($C$1,Database!$A$1:$AS$1,0),FALSE))</f>
        <v>107.98</v>
      </c>
      <c r="D191" s="77">
        <f>IF(VLOOKUP(A191,Database!$A:$AS,MATCH($D$1,Database!$A$1:$AS$1,0),FALSE)=0,#N/A,VLOOKUP(A191,Database!$A:$AS,MATCH($D$1,Database!$A$1:$AS$1,0),FALSE))</f>
        <v>88.392633946999993</v>
      </c>
      <c r="E191" s="77">
        <f>IF(VLOOKUP(A191,Database!$A:$AS,MATCH($E$1,Database!$A$1:$AS$1,0),FALSE)=0,#N/A,VLOOKUP(A191,Database!$A:$AS,MATCH($E$1,Database!$A$1:$AS$1,0),FALSE))</f>
        <v>126.604105503</v>
      </c>
      <c r="F191" s="77">
        <f>IF(VLOOKUP(A191,Database!$A:$AS,MATCH($F$1,Database!$A$1:$AS$1,0),FALSE)=0,#N/A,VLOOKUP(A191,Database!$A:$AS,MATCH($F$1,Database!$A$1:$AS$1,0),FALSE))</f>
        <v>99.9</v>
      </c>
      <c r="G191" s="77">
        <f>IF(VLOOKUP(A191,Database!$A:$AS,MATCH($G$1,Database!$A$1:$AS$1,0),FALSE)=0,#N/A,VLOOKUP(A191,Database!$A:$AS,MATCH($G$1,Database!$A$1:$AS$1,0),FALSE))</f>
        <v>104.9650475</v>
      </c>
      <c r="H191" s="77">
        <f>(((Table134567891011121314151617343[[#This Row],[ITA]]-VLOOKUP($U$1,A:B,2,))/VLOOKUP($U$1,A:B,2,))*100)+100</f>
        <v>100.49342105249497</v>
      </c>
      <c r="I191" s="77">
        <f>(((Table134567891011121314151617343[[#This Row],[FRA]]-VLOOKUP($U$1,A:C,3,))/VLOOKUP($U$1,A:C,3,))*100)+100</f>
        <v>105.3566201580642</v>
      </c>
      <c r="J191" s="77">
        <f>(((Table134567891011121314151617343[[#This Row],[DEU]]-VLOOKUP($U$1,A:D,4,))/VLOOKUP($U$1,A:D,4,))*100)+100</f>
        <v>117.55319148837135</v>
      </c>
      <c r="K191" s="77">
        <f>(((Table134567891011121314151617343[[#This Row],[ESP]]-VLOOKUP($U$1,A:E,5,))/VLOOKUP($U$1,A:E,5,))*100)+100</f>
        <v>106.41674371632509</v>
      </c>
      <c r="L191" s="77">
        <f>(((Table134567891011121314151617343[[#This Row],[EA19]]-VLOOKUP($U$1,A:F,6,))/VLOOKUP($U$1,A:F,6,))*100)+100</f>
        <v>111.74496644295301</v>
      </c>
      <c r="M191" s="77">
        <f>(((Table134567891011121314151617343[[#This Row],[GBR]]-VLOOKUP($U$1,A:G,7,))/VLOOKUP($U$1,A:G,7,))*100)+100</f>
        <v>113.88564760815242</v>
      </c>
      <c r="N191" s="77">
        <f>IF(VLOOKUP(A191,Database!$A:$AU,MATCH($N$1,Database!$A$1:$AU$1,0),FALSE)=0,#N/A,VLOOKUP(A191,Database!$A:$AU,MATCH($N$1,Database!$A$1:$AU$1,0),FALSE))</f>
        <v>95.792845721999996</v>
      </c>
      <c r="O191" s="77">
        <f>(((Table134567891011121314151617343[[#This Row],[USA]]-VLOOKUP($U$1,A:N,14,))/VLOOKUP($U$1,A:N,14,))*100)+100</f>
        <v>110.2798288816896</v>
      </c>
      <c r="P191" s="77">
        <f>IF(VLOOKUP(A191,Database!$A:$AS,MATCH($P$1,Database!$A$1:$AS$1,0),FALSE)=0,#N/A,VLOOKUP(A191,Database!$A:$AS,MATCH($P$1,Database!$A$1:$AS$1,0),FALSE))</f>
        <v>108.035935677</v>
      </c>
      <c r="Q191" s="77">
        <f>(((Table134567891011121314151617343[[#This Row],[JPN]]-VLOOKUP($U$1,A:Q,16,))/VLOOKUP($U$1,A:Q,16,))*100)+100</f>
        <v>108.46586272058623</v>
      </c>
    </row>
    <row r="192" spans="1:17" s="82" customFormat="1" x14ac:dyDescent="0.2">
      <c r="A192" s="21">
        <v>38657</v>
      </c>
      <c r="B192" s="77">
        <f>IF(VLOOKUP(A192,Database!$A:$AS,MATCH($B$1,Database!$A$1:$AS$1,0),FALSE)=0,#N/A,VLOOKUP(A192,Database!$A:$AS,MATCH($B$1,Database!$A$1:$AS$1,0),FALSE))</f>
        <v>123.489709191</v>
      </c>
      <c r="C192" s="77">
        <f>IF(VLOOKUP(A192,Database!$A:$AS,MATCH($C$1,Database!$A$1:$AS$1,0),FALSE)=0,#N/A,VLOOKUP(A192,Database!$A:$AS,MATCH($C$1,Database!$A$1:$AS$1,0),FALSE))</f>
        <v>112.32</v>
      </c>
      <c r="D192" s="77">
        <f>IF(VLOOKUP(A192,Database!$A:$AS,MATCH($D$1,Database!$A$1:$AS$1,0),FALSE)=0,#N/A,VLOOKUP(A192,Database!$A:$AS,MATCH($D$1,Database!$A$1:$AS$1,0),FALSE))</f>
        <v>87.392717274000006</v>
      </c>
      <c r="E192" s="77">
        <f>IF(VLOOKUP(A192,Database!$A:$AS,MATCH($E$1,Database!$A$1:$AS$1,0),FALSE)=0,#N/A,VLOOKUP(A192,Database!$A:$AS,MATCH($E$1,Database!$A$1:$AS$1,0),FALSE))</f>
        <v>128.57810714799999</v>
      </c>
      <c r="F192" s="77">
        <f>IF(VLOOKUP(A192,Database!$A:$AS,MATCH($F$1,Database!$A$1:$AS$1,0),FALSE)=0,#N/A,VLOOKUP(A192,Database!$A:$AS,MATCH($F$1,Database!$A$1:$AS$1,0),FALSE))</f>
        <v>101.6</v>
      </c>
      <c r="G192" s="77">
        <f>IF(VLOOKUP(A192,Database!$A:$AS,MATCH($G$1,Database!$A$1:$AS$1,0),FALSE)=0,#N/A,VLOOKUP(A192,Database!$A:$AS,MATCH($G$1,Database!$A$1:$AS$1,0),FALSE))</f>
        <v>105.610324431</v>
      </c>
      <c r="H192" s="77">
        <f>(((Table134567891011121314151617343[[#This Row],[ITA]]-VLOOKUP($U$1,A:B,2,))/VLOOKUP($U$1,A:B,2,))*100)+100</f>
        <v>101.56250000011566</v>
      </c>
      <c r="I192" s="77">
        <f>(((Table134567891011121314151617343[[#This Row],[FRA]]-VLOOKUP($U$1,A:C,3,))/VLOOKUP($U$1,A:C,3,))*100)+100</f>
        <v>109.59117962728071</v>
      </c>
      <c r="J192" s="77">
        <f>(((Table134567891011121314151617343[[#This Row],[DEU]]-VLOOKUP($U$1,A:D,4,))/VLOOKUP($U$1,A:D,4,))*100)+100</f>
        <v>116.22340425514939</v>
      </c>
      <c r="K192" s="77">
        <f>(((Table134567891011121314151617343[[#This Row],[ESP]]-VLOOKUP($U$1,A:E,5,))/VLOOKUP($U$1,A:E,5,))*100)+100</f>
        <v>108.07598554199076</v>
      </c>
      <c r="L192" s="77">
        <f>(((Table134567891011121314151617343[[#This Row],[EA19]]-VLOOKUP($U$1,A:F,6,))/VLOOKUP($U$1,A:F,6,))*100)+100</f>
        <v>113.64653243847873</v>
      </c>
      <c r="M192" s="77">
        <f>(((Table134567891011121314151617343[[#This Row],[GBR]]-VLOOKUP($U$1,A:G,7,))/VLOOKUP($U$1,A:G,7,))*100)+100</f>
        <v>114.58576429388569</v>
      </c>
      <c r="N192" s="77">
        <f>IF(VLOOKUP(A192,Database!$A:$AU,MATCH($N$1,Database!$A$1:$AU$1,0),FALSE)=0,#N/A,VLOOKUP(A192,Database!$A:$AU,MATCH($N$1,Database!$A$1:$AU$1,0),FALSE))</f>
        <v>96.812877048999994</v>
      </c>
      <c r="O192" s="77">
        <f>(((Table134567891011121314151617343[[#This Row],[USA]]-VLOOKUP($U$1,A:N,14,))/VLOOKUP($U$1,A:N,14,))*100)+100</f>
        <v>111.45412200710709</v>
      </c>
      <c r="P192" s="77">
        <f>IF(VLOOKUP(A192,Database!$A:$AS,MATCH($P$1,Database!$A$1:$AS$1,0),FALSE)=0,#N/A,VLOOKUP(A192,Database!$A:$AS,MATCH($P$1,Database!$A$1:$AS$1,0),FALSE))</f>
        <v>110.20969695799999</v>
      </c>
      <c r="Q192" s="77">
        <f>(((Table134567891011121314151617343[[#This Row],[JPN]]-VLOOKUP($U$1,A:Q,16,))/VLOOKUP($U$1,A:Q,16,))*100)+100</f>
        <v>110.64827444511825</v>
      </c>
    </row>
    <row r="193" spans="1:17" s="82" customFormat="1" x14ac:dyDescent="0.2">
      <c r="A193" s="21">
        <v>38687</v>
      </c>
      <c r="B193" s="77">
        <f>IF(VLOOKUP(A193,Database!$A:$AS,MATCH($B$1,Database!$A$1:$AS$1,0),FALSE)=0,#N/A,VLOOKUP(A193,Database!$A:$AS,MATCH($B$1,Database!$A$1:$AS$1,0),FALSE))</f>
        <v>121.68985917800001</v>
      </c>
      <c r="C193" s="77">
        <f>IF(VLOOKUP(A193,Database!$A:$AS,MATCH($C$1,Database!$A$1:$AS$1,0),FALSE)=0,#N/A,VLOOKUP(A193,Database!$A:$AS,MATCH($C$1,Database!$A$1:$AS$1,0),FALSE))</f>
        <v>110.97</v>
      </c>
      <c r="D193" s="77">
        <f>IF(VLOOKUP(A193,Database!$A:$AS,MATCH($D$1,Database!$A$1:$AS$1,0),FALSE)=0,#N/A,VLOOKUP(A193,Database!$A:$AS,MATCH($D$1,Database!$A$1:$AS$1,0),FALSE))</f>
        <v>87.192733938999993</v>
      </c>
      <c r="E193" s="77">
        <f>IF(VLOOKUP(A193,Database!$A:$AS,MATCH($E$1,Database!$A$1:$AS$1,0),FALSE)=0,#N/A,VLOOKUP(A193,Database!$A:$AS,MATCH($E$1,Database!$A$1:$AS$1,0),FALSE))</f>
        <v>129.97510831299999</v>
      </c>
      <c r="F193" s="77">
        <f>IF(VLOOKUP(A193,Database!$A:$AS,MATCH($F$1,Database!$A$1:$AS$1,0),FALSE)=0,#N/A,VLOOKUP(A193,Database!$A:$AS,MATCH($F$1,Database!$A$1:$AS$1,0),FALSE))</f>
        <v>100.5</v>
      </c>
      <c r="G193" s="77">
        <f>IF(VLOOKUP(A193,Database!$A:$AS,MATCH($G$1,Database!$A$1:$AS$1,0),FALSE)=0,#N/A,VLOOKUP(A193,Database!$A:$AS,MATCH($G$1,Database!$A$1:$AS$1,0),FALSE))</f>
        <v>105.825416741</v>
      </c>
      <c r="H193" s="77">
        <f>(((Table134567891011121314151617343[[#This Row],[ITA]]-VLOOKUP($U$1,A:B,2,))/VLOOKUP($U$1,A:B,2,))*100)+100</f>
        <v>100.08223684180835</v>
      </c>
      <c r="I193" s="77">
        <f>(((Table134567891011121314151617343[[#This Row],[FRA]]-VLOOKUP($U$1,A:C,3,))/VLOOKUP($U$1,A:C,3,))*100)+100</f>
        <v>108.27397794906821</v>
      </c>
      <c r="J193" s="77">
        <f>(((Table134567891011121314151617343[[#This Row],[DEU]]-VLOOKUP($U$1,A:D,4,))/VLOOKUP($U$1,A:D,4,))*100)+100</f>
        <v>115.95744680797301</v>
      </c>
      <c r="K193" s="77">
        <f>(((Table134567891011121314151617343[[#This Row],[ESP]]-VLOOKUP($U$1,A:E,5,))/VLOOKUP($U$1,A:E,5,))*100)+100</f>
        <v>109.25023115082443</v>
      </c>
      <c r="L193" s="77">
        <f>(((Table134567891011121314151617343[[#This Row],[EA19]]-VLOOKUP($U$1,A:F,6,))/VLOOKUP($U$1,A:F,6,))*100)+100</f>
        <v>112.41610738255034</v>
      </c>
      <c r="M193" s="77">
        <f>(((Table134567891011121314151617343[[#This Row],[GBR]]-VLOOKUP($U$1,A:G,7,))/VLOOKUP($U$1,A:G,7,))*100)+100</f>
        <v>114.8191365221018</v>
      </c>
      <c r="N193" s="77">
        <f>IF(VLOOKUP(A193,Database!$A:$AU,MATCH($N$1,Database!$A$1:$AU$1,0),FALSE)=0,#N/A,VLOOKUP(A193,Database!$A:$AU,MATCH($N$1,Database!$A$1:$AU$1,0),FALSE))</f>
        <v>97.345343115000006</v>
      </c>
      <c r="O193" s="77">
        <f>(((Table134567891011121314151617343[[#This Row],[USA]]-VLOOKUP($U$1,A:N,14,))/VLOOKUP($U$1,A:N,14,))*100)+100</f>
        <v>112.06711420084773</v>
      </c>
      <c r="P193" s="77">
        <f>IF(VLOOKUP(A193,Database!$A:$AS,MATCH($P$1,Database!$A$1:$AS$1,0),FALSE)=0,#N/A,VLOOKUP(A193,Database!$A:$AS,MATCH($P$1,Database!$A$1:$AS$1,0),FALSE))</f>
        <v>110.64444921400001</v>
      </c>
      <c r="Q193" s="77">
        <f>(((Table134567891011121314151617343[[#This Row],[JPN]]-VLOOKUP($U$1,A:Q,16,))/VLOOKUP($U$1,A:Q,16,))*100)+100</f>
        <v>111.08475678982386</v>
      </c>
    </row>
    <row r="194" spans="1:17" s="82" customFormat="1" x14ac:dyDescent="0.2">
      <c r="A194" s="21">
        <v>38718</v>
      </c>
      <c r="B194" s="77">
        <f>IF(VLOOKUP(A194,Database!$A:$AS,MATCH($B$1,Database!$A$1:$AS$1,0),FALSE)=0,#N/A,VLOOKUP(A194,Database!$A:$AS,MATCH($B$1,Database!$A$1:$AS$1,0),FALSE))</f>
        <v>122.189817515</v>
      </c>
      <c r="C194" s="77">
        <f>IF(VLOOKUP(A194,Database!$A:$AS,MATCH($C$1,Database!$A$1:$AS$1,0),FALSE)=0,#N/A,VLOOKUP(A194,Database!$A:$AS,MATCH($C$1,Database!$A$1:$AS$1,0),FALSE))</f>
        <v>110.24</v>
      </c>
      <c r="D194" s="77">
        <f>IF(VLOOKUP(A194,Database!$A:$AS,MATCH($D$1,Database!$A$1:$AS$1,0),FALSE)=0,#N/A,VLOOKUP(A194,Database!$A:$AS,MATCH($D$1,Database!$A$1:$AS$1,0),FALSE))</f>
        <v>87.692692276000002</v>
      </c>
      <c r="E194" s="77">
        <f>IF(VLOOKUP(A194,Database!$A:$AS,MATCH($E$1,Database!$A$1:$AS$1,0),FALSE)=0,#N/A,VLOOKUP(A194,Database!$A:$AS,MATCH($E$1,Database!$A$1:$AS$1,0),FALSE))</f>
        <v>130.468108723</v>
      </c>
      <c r="F194" s="77">
        <f>IF(VLOOKUP(A194,Database!$A:$AS,MATCH($F$1,Database!$A$1:$AS$1,0),FALSE)=0,#N/A,VLOOKUP(A194,Database!$A:$AS,MATCH($F$1,Database!$A$1:$AS$1,0),FALSE))</f>
        <v>101.3</v>
      </c>
      <c r="G194" s="77">
        <f>IF(VLOOKUP(A194,Database!$A:$AS,MATCH($G$1,Database!$A$1:$AS$1,0),FALSE)=0,#N/A,VLOOKUP(A194,Database!$A:$AS,MATCH($G$1,Database!$A$1:$AS$1,0),FALSE))</f>
        <v>106.57823982799999</v>
      </c>
      <c r="H194" s="77">
        <f>(((Table134567891011121314151617343[[#This Row],[ITA]]-VLOOKUP($U$1,A:B,2,))/VLOOKUP($U$1,A:B,2,))*100)+100</f>
        <v>100.49342105249497</v>
      </c>
      <c r="I194" s="77">
        <f>(((Table134567891011121314151617343[[#This Row],[FRA]]-VLOOKUP($U$1,A:C,3,))/VLOOKUP($U$1,A:C,3,))*100)+100</f>
        <v>107.56171333788663</v>
      </c>
      <c r="J194" s="77">
        <f>(((Table134567891011121314151617343[[#This Row],[DEU]]-VLOOKUP($U$1,A:D,4,))/VLOOKUP($U$1,A:D,4,))*100)+100</f>
        <v>116.62234042524896</v>
      </c>
      <c r="K194" s="77">
        <f>(((Table134567891011121314151617343[[#This Row],[ESP]]-VLOOKUP($U$1,A:E,5,))/VLOOKUP($U$1,A:E,5,))*100)+100</f>
        <v>109.66462133252175</v>
      </c>
      <c r="L194" s="77">
        <f>(((Table134567891011121314151617343[[#This Row],[EA19]]-VLOOKUP($U$1,A:F,6,))/VLOOKUP($U$1,A:F,6,))*100)+100</f>
        <v>113.31096196868008</v>
      </c>
      <c r="M194" s="77">
        <f>(((Table134567891011121314151617343[[#This Row],[GBR]]-VLOOKUP($U$1,A:G,7,))/VLOOKUP($U$1,A:G,7,))*100)+100</f>
        <v>115.6359393230281</v>
      </c>
      <c r="N194" s="77">
        <f>IF(VLOOKUP(A194,Database!$A:$AU,MATCH($N$1,Database!$A$1:$AU$1,0),FALSE)=0,#N/A,VLOOKUP(A194,Database!$A:$AU,MATCH($N$1,Database!$A$1:$AU$1,0),FALSE))</f>
        <v>97.468745991000006</v>
      </c>
      <c r="O194" s="77">
        <f>(((Table134567891011121314151617343[[#This Row],[USA]]-VLOOKUP($U$1,A:N,14,))/VLOOKUP($U$1,A:N,14,))*100)+100</f>
        <v>112.20917959149581</v>
      </c>
      <c r="P194" s="77">
        <f>IF(VLOOKUP(A194,Database!$A:$AS,MATCH($P$1,Database!$A$1:$AS$1,0),FALSE)=0,#N/A,VLOOKUP(A194,Database!$A:$AS,MATCH($P$1,Database!$A$1:$AS$1,0),FALSE))</f>
        <v>110.970513407</v>
      </c>
      <c r="Q194" s="77">
        <f>(((Table134567891011121314151617343[[#This Row],[JPN]]-VLOOKUP($U$1,A:Q,16,))/VLOOKUP($U$1,A:Q,16,))*100)+100</f>
        <v>111.41211854935705</v>
      </c>
    </row>
    <row r="195" spans="1:17" s="82" customFormat="1" x14ac:dyDescent="0.2">
      <c r="A195" s="21">
        <v>38749</v>
      </c>
      <c r="B195" s="77">
        <f>IF(VLOOKUP(A195,Database!$A:$AS,MATCH($B$1,Database!$A$1:$AS$1,0),FALSE)=0,#N/A,VLOOKUP(A195,Database!$A:$AS,MATCH($B$1,Database!$A$1:$AS$1,0),FALSE))</f>
        <v>124.48962586499999</v>
      </c>
      <c r="C195" s="77">
        <f>IF(VLOOKUP(A195,Database!$A:$AS,MATCH($C$1,Database!$A$1:$AS$1,0),FALSE)=0,#N/A,VLOOKUP(A195,Database!$A:$AS,MATCH($C$1,Database!$A$1:$AS$1,0),FALSE))</f>
        <v>109.51</v>
      </c>
      <c r="D195" s="77">
        <f>IF(VLOOKUP(A195,Database!$A:$AS,MATCH($D$1,Database!$A$1:$AS$1,0),FALSE)=0,#N/A,VLOOKUP(A195,Database!$A:$AS,MATCH($D$1,Database!$A$1:$AS$1,0),FALSE))</f>
        <v>88.192650611999994</v>
      </c>
      <c r="E195" s="77">
        <f>IF(VLOOKUP(A195,Database!$A:$AS,MATCH($E$1,Database!$A$1:$AS$1,0),FALSE)=0,#N/A,VLOOKUP(A195,Database!$A:$AS,MATCH($E$1,Database!$A$1:$AS$1,0),FALSE))</f>
        <v>130.57510881300001</v>
      </c>
      <c r="F195" s="77">
        <f>IF(VLOOKUP(A195,Database!$A:$AS,MATCH($F$1,Database!$A$1:$AS$1,0),FALSE)=0,#N/A,VLOOKUP(A195,Database!$A:$AS,MATCH($F$1,Database!$A$1:$AS$1,0),FALSE))</f>
        <v>101.2</v>
      </c>
      <c r="G195" s="77">
        <f>IF(VLOOKUP(A195,Database!$A:$AS,MATCH($G$1,Database!$A$1:$AS$1,0),FALSE)=0,#N/A,VLOOKUP(A195,Database!$A:$AS,MATCH($G$1,Database!$A$1:$AS$1,0),FALSE))</f>
        <v>104.857501344</v>
      </c>
      <c r="H195" s="77">
        <f>(((Table134567891011121314151617343[[#This Row],[ITA]]-VLOOKUP($U$1,A:B,2,))/VLOOKUP($U$1,A:B,2,))*100)+100</f>
        <v>102.38486842148887</v>
      </c>
      <c r="I195" s="77">
        <f>(((Table134567891011121314151617343[[#This Row],[FRA]]-VLOOKUP($U$1,A:C,3,))/VLOOKUP($U$1,A:C,3,))*100)+100</f>
        <v>106.84944872670505</v>
      </c>
      <c r="J195" s="77">
        <f>(((Table134567891011121314151617343[[#This Row],[DEU]]-VLOOKUP($U$1,A:D,4,))/VLOOKUP($U$1,A:D,4,))*100)+100</f>
        <v>117.28723404119501</v>
      </c>
      <c r="K195" s="77">
        <f>(((Table134567891011121314151617343[[#This Row],[ESP]]-VLOOKUP($U$1,A:E,5,))/VLOOKUP($U$1,A:E,5,))*100)+100</f>
        <v>109.75455997321524</v>
      </c>
      <c r="L195" s="77">
        <f>(((Table134567891011121314151617343[[#This Row],[EA19]]-VLOOKUP($U$1,A:F,6,))/VLOOKUP($U$1,A:F,6,))*100)+100</f>
        <v>113.19910514541387</v>
      </c>
      <c r="M195" s="77">
        <f>(((Table134567891011121314151617343[[#This Row],[GBR]]-VLOOKUP($U$1,A:G,7,))/VLOOKUP($U$1,A:G,7,))*100)+100</f>
        <v>113.76896149295939</v>
      </c>
      <c r="N195" s="77">
        <f>IF(VLOOKUP(A195,Database!$A:$AU,MATCH($N$1,Database!$A$1:$AU$1,0),FALSE)=0,#N/A,VLOOKUP(A195,Database!$A:$AU,MATCH($N$1,Database!$A$1:$AU$1,0),FALSE))</f>
        <v>97.474593999000007</v>
      </c>
      <c r="O195" s="77">
        <f>(((Table134567891011121314151617343[[#This Row],[USA]]-VLOOKUP($U$1,A:N,14,))/VLOOKUP($U$1,A:N,14,))*100)+100</f>
        <v>112.21591200785403</v>
      </c>
      <c r="P195" s="77">
        <f>IF(VLOOKUP(A195,Database!$A:$AS,MATCH($P$1,Database!$A$1:$AS$1,0),FALSE)=0,#N/A,VLOOKUP(A195,Database!$A:$AS,MATCH($P$1,Database!$A$1:$AS$1,0),FALSE))</f>
        <v>110.753137278</v>
      </c>
      <c r="Q195" s="77">
        <f>(((Table134567891011121314151617343[[#This Row],[JPN]]-VLOOKUP($U$1,A:Q,16,))/VLOOKUP($U$1,A:Q,16,))*100)+100</f>
        <v>111.19387737600026</v>
      </c>
    </row>
    <row r="196" spans="1:17" s="82" customFormat="1" x14ac:dyDescent="0.2">
      <c r="A196" s="21">
        <v>38777</v>
      </c>
      <c r="B196" s="77">
        <f>IF(VLOOKUP(A196,Database!$A:$AS,MATCH($B$1,Database!$A$1:$AS$1,0),FALSE)=0,#N/A,VLOOKUP(A196,Database!$A:$AS,MATCH($B$1,Database!$A$1:$AS$1,0),FALSE))</f>
        <v>125.089575869</v>
      </c>
      <c r="C196" s="77">
        <f>IF(VLOOKUP(A196,Database!$A:$AS,MATCH($C$1,Database!$A$1:$AS$1,0),FALSE)=0,#N/A,VLOOKUP(A196,Database!$A:$AS,MATCH($C$1,Database!$A$1:$AS$1,0),FALSE))</f>
        <v>111.53</v>
      </c>
      <c r="D196" s="77">
        <f>IF(VLOOKUP(A196,Database!$A:$AS,MATCH($D$1,Database!$A$1:$AS$1,0),FALSE)=0,#N/A,VLOOKUP(A196,Database!$A:$AS,MATCH($D$1,Database!$A$1:$AS$1,0),FALSE))</f>
        <v>87.392717274000006</v>
      </c>
      <c r="E196" s="77">
        <f>IF(VLOOKUP(A196,Database!$A:$AS,MATCH($E$1,Database!$A$1:$AS$1,0),FALSE)=0,#N/A,VLOOKUP(A196,Database!$A:$AS,MATCH($E$1,Database!$A$1:$AS$1,0),FALSE))</f>
        <v>131.25610938</v>
      </c>
      <c r="F196" s="77">
        <f>IF(VLOOKUP(A196,Database!$A:$AS,MATCH($F$1,Database!$A$1:$AS$1,0),FALSE)=0,#N/A,VLOOKUP(A196,Database!$A:$AS,MATCH($F$1,Database!$A$1:$AS$1,0),FALSE))</f>
        <v>101.9</v>
      </c>
      <c r="G196" s="77">
        <f>IF(VLOOKUP(A196,Database!$A:$AS,MATCH($G$1,Database!$A$1:$AS$1,0),FALSE)=0,#N/A,VLOOKUP(A196,Database!$A:$AS,MATCH($G$1,Database!$A$1:$AS$1,0),FALSE))</f>
        <v>106.363147517</v>
      </c>
      <c r="H196" s="77">
        <f>(((Table134567891011121314151617343[[#This Row],[ITA]]-VLOOKUP($U$1,A:B,2,))/VLOOKUP($U$1,A:B,2,))*100)+100</f>
        <v>102.87828947398384</v>
      </c>
      <c r="I196" s="77">
        <f>(((Table134567891011121314151617343[[#This Row],[FRA]]-VLOOKUP($U$1,A:C,3,))/VLOOKUP($U$1,A:C,3,))*100)+100</f>
        <v>108.82037271928969</v>
      </c>
      <c r="J196" s="77">
        <f>(((Table134567891011121314151617343[[#This Row],[DEU]]-VLOOKUP($U$1,A:D,4,))/VLOOKUP($U$1,A:D,4,))*100)+100</f>
        <v>116.22340425514939</v>
      </c>
      <c r="K196" s="77">
        <f>(((Table134567891011121314151617343[[#This Row],[ESP]]-VLOOKUP($U$1,A:E,5,))/VLOOKUP($U$1,A:E,5,))*100)+100</f>
        <v>110.32697318620849</v>
      </c>
      <c r="L196" s="77">
        <f>(((Table134567891011121314151617343[[#This Row],[EA19]]-VLOOKUP($U$1,A:F,6,))/VLOOKUP($U$1,A:F,6,))*100)+100</f>
        <v>113.9821029082774</v>
      </c>
      <c r="M196" s="77">
        <f>(((Table134567891011121314151617343[[#This Row],[GBR]]-VLOOKUP($U$1,A:G,7,))/VLOOKUP($U$1,A:G,7,))*100)+100</f>
        <v>115.40256709372703</v>
      </c>
      <c r="N196" s="77">
        <f>IF(VLOOKUP(A196,Database!$A:$AU,MATCH($N$1,Database!$A$1:$AU$1,0),FALSE)=0,#N/A,VLOOKUP(A196,Database!$A:$AU,MATCH($N$1,Database!$A$1:$AU$1,0),FALSE))</f>
        <v>97.722688296000001</v>
      </c>
      <c r="O196" s="77">
        <f>(((Table134567891011121314151617343[[#This Row],[USA]]-VLOOKUP($U$1,A:N,14,))/VLOOKUP($U$1,A:N,14,))*100)+100</f>
        <v>112.50152620391918</v>
      </c>
      <c r="P196" s="77">
        <f>IF(VLOOKUP(A196,Database!$A:$AS,MATCH($P$1,Database!$A$1:$AS$1,0),FALSE)=0,#N/A,VLOOKUP(A196,Database!$A:$AS,MATCH($P$1,Database!$A$1:$AS$1,0),FALSE))</f>
        <v>111.513953727</v>
      </c>
      <c r="Q196" s="77">
        <f>(((Table134567891011121314151617343[[#This Row],[JPN]]-VLOOKUP($U$1,A:Q,16,))/VLOOKUP($U$1,A:Q,16,))*100)+100</f>
        <v>111.95772148023904</v>
      </c>
    </row>
    <row r="197" spans="1:17" s="82" customFormat="1" x14ac:dyDescent="0.2">
      <c r="A197" s="21">
        <v>38808</v>
      </c>
      <c r="B197" s="77">
        <f>IF(VLOOKUP(A197,Database!$A:$AS,MATCH($B$1,Database!$A$1:$AS$1,0),FALSE)=0,#N/A,VLOOKUP(A197,Database!$A:$AS,MATCH($B$1,Database!$A$1:$AS$1,0),FALSE))</f>
        <v>124.089659195</v>
      </c>
      <c r="C197" s="77">
        <f>IF(VLOOKUP(A197,Database!$A:$AS,MATCH($C$1,Database!$A$1:$AS$1,0),FALSE)=0,#N/A,VLOOKUP(A197,Database!$A:$AS,MATCH($C$1,Database!$A$1:$AS$1,0),FALSE))</f>
        <v>110.97</v>
      </c>
      <c r="D197" s="77">
        <f>IF(VLOOKUP(A197,Database!$A:$AS,MATCH($D$1,Database!$A$1:$AS$1,0),FALSE)=0,#N/A,VLOOKUP(A197,Database!$A:$AS,MATCH($D$1,Database!$A$1:$AS$1,0),FALSE))</f>
        <v>89.392550620999998</v>
      </c>
      <c r="E197" s="77">
        <f>IF(VLOOKUP(A197,Database!$A:$AS,MATCH($E$1,Database!$A$1:$AS$1,0),FALSE)=0,#N/A,VLOOKUP(A197,Database!$A:$AS,MATCH($E$1,Database!$A$1:$AS$1,0),FALSE))</f>
        <v>129.93310827799999</v>
      </c>
      <c r="F197" s="77">
        <f>IF(VLOOKUP(A197,Database!$A:$AS,MATCH($F$1,Database!$A$1:$AS$1,0),FALSE)=0,#N/A,VLOOKUP(A197,Database!$A:$AS,MATCH($F$1,Database!$A$1:$AS$1,0),FALSE))</f>
        <v>102.3</v>
      </c>
      <c r="G197" s="77">
        <f>IF(VLOOKUP(A197,Database!$A:$AS,MATCH($G$1,Database!$A$1:$AS$1,0),FALSE)=0,#N/A,VLOOKUP(A197,Database!$A:$AS,MATCH($G$1,Database!$A$1:$AS$1,0),FALSE))</f>
        <v>104.534862879</v>
      </c>
      <c r="H197" s="77">
        <f>(((Table134567891011121314151617343[[#This Row],[ITA]]-VLOOKUP($U$1,A:B,2,))/VLOOKUP($U$1,A:B,2,))*100)+100</f>
        <v>102.05592105261061</v>
      </c>
      <c r="I197" s="77">
        <f>(((Table134567891011121314151617343[[#This Row],[FRA]]-VLOOKUP($U$1,A:C,3,))/VLOOKUP($U$1,A:C,3,))*100)+100</f>
        <v>108.27397794906821</v>
      </c>
      <c r="J197" s="77">
        <f>(((Table134567891011121314151617343[[#This Row],[DEU]]-VLOOKUP($U$1,A:D,4,))/VLOOKUP($U$1,A:D,4,))*100)+100</f>
        <v>118.88297872292324</v>
      </c>
      <c r="K197" s="77">
        <f>(((Table134567891011121314151617343[[#This Row],[ESP]]-VLOOKUP($U$1,A:E,5,))/VLOOKUP($U$1,A:E,5,))*100)+100</f>
        <v>109.21492813325708</v>
      </c>
      <c r="L197" s="77">
        <f>(((Table134567891011121314151617343[[#This Row],[EA19]]-VLOOKUP($U$1,A:F,6,))/VLOOKUP($U$1,A:F,6,))*100)+100</f>
        <v>114.42953020134227</v>
      </c>
      <c r="M197" s="77">
        <f>(((Table134567891011121314151617343[[#This Row],[GBR]]-VLOOKUP($U$1,A:G,7,))/VLOOKUP($U$1,A:G,7,))*100)+100</f>
        <v>113.41890315063524</v>
      </c>
      <c r="N197" s="77">
        <f>IF(VLOOKUP(A197,Database!$A:$AU,MATCH($N$1,Database!$A$1:$AU$1,0),FALSE)=0,#N/A,VLOOKUP(A197,Database!$A:$AU,MATCH($N$1,Database!$A$1:$AU$1,0),FALSE))</f>
        <v>98.032632710000001</v>
      </c>
      <c r="O197" s="77">
        <f>(((Table134567891011121314151617343[[#This Row],[USA]]-VLOOKUP($U$1,A:N,14,))/VLOOKUP($U$1,A:N,14,))*100)+100</f>
        <v>112.85834425939225</v>
      </c>
      <c r="P197" s="77">
        <f>IF(VLOOKUP(A197,Database!$A:$AS,MATCH($P$1,Database!$A$1:$AS$1,0),FALSE)=0,#N/A,VLOOKUP(A197,Database!$A:$AS,MATCH($P$1,Database!$A$1:$AS$1,0),FALSE))</f>
        <v>113.57902694400001</v>
      </c>
      <c r="Q197" s="77">
        <f>(((Table134567891011121314151617343[[#This Row],[JPN]]-VLOOKUP($U$1,A:Q,16,))/VLOOKUP($U$1,A:Q,16,))*100)+100</f>
        <v>114.03101261859467</v>
      </c>
    </row>
    <row r="198" spans="1:17" s="82" customFormat="1" x14ac:dyDescent="0.2">
      <c r="A198" s="21">
        <v>38838</v>
      </c>
      <c r="B198" s="77">
        <f>IF(VLOOKUP(A198,Database!$A:$AS,MATCH($B$1,Database!$A$1:$AS$1,0),FALSE)=0,#N/A,VLOOKUP(A198,Database!$A:$AS,MATCH($B$1,Database!$A$1:$AS$1,0),FALSE))</f>
        <v>126.989417549</v>
      </c>
      <c r="C198" s="77">
        <f>IF(VLOOKUP(A198,Database!$A:$AS,MATCH($C$1,Database!$A$1:$AS$1,0),FALSE)=0,#N/A,VLOOKUP(A198,Database!$A:$AS,MATCH($C$1,Database!$A$1:$AS$1,0),FALSE))</f>
        <v>112.74</v>
      </c>
      <c r="D198" s="77">
        <f>IF(VLOOKUP(A198,Database!$A:$AS,MATCH($D$1,Database!$A$1:$AS$1,0),FALSE)=0,#N/A,VLOOKUP(A198,Database!$A:$AS,MATCH($D$1,Database!$A$1:$AS$1,0),FALSE))</f>
        <v>90.692442295999996</v>
      </c>
      <c r="E198" s="77">
        <f>IF(VLOOKUP(A198,Database!$A:$AS,MATCH($E$1,Database!$A$1:$AS$1,0),FALSE)=0,#N/A,VLOOKUP(A198,Database!$A:$AS,MATCH($E$1,Database!$A$1:$AS$1,0),FALSE))</f>
        <v>131.85110987600001</v>
      </c>
      <c r="F198" s="77">
        <f>IF(VLOOKUP(A198,Database!$A:$AS,MATCH($F$1,Database!$A$1:$AS$1,0),FALSE)=0,#N/A,VLOOKUP(A198,Database!$A:$AS,MATCH($F$1,Database!$A$1:$AS$1,0),FALSE))</f>
        <v>103.8</v>
      </c>
      <c r="G198" s="77">
        <f>IF(VLOOKUP(A198,Database!$A:$AS,MATCH($G$1,Database!$A$1:$AS$1,0),FALSE)=0,#N/A,VLOOKUP(A198,Database!$A:$AS,MATCH($G$1,Database!$A$1:$AS$1,0),FALSE))</f>
        <v>106.040509052</v>
      </c>
      <c r="H198" s="77">
        <f>(((Table134567891011121314151617343[[#This Row],[ITA]]-VLOOKUP($U$1,A:B,2,))/VLOOKUP($U$1,A:B,2,))*100)+100</f>
        <v>104.44078947409949</v>
      </c>
      <c r="I198" s="77">
        <f>(((Table134567891011121314151617343[[#This Row],[FRA]]-VLOOKUP($U$1,A:C,3,))/VLOOKUP($U$1,A:C,3,))*100)+100</f>
        <v>110.00097570494682</v>
      </c>
      <c r="J198" s="77">
        <f>(((Table134567891011121314151617343[[#This Row],[DEU]]-VLOOKUP($U$1,A:D,4,))/VLOOKUP($U$1,A:D,4,))*100)+100</f>
        <v>120.61170212624479</v>
      </c>
      <c r="K198" s="77">
        <f>(((Table134567891011121314151617343[[#This Row],[ESP]]-VLOOKUP($U$1,A:E,5,))/VLOOKUP($U$1,A:E,5,))*100)+100</f>
        <v>110.82709926855279</v>
      </c>
      <c r="L198" s="77">
        <f>(((Table134567891011121314151617343[[#This Row],[EA19]]-VLOOKUP($U$1,A:F,6,))/VLOOKUP($U$1,A:F,6,))*100)+100</f>
        <v>116.10738255033556</v>
      </c>
      <c r="M198" s="77">
        <f>(((Table134567891011121314151617343[[#This Row],[GBR]]-VLOOKUP($U$1,A:G,7,))/VLOOKUP($U$1,A:G,7,))*100)+100</f>
        <v>115.05250875140288</v>
      </c>
      <c r="N198" s="77">
        <f>IF(VLOOKUP(A198,Database!$A:$AU,MATCH($N$1,Database!$A$1:$AU$1,0),FALSE)=0,#N/A,VLOOKUP(A198,Database!$A:$AU,MATCH($N$1,Database!$A$1:$AU$1,0),FALSE))</f>
        <v>98.028370601999995</v>
      </c>
      <c r="O198" s="77">
        <f>(((Table134567891011121314151617343[[#This Row],[USA]]-VLOOKUP($U$1,A:N,14,))/VLOOKUP($U$1,A:N,14,))*100)+100</f>
        <v>112.85343758251703</v>
      </c>
      <c r="P198" s="77">
        <f>IF(VLOOKUP(A198,Database!$A:$AS,MATCH($P$1,Database!$A$1:$AS$1,0),FALSE)=0,#N/A,VLOOKUP(A198,Database!$A:$AS,MATCH($P$1,Database!$A$1:$AS$1,0),FALSE))</f>
        <v>111.840017919</v>
      </c>
      <c r="Q198" s="77">
        <f>(((Table134567891011121314151617343[[#This Row],[JPN]]-VLOOKUP($U$1,A:Q,16,))/VLOOKUP($U$1,A:Q,16,))*100)+100</f>
        <v>112.28508323876827</v>
      </c>
    </row>
    <row r="199" spans="1:17" s="82" customFormat="1" x14ac:dyDescent="0.2">
      <c r="A199" s="21">
        <v>38869</v>
      </c>
      <c r="B199" s="77">
        <f>IF(VLOOKUP(A199,Database!$A:$AS,MATCH($B$1,Database!$A$1:$AS$1,0),FALSE)=0,#N/A,VLOOKUP(A199,Database!$A:$AS,MATCH($B$1,Database!$A$1:$AS$1,0),FALSE))</f>
        <v>127.389384218</v>
      </c>
      <c r="C199" s="77">
        <f>IF(VLOOKUP(A199,Database!$A:$AS,MATCH($C$1,Database!$A$1:$AS$1,0),FALSE)=0,#N/A,VLOOKUP(A199,Database!$A:$AS,MATCH($C$1,Database!$A$1:$AS$1,0),FALSE))</f>
        <v>112.55</v>
      </c>
      <c r="D199" s="77">
        <f>IF(VLOOKUP(A199,Database!$A:$AS,MATCH($D$1,Database!$A$1:$AS$1,0),FALSE)=0,#N/A,VLOOKUP(A199,Database!$A:$AS,MATCH($D$1,Database!$A$1:$AS$1,0),FALSE))</f>
        <v>90.192483960000004</v>
      </c>
      <c r="E199" s="77">
        <f>IF(VLOOKUP(A199,Database!$A:$AS,MATCH($E$1,Database!$A$1:$AS$1,0),FALSE)=0,#N/A,VLOOKUP(A199,Database!$A:$AS,MATCH($E$1,Database!$A$1:$AS$1,0),FALSE))</f>
        <v>132.52511043800001</v>
      </c>
      <c r="F199" s="77">
        <f>IF(VLOOKUP(A199,Database!$A:$AS,MATCH($F$1,Database!$A$1:$AS$1,0),FALSE)=0,#N/A,VLOOKUP(A199,Database!$A:$AS,MATCH($F$1,Database!$A$1:$AS$1,0),FALSE))</f>
        <v>103.7</v>
      </c>
      <c r="G199" s="77">
        <f>IF(VLOOKUP(A199,Database!$A:$AS,MATCH($G$1,Database!$A$1:$AS$1,0),FALSE)=0,#N/A,VLOOKUP(A199,Database!$A:$AS,MATCH($G$1,Database!$A$1:$AS$1,0),FALSE))</f>
        <v>107.331062915</v>
      </c>
      <c r="H199" s="77">
        <f>(((Table134567891011121314151617343[[#This Row],[ITA]]-VLOOKUP($U$1,A:B,2,))/VLOOKUP($U$1,A:B,2,))*100)+100</f>
        <v>104.76973684215533</v>
      </c>
      <c r="I199" s="77">
        <f>(((Table134567891011121314151617343[[#This Row],[FRA]]-VLOOKUP($U$1,A:C,3,))/VLOOKUP($U$1,A:C,3,))*100)+100</f>
        <v>109.81559176505024</v>
      </c>
      <c r="J199" s="77">
        <f>(((Table134567891011121314151617343[[#This Row],[DEU]]-VLOOKUP($U$1,A:D,4,))/VLOOKUP($U$1,A:D,4,))*100)+100</f>
        <v>119.94680851029877</v>
      </c>
      <c r="K199" s="77">
        <f>(((Table134567891011121314151617343[[#This Row],[ESP]]-VLOOKUP($U$1,A:E,5,))/VLOOKUP($U$1,A:E,5,))*100)+100</f>
        <v>111.3936286459853</v>
      </c>
      <c r="L199" s="77">
        <f>(((Table134567891011121314151617343[[#This Row],[EA19]]-VLOOKUP($U$1,A:F,6,))/VLOOKUP($U$1,A:F,6,))*100)+100</f>
        <v>115.99552572706935</v>
      </c>
      <c r="M199" s="77">
        <f>(((Table134567891011121314151617343[[#This Row],[GBR]]-VLOOKUP($U$1,A:G,7,))/VLOOKUP($U$1,A:G,7,))*100)+100</f>
        <v>116.45274212395442</v>
      </c>
      <c r="N199" s="77">
        <f>IF(VLOOKUP(A199,Database!$A:$AU,MATCH($N$1,Database!$A$1:$AU$1,0),FALSE)=0,#N/A,VLOOKUP(A199,Database!$A:$AU,MATCH($N$1,Database!$A$1:$AU$1,0),FALSE))</f>
        <v>98.33474674</v>
      </c>
      <c r="O199" s="77">
        <f>(((Table134567891011121314151617343[[#This Row],[USA]]-VLOOKUP($U$1,A:N,14,))/VLOOKUP($U$1,A:N,14,))*100)+100</f>
        <v>113.20614772300212</v>
      </c>
      <c r="P199" s="77">
        <f>IF(VLOOKUP(A199,Database!$A:$AS,MATCH($P$1,Database!$A$1:$AS$1,0),FALSE)=0,#N/A,VLOOKUP(A199,Database!$A:$AS,MATCH($P$1,Database!$A$1:$AS$1,0),FALSE))</f>
        <v>113.36165081599999</v>
      </c>
      <c r="Q199" s="77">
        <f>(((Table134567891011121314151617343[[#This Row],[JPN]]-VLOOKUP($U$1,A:Q,16,))/VLOOKUP($U$1,A:Q,16,))*100)+100</f>
        <v>113.81277144624185</v>
      </c>
    </row>
    <row r="200" spans="1:17" s="82" customFormat="1" x14ac:dyDescent="0.2">
      <c r="A200" s="21">
        <v>38899</v>
      </c>
      <c r="B200" s="77">
        <f>IF(VLOOKUP(A200,Database!$A:$AS,MATCH($B$1,Database!$A$1:$AS$1,0),FALSE)=0,#N/A,VLOOKUP(A200,Database!$A:$AS,MATCH($B$1,Database!$A$1:$AS$1,0),FALSE))</f>
        <v>125.48954253799999</v>
      </c>
      <c r="C200" s="77">
        <f>IF(VLOOKUP(A200,Database!$A:$AS,MATCH($C$1,Database!$A$1:$AS$1,0),FALSE)=0,#N/A,VLOOKUP(A200,Database!$A:$AS,MATCH($C$1,Database!$A$1:$AS$1,0),FALSE))</f>
        <v>111</v>
      </c>
      <c r="D200" s="77">
        <f>IF(VLOOKUP(A200,Database!$A:$AS,MATCH($D$1,Database!$A$1:$AS$1,0),FALSE)=0,#N/A,VLOOKUP(A200,Database!$A:$AS,MATCH($D$1,Database!$A$1:$AS$1,0),FALSE))</f>
        <v>91.792350636999998</v>
      </c>
      <c r="E200" s="77">
        <f>IF(VLOOKUP(A200,Database!$A:$AS,MATCH($E$1,Database!$A$1:$AS$1,0),FALSE)=0,#N/A,VLOOKUP(A200,Database!$A:$AS,MATCH($E$1,Database!$A$1:$AS$1,0),FALSE))</f>
        <v>131.63710969799999</v>
      </c>
      <c r="F200" s="77">
        <f>IF(VLOOKUP(A200,Database!$A:$AS,MATCH($F$1,Database!$A$1:$AS$1,0),FALSE)=0,#N/A,VLOOKUP(A200,Database!$A:$AS,MATCH($F$1,Database!$A$1:$AS$1,0),FALSE))</f>
        <v>103.5</v>
      </c>
      <c r="G200" s="77">
        <f>IF(VLOOKUP(A200,Database!$A:$AS,MATCH($G$1,Database!$A$1:$AS$1,0),FALSE)=0,#N/A,VLOOKUP(A200,Database!$A:$AS,MATCH($G$1,Database!$A$1:$AS$1,0),FALSE))</f>
        <v>106.25560136199999</v>
      </c>
      <c r="H200" s="77">
        <f>(((Table134567891011121314151617343[[#This Row],[ITA]]-VLOOKUP($U$1,A:B,2,))/VLOOKUP($U$1,A:B,2,))*100)+100</f>
        <v>103.20723684203966</v>
      </c>
      <c r="I200" s="77">
        <f>(((Table134567891011121314151617343[[#This Row],[FRA]]-VLOOKUP($U$1,A:C,3,))/VLOOKUP($U$1,A:C,3,))*100)+100</f>
        <v>108.30324909747293</v>
      </c>
      <c r="J200" s="77">
        <f>(((Table134567891011121314151617343[[#This Row],[DEU]]-VLOOKUP($U$1,A:D,4,))/VLOOKUP($U$1,A:D,4,))*100)+100</f>
        <v>122.07446808371989</v>
      </c>
      <c r="K200" s="77">
        <f>(((Table134567891011121314151617343[[#This Row],[ESP]]-VLOOKUP($U$1,A:E,5,))/VLOOKUP($U$1,A:E,5,))*100)+100</f>
        <v>110.64722198884691</v>
      </c>
      <c r="L200" s="77">
        <f>(((Table134567891011121314151617343[[#This Row],[EA19]]-VLOOKUP($U$1,A:F,6,))/VLOOKUP($U$1,A:F,6,))*100)+100</f>
        <v>115.7718120805369</v>
      </c>
      <c r="M200" s="77">
        <f>(((Table134567891011121314151617343[[#This Row],[GBR]]-VLOOKUP($U$1,A:G,7,))/VLOOKUP($U$1,A:G,7,))*100)+100</f>
        <v>115.28588097961897</v>
      </c>
      <c r="N200" s="77">
        <f>IF(VLOOKUP(A200,Database!$A:$AU,MATCH($N$1,Database!$A$1:$AU$1,0),FALSE)=0,#N/A,VLOOKUP(A200,Database!$A:$AU,MATCH($N$1,Database!$A$1:$AU$1,0),FALSE))</f>
        <v>98.273590455000004</v>
      </c>
      <c r="O200" s="77">
        <f>(((Table134567891011121314151617343[[#This Row],[USA]]-VLOOKUP($U$1,A:N,14,))/VLOOKUP($U$1,A:N,14,))*100)+100</f>
        <v>113.13574262548146</v>
      </c>
      <c r="P200" s="77">
        <f>IF(VLOOKUP(A200,Database!$A:$AS,MATCH($P$1,Database!$A$1:$AS$1,0),FALSE)=0,#N/A,VLOOKUP(A200,Database!$A:$AS,MATCH($P$1,Database!$A$1:$AS$1,0),FALSE))</f>
        <v>113.796403072</v>
      </c>
      <c r="Q200" s="77">
        <f>(((Table134567891011121314151617343[[#This Row],[JPN]]-VLOOKUP($U$1,A:Q,16,))/VLOOKUP($U$1,A:Q,16,))*100)+100</f>
        <v>114.24925379094748</v>
      </c>
    </row>
    <row r="201" spans="1:17" s="82" customFormat="1" x14ac:dyDescent="0.2">
      <c r="A201" s="21">
        <v>38930</v>
      </c>
      <c r="B201" s="77">
        <f>IF(VLOOKUP(A201,Database!$A:$AS,MATCH($B$1,Database!$A$1:$AS$1,0),FALSE)=0,#N/A,VLOOKUP(A201,Database!$A:$AS,MATCH($B$1,Database!$A$1:$AS$1,0),FALSE))</f>
        <v>127.189400883</v>
      </c>
      <c r="C201" s="77">
        <f>IF(VLOOKUP(A201,Database!$A:$AS,MATCH($C$1,Database!$A$1:$AS$1,0),FALSE)=0,#N/A,VLOOKUP(A201,Database!$A:$AS,MATCH($C$1,Database!$A$1:$AS$1,0),FALSE))</f>
        <v>110.26</v>
      </c>
      <c r="D201" s="77">
        <f>IF(VLOOKUP(A201,Database!$A:$AS,MATCH($D$1,Database!$A$1:$AS$1,0),FALSE)=0,#N/A,VLOOKUP(A201,Database!$A:$AS,MATCH($D$1,Database!$A$1:$AS$1,0),FALSE))</f>
        <v>92.392300641999995</v>
      </c>
      <c r="E201" s="77">
        <f>IF(VLOOKUP(A201,Database!$A:$AS,MATCH($E$1,Database!$A$1:$AS$1,0),FALSE)=0,#N/A,VLOOKUP(A201,Database!$A:$AS,MATCH($E$1,Database!$A$1:$AS$1,0),FALSE))</f>
        <v>131.45410954499999</v>
      </c>
      <c r="F201" s="77">
        <f>IF(VLOOKUP(A201,Database!$A:$AS,MATCH($F$1,Database!$A$1:$AS$1,0),FALSE)=0,#N/A,VLOOKUP(A201,Database!$A:$AS,MATCH($F$1,Database!$A$1:$AS$1,0),FALSE))</f>
        <v>103.8</v>
      </c>
      <c r="G201" s="77">
        <f>IF(VLOOKUP(A201,Database!$A:$AS,MATCH($G$1,Database!$A$1:$AS$1,0),FALSE)=0,#N/A,VLOOKUP(A201,Database!$A:$AS,MATCH($G$1,Database!$A$1:$AS$1,0),FALSE))</f>
        <v>107.65370138</v>
      </c>
      <c r="H201" s="77">
        <f>(((Table134567891011121314151617343[[#This Row],[ITA]]-VLOOKUP($U$1,A:B,2,))/VLOOKUP($U$1,A:B,2,))*100)+100</f>
        <v>104.60526315771619</v>
      </c>
      <c r="I201" s="77">
        <f>(((Table134567891011121314151617343[[#This Row],[FRA]]-VLOOKUP($U$1,A:C,3,))/VLOOKUP($U$1,A:C,3,))*100)+100</f>
        <v>107.58122743682311</v>
      </c>
      <c r="J201" s="77">
        <f>(((Table134567891011121314151617343[[#This Row],[DEU]]-VLOOKUP($U$1,A:D,4,))/VLOOKUP($U$1,A:D,4,))*100)+100</f>
        <v>122.87234042524896</v>
      </c>
      <c r="K201" s="77">
        <f>(((Table134567891011121314151617343[[#This Row],[ESP]]-VLOOKUP($U$1,A:E,5,))/VLOOKUP($U$1,A:E,5,))*100)+100</f>
        <v>110.49340169759745</v>
      </c>
      <c r="L201" s="77">
        <f>(((Table134567891011121314151617343[[#This Row],[EA19]]-VLOOKUP($U$1,A:F,6,))/VLOOKUP($U$1,A:F,6,))*100)+100</f>
        <v>116.10738255033556</v>
      </c>
      <c r="M201" s="77">
        <f>(((Table134567891011121314151617343[[#This Row],[GBR]]-VLOOKUP($U$1,A:G,7,))/VLOOKUP($U$1,A:G,7,))*100)+100</f>
        <v>116.80280046627857</v>
      </c>
      <c r="N201" s="77">
        <f>IF(VLOOKUP(A201,Database!$A:$AU,MATCH($N$1,Database!$A$1:$AU$1,0),FALSE)=0,#N/A,VLOOKUP(A201,Database!$A:$AU,MATCH($N$1,Database!$A$1:$AU$1,0),FALSE))</f>
        <v>98.703964181000003</v>
      </c>
      <c r="O201" s="77">
        <f>(((Table134567891011121314151617343[[#This Row],[USA]]-VLOOKUP($U$1,A:N,14,))/VLOOKUP($U$1,A:N,14,))*100)+100</f>
        <v>113.63120280834515</v>
      </c>
      <c r="P201" s="77">
        <f>IF(VLOOKUP(A201,Database!$A:$AS,MATCH($P$1,Database!$A$1:$AS$1,0),FALSE)=0,#N/A,VLOOKUP(A201,Database!$A:$AS,MATCH($P$1,Database!$A$1:$AS$1,0),FALSE))</f>
        <v>114.12246726399999</v>
      </c>
      <c r="Q201" s="77">
        <f>(((Table134567891011121314151617343[[#This Row],[JPN]]-VLOOKUP($U$1,A:Q,16,))/VLOOKUP($U$1,A:Q,16,))*100)+100</f>
        <v>114.57661554947667</v>
      </c>
    </row>
    <row r="202" spans="1:17" s="82" customFormat="1" x14ac:dyDescent="0.2">
      <c r="A202" s="21">
        <v>38961</v>
      </c>
      <c r="B202" s="77">
        <f>IF(VLOOKUP(A202,Database!$A:$AS,MATCH($B$1,Database!$A$1:$AS$1,0),FALSE)=0,#N/A,VLOOKUP(A202,Database!$A:$AS,MATCH($B$1,Database!$A$1:$AS$1,0),FALSE))</f>
        <v>126.88942588099999</v>
      </c>
      <c r="C202" s="77">
        <f>IF(VLOOKUP(A202,Database!$A:$AS,MATCH($C$1,Database!$A$1:$AS$1,0),FALSE)=0,#N/A,VLOOKUP(A202,Database!$A:$AS,MATCH($C$1,Database!$A$1:$AS$1,0),FALSE))</f>
        <v>111.95</v>
      </c>
      <c r="D202" s="77">
        <f>IF(VLOOKUP(A202,Database!$A:$AS,MATCH($D$1,Database!$A$1:$AS$1,0),FALSE)=0,#N/A,VLOOKUP(A202,Database!$A:$AS,MATCH($D$1,Database!$A$1:$AS$1,0),FALSE))</f>
        <v>92.292308973999994</v>
      </c>
      <c r="E202" s="77">
        <f>IF(VLOOKUP(A202,Database!$A:$AS,MATCH($E$1,Database!$A$1:$AS$1,0),FALSE)=0,#N/A,VLOOKUP(A202,Database!$A:$AS,MATCH($E$1,Database!$A$1:$AS$1,0),FALSE))</f>
        <v>132.820110683</v>
      </c>
      <c r="F202" s="77">
        <f>IF(VLOOKUP(A202,Database!$A:$AS,MATCH($F$1,Database!$A$1:$AS$1,0),FALSE)=0,#N/A,VLOOKUP(A202,Database!$A:$AS,MATCH($F$1,Database!$A$1:$AS$1,0),FALSE))</f>
        <v>103.9</v>
      </c>
      <c r="G202" s="77">
        <f>IF(VLOOKUP(A202,Database!$A:$AS,MATCH($G$1,Database!$A$1:$AS$1,0),FALSE)=0,#N/A,VLOOKUP(A202,Database!$A:$AS,MATCH($G$1,Database!$A$1:$AS$1,0),FALSE))</f>
        <v>108.944255243</v>
      </c>
      <c r="H202" s="77">
        <f>(((Table134567891011121314151617343[[#This Row],[ITA]]-VLOOKUP($U$1,A:B,2,))/VLOOKUP($U$1,A:B,2,))*100)+100</f>
        <v>104.3585526314687</v>
      </c>
      <c r="I202" s="77">
        <f>(((Table134567891011121314151617343[[#This Row],[FRA]]-VLOOKUP($U$1,A:C,3,))/VLOOKUP($U$1,A:C,3,))*100)+100</f>
        <v>109.23016879695581</v>
      </c>
      <c r="J202" s="77">
        <f>(((Table134567891011121314151617343[[#This Row],[DEU]]-VLOOKUP($U$1,A:D,4,))/VLOOKUP($U$1,A:D,4,))*100)+100</f>
        <v>122.73936170099583</v>
      </c>
      <c r="K202" s="77">
        <f>(((Table134567891011121314151617343[[#This Row],[ESP]]-VLOOKUP($U$1,A:E,5,))/VLOOKUP($U$1,A:E,5,))*100)+100</f>
        <v>111.64159031629363</v>
      </c>
      <c r="L202" s="77">
        <f>(((Table134567891011121314151617343[[#This Row],[EA19]]-VLOOKUP($U$1,A:F,6,))/VLOOKUP($U$1,A:F,6,))*100)+100</f>
        <v>116.21923937360179</v>
      </c>
      <c r="M202" s="77">
        <f>(((Table134567891011121314151617343[[#This Row],[GBR]]-VLOOKUP($U$1,A:G,7,))/VLOOKUP($U$1,A:G,7,))*100)+100</f>
        <v>118.20303383883011</v>
      </c>
      <c r="N202" s="77">
        <f>IF(VLOOKUP(A202,Database!$A:$AU,MATCH($N$1,Database!$A$1:$AU$1,0),FALSE)=0,#N/A,VLOOKUP(A202,Database!$A:$AU,MATCH($N$1,Database!$A$1:$AU$1,0),FALSE))</f>
        <v>98.537246398999997</v>
      </c>
      <c r="O202" s="77">
        <f>(((Table134567891011121314151617343[[#This Row],[USA]]-VLOOKUP($U$1,A:N,14,))/VLOOKUP($U$1,A:N,14,))*100)+100</f>
        <v>113.43927189396504</v>
      </c>
      <c r="P202" s="77">
        <f>IF(VLOOKUP(A202,Database!$A:$AS,MATCH($P$1,Database!$A$1:$AS$1,0),FALSE)=0,#N/A,VLOOKUP(A202,Database!$A:$AS,MATCH($P$1,Database!$A$1:$AS$1,0),FALSE))</f>
        <v>114.0137792</v>
      </c>
      <c r="Q202" s="77">
        <f>(((Table134567891011121314151617343[[#This Row],[JPN]]-VLOOKUP($U$1,A:Q,16,))/VLOOKUP($U$1,A:Q,16,))*100)+100</f>
        <v>114.46749496330028</v>
      </c>
    </row>
    <row r="203" spans="1:17" s="82" customFormat="1" x14ac:dyDescent="0.2">
      <c r="A203" s="21">
        <v>38991</v>
      </c>
      <c r="B203" s="77">
        <f>IF(VLOOKUP(A203,Database!$A:$AS,MATCH($B$1,Database!$A$1:$AS$1,0),FALSE)=0,#N/A,VLOOKUP(A203,Database!$A:$AS,MATCH($B$1,Database!$A$1:$AS$1,0),FALSE))</f>
        <v>127.08940921600001</v>
      </c>
      <c r="C203" s="77">
        <f>IF(VLOOKUP(A203,Database!$A:$AS,MATCH($C$1,Database!$A$1:$AS$1,0),FALSE)=0,#N/A,VLOOKUP(A203,Database!$A:$AS,MATCH($C$1,Database!$A$1:$AS$1,0),FALSE))</f>
        <v>111.03</v>
      </c>
      <c r="D203" s="77">
        <f>IF(VLOOKUP(A203,Database!$A:$AS,MATCH($D$1,Database!$A$1:$AS$1,0),FALSE)=0,#N/A,VLOOKUP(A203,Database!$A:$AS,MATCH($D$1,Database!$A$1:$AS$1,0),FALSE))</f>
        <v>92.092325639999999</v>
      </c>
      <c r="E203" s="77">
        <f>IF(VLOOKUP(A203,Database!$A:$AS,MATCH($E$1,Database!$A$1:$AS$1,0),FALSE)=0,#N/A,VLOOKUP(A203,Database!$A:$AS,MATCH($E$1,Database!$A$1:$AS$1,0),FALSE))</f>
        <v>131.71210976</v>
      </c>
      <c r="F203" s="77">
        <f>IF(VLOOKUP(A203,Database!$A:$AS,MATCH($F$1,Database!$A$1:$AS$1,0),FALSE)=0,#N/A,VLOOKUP(A203,Database!$A:$AS,MATCH($F$1,Database!$A$1:$AS$1,0),FALSE))</f>
        <v>103.6</v>
      </c>
      <c r="G203" s="77">
        <f>IF(VLOOKUP(A203,Database!$A:$AS,MATCH($G$1,Database!$A$1:$AS$1,0),FALSE)=0,#N/A,VLOOKUP(A203,Database!$A:$AS,MATCH($G$1,Database!$A$1:$AS$1,0),FALSE))</f>
        <v>108.406524467</v>
      </c>
      <c r="H203" s="77">
        <f>(((Table134567891011121314151617343[[#This Row],[ITA]]-VLOOKUP($U$1,A:B,2,))/VLOOKUP($U$1,A:B,2,))*100)+100</f>
        <v>104.52302631590784</v>
      </c>
      <c r="I203" s="77">
        <f>(((Table134567891011121314151617343[[#This Row],[FRA]]-VLOOKUP($U$1,A:C,3,))/VLOOKUP($U$1,A:C,3,))*100)+100</f>
        <v>108.33252024587765</v>
      </c>
      <c r="J203" s="77">
        <f>(((Table134567891011121314151617343[[#This Row],[DEU]]-VLOOKUP($U$1,A:D,4,))/VLOOKUP($U$1,A:D,4,))*100)+100</f>
        <v>122.47340425514938</v>
      </c>
      <c r="K203" s="77">
        <f>(((Table134567891011121314151617343[[#This Row],[ESP]]-VLOOKUP($U$1,A:E,5,))/VLOOKUP($U$1,A:E,5,))*100)+100</f>
        <v>110.7102630912255</v>
      </c>
      <c r="L203" s="77">
        <f>(((Table134567891011121314151617343[[#This Row],[EA19]]-VLOOKUP($U$1,A:F,6,))/VLOOKUP($U$1,A:F,6,))*100)+100</f>
        <v>115.88366890380311</v>
      </c>
      <c r="M203" s="77">
        <f>(((Table134567891011121314151617343[[#This Row],[GBR]]-VLOOKUP($U$1,A:G,7,))/VLOOKUP($U$1,A:G,7,))*100)+100</f>
        <v>117.61960326720488</v>
      </c>
      <c r="N203" s="77">
        <f>IF(VLOOKUP(A203,Database!$A:$AU,MATCH($N$1,Database!$A$1:$AU$1,0),FALSE)=0,#N/A,VLOOKUP(A203,Database!$A:$AU,MATCH($N$1,Database!$A$1:$AU$1,0),FALSE))</f>
        <v>98.418105629999999</v>
      </c>
      <c r="O203" s="77">
        <f>(((Table134567891011121314151617343[[#This Row],[USA]]-VLOOKUP($U$1,A:N,14,))/VLOOKUP($U$1,A:N,14,))*100)+100</f>
        <v>113.30211317904094</v>
      </c>
      <c r="P203" s="77">
        <f>IF(VLOOKUP(A203,Database!$A:$AS,MATCH($P$1,Database!$A$1:$AS$1,0),FALSE)=0,#N/A,VLOOKUP(A203,Database!$A:$AS,MATCH($P$1,Database!$A$1:$AS$1,0),FALSE))</f>
        <v>114.448531457</v>
      </c>
      <c r="Q203" s="77">
        <f>(((Table134567891011121314151617343[[#This Row],[JPN]]-VLOOKUP($U$1,A:Q,16,))/VLOOKUP($U$1,A:Q,16,))*100)+100</f>
        <v>114.90397730900986</v>
      </c>
    </row>
    <row r="204" spans="1:17" s="82" customFormat="1" x14ac:dyDescent="0.2">
      <c r="A204" s="21">
        <v>39022</v>
      </c>
      <c r="B204" s="77">
        <f>IF(VLOOKUP(A204,Database!$A:$AS,MATCH($B$1,Database!$A$1:$AS$1,0),FALSE)=0,#N/A,VLOOKUP(A204,Database!$A:$AS,MATCH($B$1,Database!$A$1:$AS$1,0),FALSE))</f>
        <v>127.28939255100001</v>
      </c>
      <c r="C204" s="77">
        <f>IF(VLOOKUP(A204,Database!$A:$AS,MATCH($C$1,Database!$A$1:$AS$1,0),FALSE)=0,#N/A,VLOOKUP(A204,Database!$A:$AS,MATCH($C$1,Database!$A$1:$AS$1,0),FALSE))</f>
        <v>110.4</v>
      </c>
      <c r="D204" s="77">
        <f>IF(VLOOKUP(A204,Database!$A:$AS,MATCH($D$1,Database!$A$1:$AS$1,0),FALSE)=0,#N/A,VLOOKUP(A204,Database!$A:$AS,MATCH($D$1,Database!$A$1:$AS$1,0),FALSE))</f>
        <v>93.692192317000007</v>
      </c>
      <c r="E204" s="77">
        <f>IF(VLOOKUP(A204,Database!$A:$AS,MATCH($E$1,Database!$A$1:$AS$1,0),FALSE)=0,#N/A,VLOOKUP(A204,Database!$A:$AS,MATCH($E$1,Database!$A$1:$AS$1,0),FALSE))</f>
        <v>133.58811132299999</v>
      </c>
      <c r="F204" s="77">
        <f>IF(VLOOKUP(A204,Database!$A:$AS,MATCH($F$1,Database!$A$1:$AS$1,0),FALSE)=0,#N/A,VLOOKUP(A204,Database!$A:$AS,MATCH($F$1,Database!$A$1:$AS$1,0),FALSE))</f>
        <v>104.6</v>
      </c>
      <c r="G204" s="77">
        <f>IF(VLOOKUP(A204,Database!$A:$AS,MATCH($G$1,Database!$A$1:$AS$1,0),FALSE)=0,#N/A,VLOOKUP(A204,Database!$A:$AS,MATCH($G$1,Database!$A$1:$AS$1,0),FALSE))</f>
        <v>109.266893709</v>
      </c>
      <c r="H204" s="77">
        <f>(((Table134567891011121314151617343[[#This Row],[ITA]]-VLOOKUP($U$1,A:B,2,))/VLOOKUP($U$1,A:B,2,))*100)+100</f>
        <v>104.68750000034697</v>
      </c>
      <c r="I204" s="77">
        <f>(((Table134567891011121314151617343[[#This Row],[FRA]]-VLOOKUP($U$1,A:C,3,))/VLOOKUP($U$1,A:C,3,))*100)+100</f>
        <v>107.71782612937849</v>
      </c>
      <c r="J204" s="77">
        <f>(((Table134567891011121314151617343[[#This Row],[DEU]]-VLOOKUP($U$1,A:D,4,))/VLOOKUP($U$1,A:D,4,))*100)+100</f>
        <v>124.60106382857055</v>
      </c>
      <c r="K204" s="77">
        <f>(((Table134567891011121314151617343[[#This Row],[ESP]]-VLOOKUP($U$1,A:E,5,))/VLOOKUP($U$1,A:E,5,))*100)+100</f>
        <v>112.28713120895384</v>
      </c>
      <c r="L204" s="77">
        <f>(((Table134567891011121314151617343[[#This Row],[EA19]]-VLOOKUP($U$1,A:F,6,))/VLOOKUP($U$1,A:F,6,))*100)+100</f>
        <v>117.00223713646531</v>
      </c>
      <c r="M204" s="77">
        <f>(((Table134567891011121314151617343[[#This Row],[GBR]]-VLOOKUP($U$1,A:G,7,))/VLOOKUP($U$1,A:G,7,))*100)+100</f>
        <v>118.55309218223924</v>
      </c>
      <c r="N204" s="77">
        <f>IF(VLOOKUP(A204,Database!$A:$AU,MATCH($N$1,Database!$A$1:$AU$1,0),FALSE)=0,#N/A,VLOOKUP(A204,Database!$A:$AU,MATCH($N$1,Database!$A$1:$AU$1,0),FALSE))</f>
        <v>98.363094709999999</v>
      </c>
      <c r="O204" s="77">
        <f>(((Table134567891011121314151617343[[#This Row],[USA]]-VLOOKUP($U$1,A:N,14,))/VLOOKUP($U$1,A:N,14,))*100)+100</f>
        <v>113.23878282489497</v>
      </c>
      <c r="P204" s="77">
        <f>IF(VLOOKUP(A204,Database!$A:$AS,MATCH($P$1,Database!$A$1:$AS$1,0),FALSE)=0,#N/A,VLOOKUP(A204,Database!$A:$AS,MATCH($P$1,Database!$A$1:$AS$1,0),FALSE))</f>
        <v>115.53541209700001</v>
      </c>
      <c r="Q204" s="77">
        <f>(((Table134567891011121314151617343[[#This Row],[JPN]]-VLOOKUP($U$1,A:Q,16,))/VLOOKUP($U$1,A:Q,16,))*100)+100</f>
        <v>115.99518317077388</v>
      </c>
    </row>
    <row r="205" spans="1:17" s="82" customFormat="1" x14ac:dyDescent="0.2">
      <c r="A205" s="21">
        <v>39052</v>
      </c>
      <c r="B205" s="77">
        <f>IF(VLOOKUP(A205,Database!$A:$AS,MATCH($B$1,Database!$A$1:$AS$1,0),FALSE)=0,#N/A,VLOOKUP(A205,Database!$A:$AS,MATCH($B$1,Database!$A$1:$AS$1,0),FALSE))</f>
        <v>129.389217565</v>
      </c>
      <c r="C205" s="77">
        <f>IF(VLOOKUP(A205,Database!$A:$AS,MATCH($C$1,Database!$A$1:$AS$1,0),FALSE)=0,#N/A,VLOOKUP(A205,Database!$A:$AS,MATCH($C$1,Database!$A$1:$AS$1,0),FALSE))</f>
        <v>112.27</v>
      </c>
      <c r="D205" s="77">
        <f>IF(VLOOKUP(A205,Database!$A:$AS,MATCH($D$1,Database!$A$1:$AS$1,0),FALSE)=0,#N/A,VLOOKUP(A205,Database!$A:$AS,MATCH($D$1,Database!$A$1:$AS$1,0),FALSE))</f>
        <v>94.592117324</v>
      </c>
      <c r="E205" s="77">
        <f>IF(VLOOKUP(A205,Database!$A:$AS,MATCH($E$1,Database!$A$1:$AS$1,0),FALSE)=0,#N/A,VLOOKUP(A205,Database!$A:$AS,MATCH($E$1,Database!$A$1:$AS$1,0),FALSE))</f>
        <v>136.647113873</v>
      </c>
      <c r="F205" s="77">
        <f>IF(VLOOKUP(A205,Database!$A:$AS,MATCH($F$1,Database!$A$1:$AS$1,0),FALSE)=0,#N/A,VLOOKUP(A205,Database!$A:$AS,MATCH($F$1,Database!$A$1:$AS$1,0),FALSE))</f>
        <v>106.1</v>
      </c>
      <c r="G205" s="77">
        <f>IF(VLOOKUP(A205,Database!$A:$AS,MATCH($G$1,Database!$A$1:$AS$1,0),FALSE)=0,#N/A,VLOOKUP(A205,Database!$A:$AS,MATCH($G$1,Database!$A$1:$AS$1,0),FALSE))</f>
        <v>108.406524467</v>
      </c>
      <c r="H205" s="77">
        <f>(((Table134567891011121314151617343[[#This Row],[ITA]]-VLOOKUP($U$1,A:B,2,))/VLOOKUP($U$1,A:B,2,))*100)+100</f>
        <v>106.41447368407931</v>
      </c>
      <c r="I205" s="77">
        <f>(((Table134567891011121314151617343[[#This Row],[FRA]]-VLOOKUP($U$1,A:C,3,))/VLOOKUP($U$1,A:C,3,))*100)+100</f>
        <v>109.54239437993951</v>
      </c>
      <c r="J205" s="77">
        <f>(((Table134567891011121314151617343[[#This Row],[DEU]]-VLOOKUP($U$1,A:D,4,))/VLOOKUP($U$1,A:D,4,))*100)+100</f>
        <v>125.79787234019918</v>
      </c>
      <c r="K205" s="77">
        <f>(((Table134567891011121314151617343[[#This Row],[ESP]]-VLOOKUP($U$1,A:E,5,))/VLOOKUP($U$1,A:E,5,))*100)+100</f>
        <v>114.85836765580999</v>
      </c>
      <c r="L205" s="77">
        <f>(((Table134567891011121314151617343[[#This Row],[EA19]]-VLOOKUP($U$1,A:F,6,))/VLOOKUP($U$1,A:F,6,))*100)+100</f>
        <v>118.68008948545859</v>
      </c>
      <c r="M205" s="77">
        <f>(((Table134567891011121314151617343[[#This Row],[GBR]]-VLOOKUP($U$1,A:G,7,))/VLOOKUP($U$1,A:G,7,))*100)+100</f>
        <v>117.61960326720488</v>
      </c>
      <c r="N205" s="77">
        <f>IF(VLOOKUP(A205,Database!$A:$AU,MATCH($N$1,Database!$A$1:$AU$1,0),FALSE)=0,#N/A,VLOOKUP(A205,Database!$A:$AU,MATCH($N$1,Database!$A$1:$AU$1,0),FALSE))</f>
        <v>99.369150289000004</v>
      </c>
      <c r="O205" s="77">
        <f>(((Table134567891011121314151617343[[#This Row],[USA]]-VLOOKUP($U$1,A:N,14,))/VLOOKUP($U$1,A:N,14,))*100)+100</f>
        <v>114.3969866162258</v>
      </c>
      <c r="P205" s="77">
        <f>IF(VLOOKUP(A205,Database!$A:$AS,MATCH($P$1,Database!$A$1:$AS$1,0),FALSE)=0,#N/A,VLOOKUP(A205,Database!$A:$AS,MATCH($P$1,Database!$A$1:$AS$1,0),FALSE))</f>
        <v>115.644100161</v>
      </c>
      <c r="Q205" s="77">
        <f>(((Table134567891011121314151617343[[#This Row],[JPN]]-VLOOKUP($U$1,A:Q,16,))/VLOOKUP($U$1,A:Q,16,))*100)+100</f>
        <v>116.10430375695027</v>
      </c>
    </row>
    <row r="206" spans="1:17" s="82" customFormat="1" x14ac:dyDescent="0.2">
      <c r="A206" s="21">
        <v>39083</v>
      </c>
      <c r="B206" s="77">
        <f>IF(VLOOKUP(A206,Database!$A:$AS,MATCH($B$1,Database!$A$1:$AS$1,0),FALSE)=0,#N/A,VLOOKUP(A206,Database!$A:$AS,MATCH($B$1,Database!$A$1:$AS$1,0),FALSE))</f>
        <v>128.08932589</v>
      </c>
      <c r="C206" s="77">
        <f>IF(VLOOKUP(A206,Database!$A:$AS,MATCH($C$1,Database!$A$1:$AS$1,0),FALSE)=0,#N/A,VLOOKUP(A206,Database!$A:$AS,MATCH($C$1,Database!$A$1:$AS$1,0),FALSE))</f>
        <v>111</v>
      </c>
      <c r="D206" s="77">
        <f>IF(VLOOKUP(A206,Database!$A:$AS,MATCH($D$1,Database!$A$1:$AS$1,0),FALSE)=0,#N/A,VLOOKUP(A206,Database!$A:$AS,MATCH($D$1,Database!$A$1:$AS$1,0),FALSE))</f>
        <v>95.092075660000006</v>
      </c>
      <c r="E206" s="77">
        <f>IF(VLOOKUP(A206,Database!$A:$AS,MATCH($E$1,Database!$A$1:$AS$1,0),FALSE)=0,#N/A,VLOOKUP(A206,Database!$A:$AS,MATCH($E$1,Database!$A$1:$AS$1,0),FALSE))</f>
        <v>134.55311212800001</v>
      </c>
      <c r="F206" s="77">
        <f>IF(VLOOKUP(A206,Database!$A:$AS,MATCH($F$1,Database!$A$1:$AS$1,0),FALSE)=0,#N/A,VLOOKUP(A206,Database!$A:$AS,MATCH($F$1,Database!$A$1:$AS$1,0),FALSE))</f>
        <v>105.7</v>
      </c>
      <c r="G206" s="77">
        <f>IF(VLOOKUP(A206,Database!$A:$AS,MATCH($G$1,Database!$A$1:$AS$1,0),FALSE)=0,#N/A,VLOOKUP(A206,Database!$A:$AS,MATCH($G$1,Database!$A$1:$AS$1,0),FALSE))</f>
        <v>109.69707832899999</v>
      </c>
      <c r="H206" s="77">
        <f>(((Table134567891011121314151617343[[#This Row],[ITA]]-VLOOKUP($U$1,A:B,2,))/VLOOKUP($U$1,A:B,2,))*100)+100</f>
        <v>105.34539473728105</v>
      </c>
      <c r="I206" s="77">
        <f>(((Table134567891011121314151617343[[#This Row],[FRA]]-VLOOKUP($U$1,A:C,3,))/VLOOKUP($U$1,A:C,3,))*100)+100</f>
        <v>108.30324909747293</v>
      </c>
      <c r="J206" s="77">
        <f>(((Table134567891011121314151617343[[#This Row],[DEU]]-VLOOKUP($U$1,A:D,4,))/VLOOKUP($U$1,A:D,4,))*100)+100</f>
        <v>126.46276595614522</v>
      </c>
      <c r="K206" s="77">
        <f>(((Table134567891011121314151617343[[#This Row],[ESP]]-VLOOKUP($U$1,A:E,5,))/VLOOKUP($U$1,A:E,5,))*100)+100</f>
        <v>113.09826006566615</v>
      </c>
      <c r="L206" s="77">
        <f>(((Table134567891011121314151617343[[#This Row],[EA19]]-VLOOKUP($U$1,A:F,6,))/VLOOKUP($U$1,A:F,6,))*100)+100</f>
        <v>118.23266219239373</v>
      </c>
      <c r="M206" s="77">
        <f>(((Table134567891011121314151617343[[#This Row],[GBR]]-VLOOKUP($U$1,A:G,7,))/VLOOKUP($U$1,A:G,7,))*100)+100</f>
        <v>119.01983663867142</v>
      </c>
      <c r="N206" s="77">
        <f>IF(VLOOKUP(A206,Database!$A:$AU,MATCH($N$1,Database!$A$1:$AU$1,0),FALSE)=0,#N/A,VLOOKUP(A206,Database!$A:$AU,MATCH($N$1,Database!$A$1:$AU$1,0),FALSE))</f>
        <v>98.980009972999994</v>
      </c>
      <c r="O206" s="77">
        <f>(((Table134567891011121314151617343[[#This Row],[USA]]-VLOOKUP($U$1,A:N,14,))/VLOOKUP($U$1,A:N,14,))*100)+100</f>
        <v>113.9489956714324</v>
      </c>
      <c r="P206" s="77">
        <f>IF(VLOOKUP(A206,Database!$A:$AS,MATCH($P$1,Database!$A$1:$AS$1,0),FALSE)=0,#N/A,VLOOKUP(A206,Database!$A:$AS,MATCH($P$1,Database!$A$1:$AS$1,0),FALSE))</f>
        <v>114.448531457</v>
      </c>
      <c r="Q206" s="77">
        <f>(((Table134567891011121314151617343[[#This Row],[JPN]]-VLOOKUP($U$1,A:Q,16,))/VLOOKUP($U$1,A:Q,16,))*100)+100</f>
        <v>114.90397730900986</v>
      </c>
    </row>
    <row r="207" spans="1:17" s="82" customFormat="1" x14ac:dyDescent="0.2">
      <c r="A207" s="21">
        <v>39114</v>
      </c>
      <c r="B207" s="77">
        <f>IF(VLOOKUP(A207,Database!$A:$AS,MATCH($B$1,Database!$A$1:$AS$1,0),FALSE)=0,#N/A,VLOOKUP(A207,Database!$A:$AS,MATCH($B$1,Database!$A$1:$AS$1,0),FALSE))</f>
        <v>128.88925922799999</v>
      </c>
      <c r="C207" s="77">
        <f>IF(VLOOKUP(A207,Database!$A:$AS,MATCH($C$1,Database!$A$1:$AS$1,0),FALSE)=0,#N/A,VLOOKUP(A207,Database!$A:$AS,MATCH($C$1,Database!$A$1:$AS$1,0),FALSE))</f>
        <v>112.02</v>
      </c>
      <c r="D207" s="77">
        <f>IF(VLOOKUP(A207,Database!$A:$AS,MATCH($D$1,Database!$A$1:$AS$1,0),FALSE)=0,#N/A,VLOOKUP(A207,Database!$A:$AS,MATCH($D$1,Database!$A$1:$AS$1,0),FALSE))</f>
        <v>95.492042330000004</v>
      </c>
      <c r="E207" s="77">
        <f>IF(VLOOKUP(A207,Database!$A:$AS,MATCH($E$1,Database!$A$1:$AS$1,0),FALSE)=0,#N/A,VLOOKUP(A207,Database!$A:$AS,MATCH($E$1,Database!$A$1:$AS$1,0),FALSE))</f>
        <v>134.48111206799999</v>
      </c>
      <c r="F207" s="77">
        <f>IF(VLOOKUP(A207,Database!$A:$AS,MATCH($F$1,Database!$A$1:$AS$1,0),FALSE)=0,#N/A,VLOOKUP(A207,Database!$A:$AS,MATCH($F$1,Database!$A$1:$AS$1,0),FALSE))</f>
        <v>106.3</v>
      </c>
      <c r="G207" s="77">
        <f>IF(VLOOKUP(A207,Database!$A:$AS,MATCH($G$1,Database!$A$1:$AS$1,0),FALSE)=0,#N/A,VLOOKUP(A207,Database!$A:$AS,MATCH($G$1,Database!$A$1:$AS$1,0),FALSE))</f>
        <v>108.191432156</v>
      </c>
      <c r="H207" s="77">
        <f>(((Table134567891011121314151617343[[#This Row],[ITA]]-VLOOKUP($U$1,A:B,2,))/VLOOKUP($U$1,A:B,2,))*100)+100</f>
        <v>106.0032894733927</v>
      </c>
      <c r="I207" s="77">
        <f>(((Table134567891011121314151617343[[#This Row],[FRA]]-VLOOKUP($U$1,A:C,3,))/VLOOKUP($U$1,A:C,3,))*100)+100</f>
        <v>109.29846814323349</v>
      </c>
      <c r="J207" s="77">
        <f>(((Table134567891011121314151617343[[#This Row],[DEU]]-VLOOKUP($U$1,A:D,4,))/VLOOKUP($U$1,A:D,4,))*100)+100</f>
        <v>126.99468085049793</v>
      </c>
      <c r="K207" s="77">
        <f>(((Table134567891011121314151617343[[#This Row],[ESP]]-VLOOKUP($U$1,A:E,5,))/VLOOKUP($U$1,A:E,5,))*100)+100</f>
        <v>113.03774060697924</v>
      </c>
      <c r="L207" s="77">
        <f>(((Table134567891011121314151617343[[#This Row],[EA19]]-VLOOKUP($U$1,A:F,6,))/VLOOKUP($U$1,A:F,6,))*100)+100</f>
        <v>118.90380313199104</v>
      </c>
      <c r="M207" s="77">
        <f>(((Table134567891011121314151617343[[#This Row],[GBR]]-VLOOKUP($U$1,A:G,7,))/VLOOKUP($U$1,A:G,7,))*100)+100</f>
        <v>117.3862310379038</v>
      </c>
      <c r="N207" s="77">
        <f>IF(VLOOKUP(A207,Database!$A:$AU,MATCH($N$1,Database!$A$1:$AU$1,0),FALSE)=0,#N/A,VLOOKUP(A207,Database!$A:$AU,MATCH($N$1,Database!$A$1:$AU$1,0),FALSE))</f>
        <v>99.921241871999996</v>
      </c>
      <c r="O207" s="77">
        <f>(((Table134567891011121314151617343[[#This Row],[USA]]-VLOOKUP($U$1,A:N,14,))/VLOOKUP($U$1,A:N,14,))*100)+100</f>
        <v>115.03257234124908</v>
      </c>
      <c r="P207" s="77">
        <f>IF(VLOOKUP(A207,Database!$A:$AS,MATCH($P$1,Database!$A$1:$AS$1,0),FALSE)=0,#N/A,VLOOKUP(A207,Database!$A:$AS,MATCH($P$1,Database!$A$1:$AS$1,0),FALSE))</f>
        <v>115.100659841</v>
      </c>
      <c r="Q207" s="77">
        <f>(((Table134567891011121314151617343[[#This Row],[JPN]]-VLOOKUP($U$1,A:Q,16,))/VLOOKUP($U$1,A:Q,16,))*100)+100</f>
        <v>115.55870082606826</v>
      </c>
    </row>
    <row r="208" spans="1:17" s="82" customFormat="1" x14ac:dyDescent="0.2">
      <c r="A208" s="21">
        <v>39142</v>
      </c>
      <c r="B208" s="77">
        <f>IF(VLOOKUP(A208,Database!$A:$AS,MATCH($B$1,Database!$A$1:$AS$1,0),FALSE)=0,#N/A,VLOOKUP(A208,Database!$A:$AS,MATCH($B$1,Database!$A$1:$AS$1,0),FALSE))</f>
        <v>129.78918423499999</v>
      </c>
      <c r="C208" s="77">
        <f>IF(VLOOKUP(A208,Database!$A:$AS,MATCH($C$1,Database!$A$1:$AS$1,0),FALSE)=0,#N/A,VLOOKUP(A208,Database!$A:$AS,MATCH($C$1,Database!$A$1:$AS$1,0),FALSE))</f>
        <v>112.87</v>
      </c>
      <c r="D208" s="77">
        <f>IF(VLOOKUP(A208,Database!$A:$AS,MATCH($D$1,Database!$A$1:$AS$1,0),FALSE)=0,#N/A,VLOOKUP(A208,Database!$A:$AS,MATCH($D$1,Database!$A$1:$AS$1,0),FALSE))</f>
        <v>95.992000666999999</v>
      </c>
      <c r="E208" s="77">
        <f>IF(VLOOKUP(A208,Database!$A:$AS,MATCH($E$1,Database!$A$1:$AS$1,0),FALSE)=0,#N/A,VLOOKUP(A208,Database!$A:$AS,MATCH($E$1,Database!$A$1:$AS$1,0),FALSE))</f>
        <v>136.48111373399999</v>
      </c>
      <c r="F208" s="77">
        <f>IF(VLOOKUP(A208,Database!$A:$AS,MATCH($F$1,Database!$A$1:$AS$1,0),FALSE)=0,#N/A,VLOOKUP(A208,Database!$A:$AS,MATCH($F$1,Database!$A$1:$AS$1,0),FALSE))</f>
        <v>106.8</v>
      </c>
      <c r="G208" s="77">
        <f>IF(VLOOKUP(A208,Database!$A:$AS,MATCH($G$1,Database!$A$1:$AS$1,0),FALSE)=0,#N/A,VLOOKUP(A208,Database!$A:$AS,MATCH($G$1,Database!$A$1:$AS$1,0),FALSE))</f>
        <v>107.976339846</v>
      </c>
      <c r="H208" s="77">
        <f>(((Table134567891011121314151617343[[#This Row],[ITA]]-VLOOKUP($U$1,A:B,2,))/VLOOKUP($U$1,A:B,2,))*100)+100</f>
        <v>106.74342105295757</v>
      </c>
      <c r="I208" s="77">
        <f>(((Table134567891011121314151617343[[#This Row],[FRA]]-VLOOKUP($U$1,A:C,3,))/VLOOKUP($U$1,A:C,3,))*100)+100</f>
        <v>110.12781734803397</v>
      </c>
      <c r="J208" s="77">
        <f>(((Table134567891011121314151617343[[#This Row],[DEU]]-VLOOKUP($U$1,A:D,4,))/VLOOKUP($U$1,A:D,4,))*100)+100</f>
        <v>127.65957446777387</v>
      </c>
      <c r="K208" s="77">
        <f>(((Table134567891011121314151617343[[#This Row],[ESP]]-VLOOKUP($U$1,A:E,5,))/VLOOKUP($U$1,A:E,5,))*100)+100</f>
        <v>114.71883668105482</v>
      </c>
      <c r="L208" s="77">
        <f>(((Table134567891011121314151617343[[#This Row],[EA19]]-VLOOKUP($U$1,A:F,6,))/VLOOKUP($U$1,A:F,6,))*100)+100</f>
        <v>119.46308724832214</v>
      </c>
      <c r="M208" s="77">
        <f>(((Table134567891011121314151617343[[#This Row],[GBR]]-VLOOKUP($U$1,A:G,7,))/VLOOKUP($U$1,A:G,7,))*100)+100</f>
        <v>117.1528588096877</v>
      </c>
      <c r="N208" s="77">
        <f>IF(VLOOKUP(A208,Database!$A:$AU,MATCH($N$1,Database!$A$1:$AU$1,0),FALSE)=0,#N/A,VLOOKUP(A208,Database!$A:$AU,MATCH($N$1,Database!$A$1:$AU$1,0),FALSE))</f>
        <v>100.135437548</v>
      </c>
      <c r="O208" s="77">
        <f>(((Table134567891011121314151617343[[#This Row],[USA]]-VLOOKUP($U$1,A:N,14,))/VLOOKUP($U$1,A:N,14,))*100)+100</f>
        <v>115.27916134607966</v>
      </c>
      <c r="P208" s="77">
        <f>IF(VLOOKUP(A208,Database!$A:$AS,MATCH($P$1,Database!$A$1:$AS$1,0),FALSE)=0,#N/A,VLOOKUP(A208,Database!$A:$AS,MATCH($P$1,Database!$A$1:$AS$1,0),FALSE))</f>
        <v>115.100659841</v>
      </c>
      <c r="Q208" s="77">
        <f>(((Table134567891011121314151617343[[#This Row],[JPN]]-VLOOKUP($U$1,A:Q,16,))/VLOOKUP($U$1,A:Q,16,))*100)+100</f>
        <v>115.55870082606826</v>
      </c>
    </row>
    <row r="209" spans="1:17" s="82" customFormat="1" x14ac:dyDescent="0.2">
      <c r="A209" s="21">
        <v>39173</v>
      </c>
      <c r="B209" s="77">
        <f>IF(VLOOKUP(A209,Database!$A:$AS,MATCH($B$1,Database!$A$1:$AS$1,0),FALSE)=0,#N/A,VLOOKUP(A209,Database!$A:$AS,MATCH($B$1,Database!$A$1:$AS$1,0),FALSE))</f>
        <v>127.389384218</v>
      </c>
      <c r="C209" s="77">
        <f>IF(VLOOKUP(A209,Database!$A:$AS,MATCH($C$1,Database!$A$1:$AS$1,0),FALSE)=0,#N/A,VLOOKUP(A209,Database!$A:$AS,MATCH($C$1,Database!$A$1:$AS$1,0),FALSE))</f>
        <v>111.02</v>
      </c>
      <c r="D209" s="77">
        <f>IF(VLOOKUP(A209,Database!$A:$AS,MATCH($D$1,Database!$A$1:$AS$1,0),FALSE)=0,#N/A,VLOOKUP(A209,Database!$A:$AS,MATCH($D$1,Database!$A$1:$AS$1,0),FALSE))</f>
        <v>95.092075660000006</v>
      </c>
      <c r="E209" s="77">
        <f>IF(VLOOKUP(A209,Database!$A:$AS,MATCH($E$1,Database!$A$1:$AS$1,0),FALSE)=0,#N/A,VLOOKUP(A209,Database!$A:$AS,MATCH($E$1,Database!$A$1:$AS$1,0),FALSE))</f>
        <v>132.51111042599999</v>
      </c>
      <c r="F209" s="77">
        <f>IF(VLOOKUP(A209,Database!$A:$AS,MATCH($F$1,Database!$A$1:$AS$1,0),FALSE)=0,#N/A,VLOOKUP(A209,Database!$A:$AS,MATCH($F$1,Database!$A$1:$AS$1,0),FALSE))</f>
        <v>105.5</v>
      </c>
      <c r="G209" s="77">
        <f>IF(VLOOKUP(A209,Database!$A:$AS,MATCH($G$1,Database!$A$1:$AS$1,0),FALSE)=0,#N/A,VLOOKUP(A209,Database!$A:$AS,MATCH($G$1,Database!$A$1:$AS$1,0),FALSE))</f>
        <v>107.115970604</v>
      </c>
      <c r="H209" s="77">
        <f>(((Table134567891011121314151617343[[#This Row],[ITA]]-VLOOKUP($U$1,A:B,2,))/VLOOKUP($U$1,A:B,2,))*100)+100</f>
        <v>104.76973684215533</v>
      </c>
      <c r="I209" s="77">
        <f>(((Table134567891011121314151617343[[#This Row],[FRA]]-VLOOKUP($U$1,A:C,3,))/VLOOKUP($U$1,A:C,3,))*100)+100</f>
        <v>108.32276319640941</v>
      </c>
      <c r="J209" s="77">
        <f>(((Table134567891011121314151617343[[#This Row],[DEU]]-VLOOKUP($U$1,A:D,4,))/VLOOKUP($U$1,A:D,4,))*100)+100</f>
        <v>126.46276595614522</v>
      </c>
      <c r="K209" s="77">
        <f>(((Table134567891011121314151617343[[#This Row],[ESP]]-VLOOKUP($U$1,A:E,5,))/VLOOKUP($U$1,A:E,5,))*100)+100</f>
        <v>111.38186097318264</v>
      </c>
      <c r="L209" s="77">
        <f>(((Table134567891011121314151617343[[#This Row],[EA19]]-VLOOKUP($U$1,A:F,6,))/VLOOKUP($U$1,A:F,6,))*100)+100</f>
        <v>118.00894854586129</v>
      </c>
      <c r="M209" s="77">
        <f>(((Table134567891011121314151617343[[#This Row],[GBR]]-VLOOKUP($U$1,A:G,7,))/VLOOKUP($U$1,A:G,7,))*100)+100</f>
        <v>116.21936989465334</v>
      </c>
      <c r="N209" s="77">
        <f>IF(VLOOKUP(A209,Database!$A:$AU,MATCH($N$1,Database!$A$1:$AU$1,0),FALSE)=0,#N/A,VLOOKUP(A209,Database!$A:$AU,MATCH($N$1,Database!$A$1:$AU$1,0),FALSE))</f>
        <v>100.853057488</v>
      </c>
      <c r="O209" s="77">
        <f>(((Table134567891011121314151617343[[#This Row],[USA]]-VLOOKUP($U$1,A:N,14,))/VLOOKUP($U$1,A:N,14,))*100)+100</f>
        <v>116.10530868087081</v>
      </c>
      <c r="P209" s="77">
        <f>IF(VLOOKUP(A209,Database!$A:$AS,MATCH($P$1,Database!$A$1:$AS$1,0),FALSE)=0,#N/A,VLOOKUP(A209,Database!$A:$AS,MATCH($P$1,Database!$A$1:$AS$1,0),FALSE))</f>
        <v>114.77459564900001</v>
      </c>
      <c r="Q209" s="77">
        <f>(((Table134567891011121314151617343[[#This Row],[JPN]]-VLOOKUP($U$1,A:Q,16,))/VLOOKUP($U$1,A:Q,16,))*100)+100</f>
        <v>115.23133906753907</v>
      </c>
    </row>
    <row r="210" spans="1:17" s="82" customFormat="1" x14ac:dyDescent="0.2">
      <c r="A210" s="21">
        <v>39203</v>
      </c>
      <c r="B210" s="77">
        <f>IF(VLOOKUP(A210,Database!$A:$AS,MATCH($B$1,Database!$A$1:$AS$1,0),FALSE)=0,#N/A,VLOOKUP(A210,Database!$A:$AS,MATCH($B$1,Database!$A$1:$AS$1,0),FALSE))</f>
        <v>130.08915923699999</v>
      </c>
      <c r="C210" s="77">
        <f>IF(VLOOKUP(A210,Database!$A:$AS,MATCH($C$1,Database!$A$1:$AS$1,0),FALSE)=0,#N/A,VLOOKUP(A210,Database!$A:$AS,MATCH($C$1,Database!$A$1:$AS$1,0),FALSE))</f>
        <v>113.68</v>
      </c>
      <c r="D210" s="77">
        <f>IF(VLOOKUP(A210,Database!$A:$AS,MATCH($D$1,Database!$A$1:$AS$1,0),FALSE)=0,#N/A,VLOOKUP(A210,Database!$A:$AS,MATCH($D$1,Database!$A$1:$AS$1,0),FALSE))</f>
        <v>96.791934005000002</v>
      </c>
      <c r="E210" s="77">
        <f>IF(VLOOKUP(A210,Database!$A:$AS,MATCH($E$1,Database!$A$1:$AS$1,0),FALSE)=0,#N/A,VLOOKUP(A210,Database!$A:$AS,MATCH($E$1,Database!$A$1:$AS$1,0),FALSE))</f>
        <v>136.492113743</v>
      </c>
      <c r="F210" s="77">
        <f>IF(VLOOKUP(A210,Database!$A:$AS,MATCH($F$1,Database!$A$1:$AS$1,0),FALSE)=0,#N/A,VLOOKUP(A210,Database!$A:$AS,MATCH($F$1,Database!$A$1:$AS$1,0),FALSE))</f>
        <v>107.3</v>
      </c>
      <c r="G210" s="77">
        <f>IF(VLOOKUP(A210,Database!$A:$AS,MATCH($G$1,Database!$A$1:$AS$1,0),FALSE)=0,#N/A,VLOOKUP(A210,Database!$A:$AS,MATCH($G$1,Database!$A$1:$AS$1,0),FALSE))</f>
        <v>107.976339846</v>
      </c>
      <c r="H210" s="77">
        <f>(((Table134567891011121314151617343[[#This Row],[ITA]]-VLOOKUP($U$1,A:B,2,))/VLOOKUP($U$1,A:B,2,))*100)+100</f>
        <v>106.99013157920506</v>
      </c>
      <c r="I210" s="77">
        <f>(((Table134567891011121314151617343[[#This Row],[FRA]]-VLOOKUP($U$1,A:C,3,))/VLOOKUP($U$1,A:C,3,))*100)+100</f>
        <v>110.91813835496147</v>
      </c>
      <c r="J210" s="77">
        <f>(((Table134567891011121314151617343[[#This Row],[DEU]]-VLOOKUP($U$1,A:D,4,))/VLOOKUP($U$1,A:D,4,))*100)+100</f>
        <v>128.7234042538195</v>
      </c>
      <c r="K210" s="77">
        <f>(((Table134567891011121314151617343[[#This Row],[ESP]]-VLOOKUP($U$1,A:E,5,))/VLOOKUP($U$1,A:E,5,))*100)+100</f>
        <v>114.72808270932525</v>
      </c>
      <c r="L210" s="77">
        <f>(((Table134567891011121314151617343[[#This Row],[EA19]]-VLOOKUP($U$1,A:F,6,))/VLOOKUP($U$1,A:F,6,))*100)+100</f>
        <v>120.02237136465322</v>
      </c>
      <c r="M210" s="77">
        <f>(((Table134567891011121314151617343[[#This Row],[GBR]]-VLOOKUP($U$1,A:G,7,))/VLOOKUP($U$1,A:G,7,))*100)+100</f>
        <v>117.1528588096877</v>
      </c>
      <c r="N210" s="77">
        <f>IF(VLOOKUP(A210,Database!$A:$AU,MATCH($N$1,Database!$A$1:$AU$1,0),FALSE)=0,#N/A,VLOOKUP(A210,Database!$A:$AU,MATCH($N$1,Database!$A$1:$AU$1,0),FALSE))</f>
        <v>100.917583811</v>
      </c>
      <c r="O210" s="77">
        <f>(((Table134567891011121314151617343[[#This Row],[USA]]-VLOOKUP($U$1,A:N,14,))/VLOOKUP($U$1,A:N,14,))*100)+100</f>
        <v>116.17959347536846</v>
      </c>
      <c r="P210" s="77">
        <f>IF(VLOOKUP(A210,Database!$A:$AS,MATCH($P$1,Database!$A$1:$AS$1,0),FALSE)=0,#N/A,VLOOKUP(A210,Database!$A:$AS,MATCH($P$1,Database!$A$1:$AS$1,0),FALSE))</f>
        <v>116.07885241699999</v>
      </c>
      <c r="Q210" s="77">
        <f>(((Table134567891011121314151617343[[#This Row],[JPN]]-VLOOKUP($U$1,A:Q,16,))/VLOOKUP($U$1,A:Q,16,))*100)+100</f>
        <v>116.54078610165588</v>
      </c>
    </row>
    <row r="211" spans="1:17" s="82" customFormat="1" x14ac:dyDescent="0.2">
      <c r="A211" s="21">
        <v>39234</v>
      </c>
      <c r="B211" s="77">
        <f>IF(VLOOKUP(A211,Database!$A:$AS,MATCH($B$1,Database!$A$1:$AS$1,0),FALSE)=0,#N/A,VLOOKUP(A211,Database!$A:$AS,MATCH($B$1,Database!$A$1:$AS$1,0),FALSE))</f>
        <v>129.28922589800001</v>
      </c>
      <c r="C211" s="77">
        <f>IF(VLOOKUP(A211,Database!$A:$AS,MATCH($C$1,Database!$A$1:$AS$1,0),FALSE)=0,#N/A,VLOOKUP(A211,Database!$A:$AS,MATCH($C$1,Database!$A$1:$AS$1,0),FALSE))</f>
        <v>113.24</v>
      </c>
      <c r="D211" s="77">
        <f>IF(VLOOKUP(A211,Database!$A:$AS,MATCH($D$1,Database!$A$1:$AS$1,0),FALSE)=0,#N/A,VLOOKUP(A211,Database!$A:$AS,MATCH($D$1,Database!$A$1:$AS$1,0),FALSE))</f>
        <v>96.691942338000004</v>
      </c>
      <c r="E211" s="77">
        <f>IF(VLOOKUP(A211,Database!$A:$AS,MATCH($E$1,Database!$A$1:$AS$1,0),FALSE)=0,#N/A,VLOOKUP(A211,Database!$A:$AS,MATCH($E$1,Database!$A$1:$AS$1,0),FALSE))</f>
        <v>136.75711396400001</v>
      </c>
      <c r="F211" s="77">
        <f>IF(VLOOKUP(A211,Database!$A:$AS,MATCH($F$1,Database!$A$1:$AS$1,0),FALSE)=0,#N/A,VLOOKUP(A211,Database!$A:$AS,MATCH($F$1,Database!$A$1:$AS$1,0),FALSE))</f>
        <v>107.4</v>
      </c>
      <c r="G211" s="77">
        <f>IF(VLOOKUP(A211,Database!$A:$AS,MATCH($G$1,Database!$A$1:$AS$1,0),FALSE)=0,#N/A,VLOOKUP(A211,Database!$A:$AS,MATCH($G$1,Database!$A$1:$AS$1,0),FALSE))</f>
        <v>105.932962897</v>
      </c>
      <c r="H211" s="77">
        <f>(((Table134567891011121314151617343[[#This Row],[ITA]]-VLOOKUP($U$1,A:B,2,))/VLOOKUP($U$1,A:B,2,))*100)+100</f>
        <v>106.33223684227099</v>
      </c>
      <c r="I211" s="77">
        <f>(((Table134567891011121314151617343[[#This Row],[FRA]]-VLOOKUP($U$1,A:C,3,))/VLOOKUP($U$1,A:C,3,))*100)+100</f>
        <v>110.48882817835886</v>
      </c>
      <c r="J211" s="77">
        <f>(((Table134567891011121314151617343[[#This Row],[DEU]]-VLOOKUP($U$1,A:D,4,))/VLOOKUP($U$1,A:D,4,))*100)+100</f>
        <v>128.59042553089625</v>
      </c>
      <c r="K211" s="77">
        <f>(((Table134567891011121314151617343[[#This Row],[ESP]]-VLOOKUP($U$1,A:E,5,))/VLOOKUP($U$1,A:E,5,))*100)+100</f>
        <v>114.95082793935461</v>
      </c>
      <c r="L211" s="77">
        <f>(((Table134567891011121314151617343[[#This Row],[EA19]]-VLOOKUP($U$1,A:F,6,))/VLOOKUP($U$1,A:F,6,))*100)+100</f>
        <v>120.13422818791946</v>
      </c>
      <c r="M211" s="77">
        <f>(((Table134567891011121314151617343[[#This Row],[GBR]]-VLOOKUP($U$1,A:G,7,))/VLOOKUP($U$1,A:G,7,))*100)+100</f>
        <v>114.93582263729482</v>
      </c>
      <c r="N211" s="77">
        <f>IF(VLOOKUP(A211,Database!$A:$AU,MATCH($N$1,Database!$A$1:$AU$1,0),FALSE)=0,#N/A,VLOOKUP(A211,Database!$A:$AU,MATCH($N$1,Database!$A$1:$AU$1,0),FALSE))</f>
        <v>100.944940594</v>
      </c>
      <c r="O211" s="77">
        <f>(((Table134567891011121314151617343[[#This Row],[USA]]-VLOOKUP($U$1,A:N,14,))/VLOOKUP($U$1,A:N,14,))*100)+100</f>
        <v>116.21108749066005</v>
      </c>
      <c r="P211" s="77">
        <f>IF(VLOOKUP(A211,Database!$A:$AS,MATCH($P$1,Database!$A$1:$AS$1,0),FALSE)=0,#N/A,VLOOKUP(A211,Database!$A:$AS,MATCH($P$1,Database!$A$1:$AS$1,0),FALSE))</f>
        <v>116.07885241699999</v>
      </c>
      <c r="Q211" s="77">
        <f>(((Table134567891011121314151617343[[#This Row],[JPN]]-VLOOKUP($U$1,A:Q,16,))/VLOOKUP($U$1,A:Q,16,))*100)+100</f>
        <v>116.54078610165588</v>
      </c>
    </row>
    <row r="212" spans="1:17" s="82" customFormat="1" x14ac:dyDescent="0.2">
      <c r="A212" s="21">
        <v>39264</v>
      </c>
      <c r="B212" s="77">
        <f>IF(VLOOKUP(A212,Database!$A:$AS,MATCH($B$1,Database!$A$1:$AS$1,0),FALSE)=0,#N/A,VLOOKUP(A212,Database!$A:$AS,MATCH($B$1,Database!$A$1:$AS$1,0),FALSE))</f>
        <v>128.48929255900001</v>
      </c>
      <c r="C212" s="77">
        <f>IF(VLOOKUP(A212,Database!$A:$AS,MATCH($C$1,Database!$A$1:$AS$1,0),FALSE)=0,#N/A,VLOOKUP(A212,Database!$A:$AS,MATCH($C$1,Database!$A$1:$AS$1,0),FALSE))</f>
        <v>113.38</v>
      </c>
      <c r="D212" s="77">
        <f>IF(VLOOKUP(A212,Database!$A:$AS,MATCH($D$1,Database!$A$1:$AS$1,0),FALSE)=0,#N/A,VLOOKUP(A212,Database!$A:$AS,MATCH($D$1,Database!$A$1:$AS$1,0),FALSE))</f>
        <v>97.391884009999998</v>
      </c>
      <c r="E212" s="77">
        <f>IF(VLOOKUP(A212,Database!$A:$AS,MATCH($E$1,Database!$A$1:$AS$1,0),FALSE)=0,#N/A,VLOOKUP(A212,Database!$A:$AS,MATCH($E$1,Database!$A$1:$AS$1,0),FALSE))</f>
        <v>133.070110892</v>
      </c>
      <c r="F212" s="77">
        <f>IF(VLOOKUP(A212,Database!$A:$AS,MATCH($F$1,Database!$A$1:$AS$1,0),FALSE)=0,#N/A,VLOOKUP(A212,Database!$A:$AS,MATCH($F$1,Database!$A$1:$AS$1,0),FALSE))</f>
        <v>107.6</v>
      </c>
      <c r="G212" s="77">
        <f>IF(VLOOKUP(A212,Database!$A:$AS,MATCH($G$1,Database!$A$1:$AS$1,0),FALSE)=0,#N/A,VLOOKUP(A212,Database!$A:$AS,MATCH($G$1,Database!$A$1:$AS$1,0),FALSE))</f>
        <v>105.28768596499999</v>
      </c>
      <c r="H212" s="77">
        <f>(((Table134567891011121314151617343[[#This Row],[ITA]]-VLOOKUP($U$1,A:B,2,))/VLOOKUP($U$1,A:B,2,))*100)+100</f>
        <v>105.67434210533689</v>
      </c>
      <c r="I212" s="77">
        <f>(((Table134567891011121314151617343[[#This Row],[FRA]]-VLOOKUP($U$1,A:C,3,))/VLOOKUP($U$1,A:C,3,))*100)+100</f>
        <v>110.62542687091424</v>
      </c>
      <c r="J212" s="77">
        <f>(((Table134567891011121314151617343[[#This Row],[DEU]]-VLOOKUP($U$1,A:D,4,))/VLOOKUP($U$1,A:D,4,))*100)+100</f>
        <v>129.52127659534855</v>
      </c>
      <c r="K212" s="77">
        <f>(((Table134567891011121314151617343[[#This Row],[ESP]]-VLOOKUP($U$1,A:E,5,))/VLOOKUP($U$1,A:E,5,))*100)+100</f>
        <v>111.85172732618349</v>
      </c>
      <c r="L212" s="77">
        <f>(((Table134567891011121314151617343[[#This Row],[EA19]]-VLOOKUP($U$1,A:F,6,))/VLOOKUP($U$1,A:F,6,))*100)+100</f>
        <v>120.35794183445188</v>
      </c>
      <c r="M212" s="77">
        <f>(((Table134567891011121314151617343[[#This Row],[GBR]]-VLOOKUP($U$1,A:G,7,))/VLOOKUP($U$1,A:G,7,))*100)+100</f>
        <v>114.23570595047656</v>
      </c>
      <c r="N212" s="77">
        <f>IF(VLOOKUP(A212,Database!$A:$AU,MATCH($N$1,Database!$A$1:$AU$1,0),FALSE)=0,#N/A,VLOOKUP(A212,Database!$A:$AU,MATCH($N$1,Database!$A$1:$AU$1,0),FALSE))</f>
        <v>100.82451128</v>
      </c>
      <c r="O212" s="77">
        <f>(((Table134567891011121314151617343[[#This Row],[USA]]-VLOOKUP($U$1,A:N,14,))/VLOOKUP($U$1,A:N,14,))*100)+100</f>
        <v>116.07244536096695</v>
      </c>
      <c r="P212" s="77">
        <f>IF(VLOOKUP(A212,Database!$A:$AS,MATCH($P$1,Database!$A$1:$AS$1,0),FALSE)=0,#N/A,VLOOKUP(A212,Database!$A:$AS,MATCH($P$1,Database!$A$1:$AS$1,0),FALSE))</f>
        <v>116.187540482</v>
      </c>
      <c r="Q212" s="77">
        <f>(((Table134567891011121314151617343[[#This Row],[JPN]]-VLOOKUP($U$1,A:Q,16,))/VLOOKUP($U$1,A:Q,16,))*100)+100</f>
        <v>116.64990668883627</v>
      </c>
    </row>
    <row r="213" spans="1:17" s="82" customFormat="1" x14ac:dyDescent="0.2">
      <c r="A213" s="21">
        <v>39295</v>
      </c>
      <c r="B213" s="77">
        <f>IF(VLOOKUP(A213,Database!$A:$AS,MATCH($B$1,Database!$A$1:$AS$1,0),FALSE)=0,#N/A,VLOOKUP(A213,Database!$A:$AS,MATCH($B$1,Database!$A$1:$AS$1,0),FALSE))</f>
        <v>133.288892592</v>
      </c>
      <c r="C213" s="77">
        <f>IF(VLOOKUP(A213,Database!$A:$AS,MATCH($C$1,Database!$A$1:$AS$1,0),FALSE)=0,#N/A,VLOOKUP(A213,Database!$A:$AS,MATCH($C$1,Database!$A$1:$AS$1,0),FALSE))</f>
        <v>114.05</v>
      </c>
      <c r="D213" s="77">
        <f>IF(VLOOKUP(A213,Database!$A:$AS,MATCH($D$1,Database!$A$1:$AS$1,0),FALSE)=0,#N/A,VLOOKUP(A213,Database!$A:$AS,MATCH($D$1,Database!$A$1:$AS$1,0),FALSE))</f>
        <v>97.691859011999995</v>
      </c>
      <c r="E213" s="77">
        <f>IF(VLOOKUP(A213,Database!$A:$AS,MATCH($E$1,Database!$A$1:$AS$1,0),FALSE)=0,#N/A,VLOOKUP(A213,Database!$A:$AS,MATCH($E$1,Database!$A$1:$AS$1,0),FALSE))</f>
        <v>133.44411120300001</v>
      </c>
      <c r="F213" s="77">
        <f>IF(VLOOKUP(A213,Database!$A:$AS,MATCH($F$1,Database!$A$1:$AS$1,0),FALSE)=0,#N/A,VLOOKUP(A213,Database!$A:$AS,MATCH($F$1,Database!$A$1:$AS$1,0),FALSE))</f>
        <v>108.3</v>
      </c>
      <c r="G213" s="77">
        <f>IF(VLOOKUP(A213,Database!$A:$AS,MATCH($G$1,Database!$A$1:$AS$1,0),FALSE)=0,#N/A,VLOOKUP(A213,Database!$A:$AS,MATCH($G$1,Database!$A$1:$AS$1,0),FALSE))</f>
        <v>104.749955189</v>
      </c>
      <c r="H213" s="77">
        <f>(((Table134567891011121314151617343[[#This Row],[ITA]]-VLOOKUP($U$1,A:B,2,))/VLOOKUP($U$1,A:B,2,))*100)+100</f>
        <v>109.62171052611897</v>
      </c>
      <c r="I213" s="77">
        <f>(((Table134567891011121314151617343[[#This Row],[FRA]]-VLOOKUP($U$1,A:C,3,))/VLOOKUP($U$1,A:C,3,))*100)+100</f>
        <v>111.27914918528637</v>
      </c>
      <c r="J213" s="77">
        <f>(((Table134567891011121314151617343[[#This Row],[DEU]]-VLOOKUP($U$1,A:D,4,))/VLOOKUP($U$1,A:D,4,))*100)+100</f>
        <v>129.92021276544813</v>
      </c>
      <c r="K213" s="77">
        <f>(((Table134567891011121314151617343[[#This Row],[ESP]]-VLOOKUP($U$1,A:E,5,))/VLOOKUP($U$1,A:E,5,))*100)+100</f>
        <v>112.16609229158006</v>
      </c>
      <c r="L213" s="77">
        <f>(((Table134567891011121314151617343[[#This Row],[EA19]]-VLOOKUP($U$1,A:F,6,))/VLOOKUP($U$1,A:F,6,))*100)+100</f>
        <v>121.14093959731542</v>
      </c>
      <c r="M213" s="77">
        <f>(((Table134567891011121314151617343[[#This Row],[GBR]]-VLOOKUP($U$1,A:G,7,))/VLOOKUP($U$1,A:G,7,))*100)+100</f>
        <v>113.65227537885134</v>
      </c>
      <c r="N213" s="77">
        <f>IF(VLOOKUP(A213,Database!$A:$AU,MATCH($N$1,Database!$A$1:$AU$1,0),FALSE)=0,#N/A,VLOOKUP(A213,Database!$A:$AU,MATCH($N$1,Database!$A$1:$AU$1,0),FALSE))</f>
        <v>101.065369907</v>
      </c>
      <c r="O213" s="77">
        <f>(((Table134567891011121314151617343[[#This Row],[USA]]-VLOOKUP($U$1,A:N,14,))/VLOOKUP($U$1,A:N,14,))*100)+100</f>
        <v>116.34972961920191</v>
      </c>
      <c r="P213" s="77">
        <f>IF(VLOOKUP(A213,Database!$A:$AS,MATCH($P$1,Database!$A$1:$AS$1,0),FALSE)=0,#N/A,VLOOKUP(A213,Database!$A:$AS,MATCH($P$1,Database!$A$1:$AS$1,0),FALSE))</f>
        <v>119.122118211</v>
      </c>
      <c r="Q213" s="77">
        <f>(((Table134567891011121314151617343[[#This Row],[JPN]]-VLOOKUP($U$1,A:Q,16,))/VLOOKUP($U$1,A:Q,16,))*100)+100</f>
        <v>119.5961625166031</v>
      </c>
    </row>
    <row r="214" spans="1:17" s="82" customFormat="1" x14ac:dyDescent="0.2">
      <c r="A214" s="21">
        <v>39326</v>
      </c>
      <c r="B214" s="77">
        <f>IF(VLOOKUP(A214,Database!$A:$AS,MATCH($B$1,Database!$A$1:$AS$1,0),FALSE)=0,#N/A,VLOOKUP(A214,Database!$A:$AS,MATCH($B$1,Database!$A$1:$AS$1,0),FALSE))</f>
        <v>129.78918423499999</v>
      </c>
      <c r="C214" s="77">
        <f>IF(VLOOKUP(A214,Database!$A:$AS,MATCH($C$1,Database!$A$1:$AS$1,0),FALSE)=0,#N/A,VLOOKUP(A214,Database!$A:$AS,MATCH($C$1,Database!$A$1:$AS$1,0),FALSE))</f>
        <v>111.44</v>
      </c>
      <c r="D214" s="77">
        <f>IF(VLOOKUP(A214,Database!$A:$AS,MATCH($D$1,Database!$A$1:$AS$1,0),FALSE)=0,#N/A,VLOOKUP(A214,Database!$A:$AS,MATCH($D$1,Database!$A$1:$AS$1,0),FALSE))</f>
        <v>98.691775684999996</v>
      </c>
      <c r="E214" s="77">
        <f>IF(VLOOKUP(A214,Database!$A:$AS,MATCH($E$1,Database!$A$1:$AS$1,0),FALSE)=0,#N/A,VLOOKUP(A214,Database!$A:$AS,MATCH($E$1,Database!$A$1:$AS$1,0),FALSE))</f>
        <v>134.41911201600001</v>
      </c>
      <c r="F214" s="77">
        <f>IF(VLOOKUP(A214,Database!$A:$AS,MATCH($F$1,Database!$A$1:$AS$1,0),FALSE)=0,#N/A,VLOOKUP(A214,Database!$A:$AS,MATCH($F$1,Database!$A$1:$AS$1,0),FALSE))</f>
        <v>107.8</v>
      </c>
      <c r="G214" s="77">
        <f>IF(VLOOKUP(A214,Database!$A:$AS,MATCH($G$1,Database!$A$1:$AS$1,0),FALSE)=0,#N/A,VLOOKUP(A214,Database!$A:$AS,MATCH($G$1,Database!$A$1:$AS$1,0),FALSE))</f>
        <v>103.566947482</v>
      </c>
      <c r="H214" s="77">
        <f>(((Table134567891011121314151617343[[#This Row],[ITA]]-VLOOKUP($U$1,A:B,2,))/VLOOKUP($U$1,A:B,2,))*100)+100</f>
        <v>106.74342105295757</v>
      </c>
      <c r="I214" s="77">
        <f>(((Table134567891011121314151617343[[#This Row],[FRA]]-VLOOKUP($U$1,A:C,3,))/VLOOKUP($U$1,A:C,3,))*100)+100</f>
        <v>108.73255927407553</v>
      </c>
      <c r="J214" s="77">
        <f>(((Table134567891011121314151617343[[#This Row],[DEU]]-VLOOKUP($U$1,A:D,4,))/VLOOKUP($U$1,A:D,4,))*100)+100</f>
        <v>131.24999999867012</v>
      </c>
      <c r="K214" s="77">
        <f>(((Table134567891011121314151617343[[#This Row],[ESP]]-VLOOKUP($U$1,A:E,5,))/VLOOKUP($U$1,A:E,5,))*100)+100</f>
        <v>112.98562662838536</v>
      </c>
      <c r="L214" s="77">
        <f>(((Table134567891011121314151617343[[#This Row],[EA19]]-VLOOKUP($U$1,A:F,6,))/VLOOKUP($U$1,A:F,6,))*100)+100</f>
        <v>120.58165548098432</v>
      </c>
      <c r="M214" s="77">
        <f>(((Table134567891011121314151617343[[#This Row],[GBR]]-VLOOKUP($U$1,A:G,7,))/VLOOKUP($U$1,A:G,7,))*100)+100</f>
        <v>112.36872812149284</v>
      </c>
      <c r="N214" s="77">
        <f>IF(VLOOKUP(A214,Database!$A:$AU,MATCH($N$1,Database!$A$1:$AU$1,0),FALSE)=0,#N/A,VLOOKUP(A214,Database!$A:$AU,MATCH($N$1,Database!$A$1:$AU$1,0),FALSE))</f>
        <v>101.301669069</v>
      </c>
      <c r="O214" s="77">
        <f>(((Table134567891011121314151617343[[#This Row],[USA]]-VLOOKUP($U$1,A:N,14,))/VLOOKUP($U$1,A:N,14,))*100)+100</f>
        <v>116.62176487354513</v>
      </c>
      <c r="P214" s="77">
        <f>IF(VLOOKUP(A214,Database!$A:$AS,MATCH($P$1,Database!$A$1:$AS$1,0),FALSE)=0,#N/A,VLOOKUP(A214,Database!$A:$AS,MATCH($P$1,Database!$A$1:$AS$1,0),FALSE))</f>
        <v>117.383109186</v>
      </c>
      <c r="Q214" s="77">
        <f>(((Table134567891011121314151617343[[#This Row],[JPN]]-VLOOKUP($U$1,A:Q,16,))/VLOOKUP($U$1,A:Q,16,))*100)+100</f>
        <v>117.85023313677669</v>
      </c>
    </row>
    <row r="215" spans="1:17" s="82" customFormat="1" x14ac:dyDescent="0.2">
      <c r="A215" s="21">
        <v>39356</v>
      </c>
      <c r="B215" s="77">
        <f>IF(VLOOKUP(A215,Database!$A:$AS,MATCH($B$1,Database!$A$1:$AS$1,0),FALSE)=0,#N/A,VLOOKUP(A215,Database!$A:$AS,MATCH($B$1,Database!$A$1:$AS$1,0),FALSE))</f>
        <v>128.48929255900001</v>
      </c>
      <c r="C215" s="77">
        <f>IF(VLOOKUP(A215,Database!$A:$AS,MATCH($C$1,Database!$A$1:$AS$1,0),FALSE)=0,#N/A,VLOOKUP(A215,Database!$A:$AS,MATCH($C$1,Database!$A$1:$AS$1,0),FALSE))</f>
        <v>113.98</v>
      </c>
      <c r="D215" s="77">
        <f>IF(VLOOKUP(A215,Database!$A:$AS,MATCH($D$1,Database!$A$1:$AS$1,0),FALSE)=0,#N/A,VLOOKUP(A215,Database!$A:$AS,MATCH($D$1,Database!$A$1:$AS$1,0),FALSE))</f>
        <v>98.791767352999997</v>
      </c>
      <c r="E215" s="77">
        <f>IF(VLOOKUP(A215,Database!$A:$AS,MATCH($E$1,Database!$A$1:$AS$1,0),FALSE)=0,#N/A,VLOOKUP(A215,Database!$A:$AS,MATCH($E$1,Database!$A$1:$AS$1,0),FALSE))</f>
        <v>134.15111179300001</v>
      </c>
      <c r="F215" s="77">
        <f>IF(VLOOKUP(A215,Database!$A:$AS,MATCH($F$1,Database!$A$1:$AS$1,0),FALSE)=0,#N/A,VLOOKUP(A215,Database!$A:$AS,MATCH($F$1,Database!$A$1:$AS$1,0),FALSE))</f>
        <v>108.7</v>
      </c>
      <c r="G215" s="77">
        <f>IF(VLOOKUP(A215,Database!$A:$AS,MATCH($G$1,Database!$A$1:$AS$1,0),FALSE)=0,#N/A,VLOOKUP(A215,Database!$A:$AS,MATCH($G$1,Database!$A$1:$AS$1,0),FALSE))</f>
        <v>104.642409034</v>
      </c>
      <c r="H215" s="77">
        <f>(((Table134567891011121314151617343[[#This Row],[ITA]]-VLOOKUP($U$1,A:B,2,))/VLOOKUP($U$1,A:B,2,))*100)+100</f>
        <v>105.67434210533689</v>
      </c>
      <c r="I215" s="77">
        <f>(((Table134567891011121314151617343[[#This Row],[FRA]]-VLOOKUP($U$1,A:C,3,))/VLOOKUP($U$1,A:C,3,))*100)+100</f>
        <v>111.21084983900869</v>
      </c>
      <c r="J215" s="77">
        <f>(((Table134567891011121314151617343[[#This Row],[DEU]]-VLOOKUP($U$1,A:D,4,))/VLOOKUP($U$1,A:D,4,))*100)+100</f>
        <v>131.38297872292324</v>
      </c>
      <c r="K215" s="77">
        <f>(((Table134567891011121314151617343[[#This Row],[ESP]]-VLOOKUP($U$1,A:E,5,))/VLOOKUP($U$1,A:E,5,))*100)+100</f>
        <v>112.76035975466432</v>
      </c>
      <c r="L215" s="77">
        <f>(((Table134567891011121314151617343[[#This Row],[EA19]]-VLOOKUP($U$1,A:F,6,))/VLOOKUP($U$1,A:F,6,))*100)+100</f>
        <v>121.58836689038031</v>
      </c>
      <c r="M215" s="77">
        <f>(((Table134567891011121314151617343[[#This Row],[GBR]]-VLOOKUP($U$1,A:G,7,))/VLOOKUP($U$1,A:G,7,))*100)+100</f>
        <v>113.53558926474329</v>
      </c>
      <c r="N215" s="77">
        <f>IF(VLOOKUP(A215,Database!$A:$AU,MATCH($N$1,Database!$A$1:$AU$1,0),FALSE)=0,#N/A,VLOOKUP(A215,Database!$A:$AU,MATCH($N$1,Database!$A$1:$AU$1,0),FALSE))</f>
        <v>100.989444924</v>
      </c>
      <c r="O215" s="77">
        <f>(((Table134567891011121314151617343[[#This Row],[USA]]-VLOOKUP($U$1,A:N,14,))/VLOOKUP($U$1,A:N,14,))*100)+100</f>
        <v>116.26232231785306</v>
      </c>
      <c r="P215" s="77">
        <f>IF(VLOOKUP(A215,Database!$A:$AS,MATCH($P$1,Database!$A$1:$AS$1,0),FALSE)=0,#N/A,VLOOKUP(A215,Database!$A:$AS,MATCH($P$1,Database!$A$1:$AS$1,0),FALSE))</f>
        <v>118.904742083</v>
      </c>
      <c r="Q215" s="77">
        <f>(((Table134567891011121314151617343[[#This Row],[JPN]]-VLOOKUP($U$1,A:Q,16,))/VLOOKUP($U$1,A:Q,16,))*100)+100</f>
        <v>119.3779213442503</v>
      </c>
    </row>
    <row r="216" spans="1:17" s="82" customFormat="1" x14ac:dyDescent="0.2">
      <c r="A216" s="21">
        <v>39387</v>
      </c>
      <c r="B216" s="77">
        <f>IF(VLOOKUP(A216,Database!$A:$AS,MATCH($B$1,Database!$A$1:$AS$1,0),FALSE)=0,#N/A,VLOOKUP(A216,Database!$A:$AS,MATCH($B$1,Database!$A$1:$AS$1,0),FALSE))</f>
        <v>127.08940921600001</v>
      </c>
      <c r="C216" s="77">
        <f>IF(VLOOKUP(A216,Database!$A:$AS,MATCH($C$1,Database!$A$1:$AS$1,0),FALSE)=0,#N/A,VLOOKUP(A216,Database!$A:$AS,MATCH($C$1,Database!$A$1:$AS$1,0),FALSE))</f>
        <v>111.98</v>
      </c>
      <c r="D216" s="77">
        <f>IF(VLOOKUP(A216,Database!$A:$AS,MATCH($D$1,Database!$A$1:$AS$1,0),FALSE)=0,#N/A,VLOOKUP(A216,Database!$A:$AS,MATCH($D$1,Database!$A$1:$AS$1,0),FALSE))</f>
        <v>98.591784017999998</v>
      </c>
      <c r="E216" s="77">
        <f>IF(VLOOKUP(A216,Database!$A:$AS,MATCH($E$1,Database!$A$1:$AS$1,0),FALSE)=0,#N/A,VLOOKUP(A216,Database!$A:$AS,MATCH($E$1,Database!$A$1:$AS$1,0),FALSE))</f>
        <v>132.71211059300001</v>
      </c>
      <c r="F216" s="77">
        <f>IF(VLOOKUP(A216,Database!$A:$AS,MATCH($F$1,Database!$A$1:$AS$1,0),FALSE)=0,#N/A,VLOOKUP(A216,Database!$A:$AS,MATCH($F$1,Database!$A$1:$AS$1,0),FALSE))</f>
        <v>108</v>
      </c>
      <c r="G216" s="77">
        <f>IF(VLOOKUP(A216,Database!$A:$AS,MATCH($G$1,Database!$A$1:$AS$1,0),FALSE)=0,#N/A,VLOOKUP(A216,Database!$A:$AS,MATCH($G$1,Database!$A$1:$AS$1,0),FALSE))</f>
        <v>104.642409034</v>
      </c>
      <c r="H216" s="77">
        <f>(((Table134567891011121314151617343[[#This Row],[ITA]]-VLOOKUP($U$1,A:B,2,))/VLOOKUP($U$1,A:B,2,))*100)+100</f>
        <v>104.52302631590784</v>
      </c>
      <c r="I216" s="77">
        <f>(((Table134567891011121314151617343[[#This Row],[FRA]]-VLOOKUP($U$1,A:C,3,))/VLOOKUP($U$1,A:C,3,))*100)+100</f>
        <v>109.25943994536053</v>
      </c>
      <c r="J216" s="77">
        <f>(((Table134567891011121314151617343[[#This Row],[DEU]]-VLOOKUP($U$1,A:D,4,))/VLOOKUP($U$1,A:D,4,))*100)+100</f>
        <v>131.11702127574688</v>
      </c>
      <c r="K216" s="77">
        <f>(((Table134567891011121314151617343[[#This Row],[ESP]]-VLOOKUP($U$1,A:E,5,))/VLOOKUP($U$1,A:E,5,))*100)+100</f>
        <v>111.55081112826329</v>
      </c>
      <c r="L216" s="77">
        <f>(((Table134567891011121314151617343[[#This Row],[EA19]]-VLOOKUP($U$1,A:F,6,))/VLOOKUP($U$1,A:F,6,))*100)+100</f>
        <v>120.80536912751677</v>
      </c>
      <c r="M216" s="77">
        <f>(((Table134567891011121314151617343[[#This Row],[GBR]]-VLOOKUP($U$1,A:G,7,))/VLOOKUP($U$1,A:G,7,))*100)+100</f>
        <v>113.53558926474329</v>
      </c>
      <c r="N216" s="77">
        <f>IF(VLOOKUP(A216,Database!$A:$AU,MATCH($N$1,Database!$A$1:$AU$1,0),FALSE)=0,#N/A,VLOOKUP(A216,Database!$A:$AU,MATCH($N$1,Database!$A$1:$AU$1,0),FALSE))</f>
        <v>101.568695053</v>
      </c>
      <c r="O216" s="77">
        <f>(((Table134567891011121314151617343[[#This Row],[USA]]-VLOOKUP($U$1,A:N,14,))/VLOOKUP($U$1,A:N,14,))*100)+100</f>
        <v>116.92917384130818</v>
      </c>
      <c r="P216" s="77">
        <f>IF(VLOOKUP(A216,Database!$A:$AS,MATCH($P$1,Database!$A$1:$AS$1,0),FALSE)=0,#N/A,VLOOKUP(A216,Database!$A:$AS,MATCH($P$1,Database!$A$1:$AS$1,0),FALSE))</f>
        <v>117.709173378</v>
      </c>
      <c r="Q216" s="77">
        <f>(((Table134567891011121314151617343[[#This Row],[JPN]]-VLOOKUP($U$1,A:Q,16,))/VLOOKUP($U$1,A:Q,16,))*100)+100</f>
        <v>118.1775948953059</v>
      </c>
    </row>
    <row r="217" spans="1:17" s="82" customFormat="1" x14ac:dyDescent="0.2">
      <c r="A217" s="21">
        <v>39417</v>
      </c>
      <c r="B217" s="77">
        <f>IF(VLOOKUP(A217,Database!$A:$AS,MATCH($B$1,Database!$A$1:$AS$1,0),FALSE)=0,#N/A,VLOOKUP(A217,Database!$A:$AS,MATCH($B$1,Database!$A$1:$AS$1,0),FALSE))</f>
        <v>127.989334222</v>
      </c>
      <c r="C217" s="77">
        <f>IF(VLOOKUP(A217,Database!$A:$AS,MATCH($C$1,Database!$A$1:$AS$1,0),FALSE)=0,#N/A,VLOOKUP(A217,Database!$A:$AS,MATCH($C$1,Database!$A$1:$AS$1,0),FALSE))</f>
        <v>112.16</v>
      </c>
      <c r="D217" s="77">
        <f>IF(VLOOKUP(A217,Database!$A:$AS,MATCH($D$1,Database!$A$1:$AS$1,0),FALSE)=0,#N/A,VLOOKUP(A217,Database!$A:$AS,MATCH($D$1,Database!$A$1:$AS$1,0),FALSE))</f>
        <v>99.591700692000003</v>
      </c>
      <c r="E217" s="77">
        <f>IF(VLOOKUP(A217,Database!$A:$AS,MATCH($E$1,Database!$A$1:$AS$1,0),FALSE)=0,#N/A,VLOOKUP(A217,Database!$A:$AS,MATCH($E$1,Database!$A$1:$AS$1,0),FALSE))</f>
        <v>133.78411148699999</v>
      </c>
      <c r="F217" s="77">
        <f>IF(VLOOKUP(A217,Database!$A:$AS,MATCH($F$1,Database!$A$1:$AS$1,0),FALSE)=0,#N/A,VLOOKUP(A217,Database!$A:$AS,MATCH($F$1,Database!$A$1:$AS$1,0),FALSE))</f>
        <v>108.6</v>
      </c>
      <c r="G217" s="77">
        <f>IF(VLOOKUP(A217,Database!$A:$AS,MATCH($G$1,Database!$A$1:$AS$1,0),FALSE)=0,#N/A,VLOOKUP(A217,Database!$A:$AS,MATCH($G$1,Database!$A$1:$AS$1,0),FALSE))</f>
        <v>104.10467825800001</v>
      </c>
      <c r="H217" s="77">
        <f>(((Table134567891011121314151617343[[#This Row],[ITA]]-VLOOKUP($U$1,A:B,2,))/VLOOKUP($U$1,A:B,2,))*100)+100</f>
        <v>105.26315789465028</v>
      </c>
      <c r="I217" s="77">
        <f>(((Table134567891011121314151617343[[#This Row],[FRA]]-VLOOKUP($U$1,A:C,3,))/VLOOKUP($U$1,A:C,3,))*100)+100</f>
        <v>109.43506683578886</v>
      </c>
      <c r="J217" s="77">
        <f>(((Table134567891011121314151617343[[#This Row],[DEU]]-VLOOKUP($U$1,A:D,4,))/VLOOKUP($U$1,A:D,4,))*100)+100</f>
        <v>132.44680851029875</v>
      </c>
      <c r="K217" s="77">
        <f>(((Table134567891011121314151617343[[#This Row],[ESP]]-VLOOKUP($U$1,A:E,5,))/VLOOKUP($U$1,A:E,5,))*100)+100</f>
        <v>112.45187862482852</v>
      </c>
      <c r="L217" s="77">
        <f>(((Table134567891011121314151617343[[#This Row],[EA19]]-VLOOKUP($U$1,A:F,6,))/VLOOKUP($U$1,A:F,6,))*100)+100</f>
        <v>121.47651006711408</v>
      </c>
      <c r="M217" s="77">
        <f>(((Table134567891011121314151617343[[#This Row],[GBR]]-VLOOKUP($U$1,A:G,7,))/VLOOKUP($U$1,A:G,7,))*100)+100</f>
        <v>112.95215869311807</v>
      </c>
      <c r="N217" s="77">
        <f>IF(VLOOKUP(A217,Database!$A:$AU,MATCH($N$1,Database!$A$1:$AU$1,0),FALSE)=0,#N/A,VLOOKUP(A217,Database!$A:$AU,MATCH($N$1,Database!$A$1:$AU$1,0),FALSE))</f>
        <v>101.55917965</v>
      </c>
      <c r="O217" s="77">
        <f>(((Table134567891011121314151617343[[#This Row],[USA]]-VLOOKUP($U$1,A:N,14,))/VLOOKUP($U$1,A:N,14,))*100)+100</f>
        <v>116.9182194009565</v>
      </c>
      <c r="P217" s="77">
        <f>IF(VLOOKUP(A217,Database!$A:$AS,MATCH($P$1,Database!$A$1:$AS$1,0),FALSE)=0,#N/A,VLOOKUP(A217,Database!$A:$AS,MATCH($P$1,Database!$A$1:$AS$1,0),FALSE))</f>
        <v>118.361301763</v>
      </c>
      <c r="Q217" s="77">
        <f>(((Table134567891011121314151617343[[#This Row],[JPN]]-VLOOKUP($U$1,A:Q,16,))/VLOOKUP($U$1,A:Q,16,))*100)+100</f>
        <v>118.83231841336828</v>
      </c>
    </row>
    <row r="218" spans="1:17" s="82" customFormat="1" x14ac:dyDescent="0.2">
      <c r="A218" s="21">
        <v>39448</v>
      </c>
      <c r="B218" s="77">
        <f>IF(VLOOKUP(A218,Database!$A:$AS,MATCH($B$1,Database!$A$1:$AS$1,0),FALSE)=0,#N/A,VLOOKUP(A218,Database!$A:$AS,MATCH($B$1,Database!$A$1:$AS$1,0),FALSE))</f>
        <v>130.68910924100001</v>
      </c>
      <c r="C218" s="77">
        <f>IF(VLOOKUP(A218,Database!$A:$AS,MATCH($C$1,Database!$A$1:$AS$1,0),FALSE)=0,#N/A,VLOOKUP(A218,Database!$A:$AS,MATCH($C$1,Database!$A$1:$AS$1,0),FALSE))</f>
        <v>113.18</v>
      </c>
      <c r="D218" s="77">
        <f>IF(VLOOKUP(A218,Database!$A:$AS,MATCH($D$1,Database!$A$1:$AS$1,0),FALSE)=0,#N/A,VLOOKUP(A218,Database!$A:$AS,MATCH($D$1,Database!$A$1:$AS$1,0),FALSE))</f>
        <v>101.091575702</v>
      </c>
      <c r="E218" s="77">
        <f>IF(VLOOKUP(A218,Database!$A:$AS,MATCH($E$1,Database!$A$1:$AS$1,0),FALSE)=0,#N/A,VLOOKUP(A218,Database!$A:$AS,MATCH($E$1,Database!$A$1:$AS$1,0),FALSE))</f>
        <v>134.77911231600001</v>
      </c>
      <c r="F218" s="77">
        <f>IF(VLOOKUP(A218,Database!$A:$AS,MATCH($F$1,Database!$A$1:$AS$1,0),FALSE)=0,#N/A,VLOOKUP(A218,Database!$A:$AS,MATCH($F$1,Database!$A$1:$AS$1,0),FALSE))</f>
        <v>109.5</v>
      </c>
      <c r="G218" s="77">
        <f>IF(VLOOKUP(A218,Database!$A:$AS,MATCH($G$1,Database!$A$1:$AS$1,0),FALSE)=0,#N/A,VLOOKUP(A218,Database!$A:$AS,MATCH($G$1,Database!$A$1:$AS$1,0),FALSE))</f>
        <v>104.857501344</v>
      </c>
      <c r="H218" s="77">
        <f>(((Table134567891011121314151617343[[#This Row],[ITA]]-VLOOKUP($U$1,A:B,2,))/VLOOKUP($U$1,A:B,2,))*100)+100</f>
        <v>107.48355263170002</v>
      </c>
      <c r="I218" s="77">
        <f>(((Table134567891011121314151617343[[#This Row],[FRA]]-VLOOKUP($U$1,A:C,3,))/VLOOKUP($U$1,A:C,3,))*100)+100</f>
        <v>110.43028588154944</v>
      </c>
      <c r="J218" s="77">
        <f>(((Table134567891011121314151617343[[#This Row],[DEU]]-VLOOKUP($U$1,A:D,4,))/VLOOKUP($U$1,A:D,4,))*100)+100</f>
        <v>134.44148936079668</v>
      </c>
      <c r="K218" s="77">
        <f>(((Table134567891011121314151617343[[#This Row],[ESP]]-VLOOKUP($U$1,A:E,5,))/VLOOKUP($U$1,A:E,5,))*100)+100</f>
        <v>113.28822392181984</v>
      </c>
      <c r="L218" s="77">
        <f>(((Table134567891011121314151617343[[#This Row],[EA19]]-VLOOKUP($U$1,A:F,6,))/VLOOKUP($U$1,A:F,6,))*100)+100</f>
        <v>122.48322147651007</v>
      </c>
      <c r="M218" s="77">
        <f>(((Table134567891011121314151617343[[#This Row],[GBR]]-VLOOKUP($U$1,A:G,7,))/VLOOKUP($U$1,A:G,7,))*100)+100</f>
        <v>113.76896149295939</v>
      </c>
      <c r="N218" s="77">
        <f>IF(VLOOKUP(A218,Database!$A:$AU,MATCH($N$1,Database!$A$1:$AU$1,0),FALSE)=0,#N/A,VLOOKUP(A218,Database!$A:$AU,MATCH($N$1,Database!$A$1:$AU$1,0),FALSE))</f>
        <v>101.41317769299999</v>
      </c>
      <c r="O218" s="77">
        <f>(((Table134567891011121314151617343[[#This Row],[USA]]-VLOOKUP($U$1,A:N,14,))/VLOOKUP($U$1,A:N,14,))*100)+100</f>
        <v>116.75013721576826</v>
      </c>
      <c r="P218" s="77">
        <f>IF(VLOOKUP(A218,Database!$A:$AS,MATCH($P$1,Database!$A$1:$AS$1,0),FALSE)=0,#N/A,VLOOKUP(A218,Database!$A:$AS,MATCH($P$1,Database!$A$1:$AS$1,0),FALSE))</f>
        <v>119.16530175600001</v>
      </c>
      <c r="Q218" s="77">
        <f>(((Table134567891011121314151617343[[#This Row],[JPN]]-VLOOKUP($U$1,A:Q,16,))/VLOOKUP($U$1,A:Q,16,))*100)+100</f>
        <v>119.63951790973601</v>
      </c>
    </row>
    <row r="219" spans="1:17" s="82" customFormat="1" x14ac:dyDescent="0.2">
      <c r="A219" s="21">
        <v>39479</v>
      </c>
      <c r="B219" s="77">
        <f>IF(VLOOKUP(A219,Database!$A:$AS,MATCH($B$1,Database!$A$1:$AS$1,0),FALSE)=0,#N/A,VLOOKUP(A219,Database!$A:$AS,MATCH($B$1,Database!$A$1:$AS$1,0),FALSE))</f>
        <v>129.68919256699999</v>
      </c>
      <c r="C219" s="77">
        <f>IF(VLOOKUP(A219,Database!$A:$AS,MATCH($C$1,Database!$A$1:$AS$1,0),FALSE)=0,#N/A,VLOOKUP(A219,Database!$A:$AS,MATCH($C$1,Database!$A$1:$AS$1,0),FALSE))</f>
        <v>114.18</v>
      </c>
      <c r="D219" s="77">
        <f>IF(VLOOKUP(A219,Database!$A:$AS,MATCH($D$1,Database!$A$1:$AS$1,0),FALSE)=0,#N/A,VLOOKUP(A219,Database!$A:$AS,MATCH($D$1,Database!$A$1:$AS$1,0),FALSE))</f>
        <v>100.7916007</v>
      </c>
      <c r="E219" s="77">
        <f>IF(VLOOKUP(A219,Database!$A:$AS,MATCH($E$1,Database!$A$1:$AS$1,0),FALSE)=0,#N/A,VLOOKUP(A219,Database!$A:$AS,MATCH($E$1,Database!$A$1:$AS$1,0),FALSE))</f>
        <v>133.49811124799999</v>
      </c>
      <c r="F219" s="77">
        <f>IF(VLOOKUP(A219,Database!$A:$AS,MATCH($F$1,Database!$A$1:$AS$1,0),FALSE)=0,#N/A,VLOOKUP(A219,Database!$A:$AS,MATCH($F$1,Database!$A$1:$AS$1,0),FALSE))</f>
        <v>109.3</v>
      </c>
      <c r="G219" s="77">
        <f>IF(VLOOKUP(A219,Database!$A:$AS,MATCH($G$1,Database!$A$1:$AS$1,0),FALSE)=0,#N/A,VLOOKUP(A219,Database!$A:$AS,MATCH($G$1,Database!$A$1:$AS$1,0),FALSE))</f>
        <v>105.717870586</v>
      </c>
      <c r="H219" s="77">
        <f>(((Table134567891011121314151617343[[#This Row],[ITA]]-VLOOKUP($U$1,A:B,2,))/VLOOKUP($U$1,A:B,2,))*100)+100</f>
        <v>106.66118421032679</v>
      </c>
      <c r="I219" s="77">
        <f>(((Table134567891011121314151617343[[#This Row],[FRA]]-VLOOKUP($U$1,A:C,3,))/VLOOKUP($U$1,A:C,3,))*100)+100</f>
        <v>111.40599082837352</v>
      </c>
      <c r="J219" s="77">
        <f>(((Table134567891011121314151617343[[#This Row],[DEU]]-VLOOKUP($U$1,A:D,4,))/VLOOKUP($U$1,A:D,4,))*100)+100</f>
        <v>134.04255319069711</v>
      </c>
      <c r="K219" s="77">
        <f>(((Table134567891011121314151617343[[#This Row],[ESP]]-VLOOKUP($U$1,A:E,5,))/VLOOKUP($U$1,A:E,5,))*100)+100</f>
        <v>112.21148188559521</v>
      </c>
      <c r="L219" s="77">
        <f>(((Table134567891011121314151617343[[#This Row],[EA19]]-VLOOKUP($U$1,A:F,6,))/VLOOKUP($U$1,A:F,6,))*100)+100</f>
        <v>122.25950782997762</v>
      </c>
      <c r="M219" s="77">
        <f>(((Table134567891011121314151617343[[#This Row],[GBR]]-VLOOKUP($U$1,A:G,7,))/VLOOKUP($U$1,A:G,7,))*100)+100</f>
        <v>114.70245040799375</v>
      </c>
      <c r="N219" s="77">
        <f>IF(VLOOKUP(A219,Database!$A:$AU,MATCH($N$1,Database!$A$1:$AU$1,0),FALSE)=0,#N/A,VLOOKUP(A219,Database!$A:$AU,MATCH($N$1,Database!$A$1:$AU$1,0),FALSE))</f>
        <v>101.040094619</v>
      </c>
      <c r="O219" s="77">
        <f>(((Table134567891011121314151617343[[#This Row],[USA]]-VLOOKUP($U$1,A:N,14,))/VLOOKUP($U$1,A:N,14,))*100)+100</f>
        <v>116.32063188842079</v>
      </c>
      <c r="P219" s="77">
        <f>IF(VLOOKUP(A219,Database!$A:$AS,MATCH($P$1,Database!$A$1:$AS$1,0),FALSE)=0,#N/A,VLOOKUP(A219,Database!$A:$AS,MATCH($P$1,Database!$A$1:$AS$1,0),FALSE))</f>
        <v>119.473222433</v>
      </c>
      <c r="Q219" s="77">
        <f>(((Table134567891011121314151617343[[#This Row],[JPN]]-VLOOKUP($U$1,A:Q,16,))/VLOOKUP($U$1,A:Q,16,))*100)+100</f>
        <v>119.94866395147685</v>
      </c>
    </row>
    <row r="220" spans="1:17" s="82" customFormat="1" x14ac:dyDescent="0.2">
      <c r="A220" s="21">
        <v>39508</v>
      </c>
      <c r="B220" s="77">
        <f>IF(VLOOKUP(A220,Database!$A:$AS,MATCH($B$1,Database!$A$1:$AS$1,0),FALSE)=0,#N/A,VLOOKUP(A220,Database!$A:$AS,MATCH($B$1,Database!$A$1:$AS$1,0),FALSE))</f>
        <v>130.38913423899999</v>
      </c>
      <c r="C220" s="77">
        <f>IF(VLOOKUP(A220,Database!$A:$AS,MATCH($C$1,Database!$A$1:$AS$1,0),FALSE)=0,#N/A,VLOOKUP(A220,Database!$A:$AS,MATCH($C$1,Database!$A$1:$AS$1,0),FALSE))</f>
        <v>112.86</v>
      </c>
      <c r="D220" s="77">
        <f>IF(VLOOKUP(A220,Database!$A:$AS,MATCH($D$1,Database!$A$1:$AS$1,0),FALSE)=0,#N/A,VLOOKUP(A220,Database!$A:$AS,MATCH($D$1,Database!$A$1:$AS$1,0),FALSE))</f>
        <v>100.091659028</v>
      </c>
      <c r="E220" s="77">
        <f>IF(VLOOKUP(A220,Database!$A:$AS,MATCH($E$1,Database!$A$1:$AS$1,0),FALSE)=0,#N/A,VLOOKUP(A220,Database!$A:$AS,MATCH($E$1,Database!$A$1:$AS$1,0),FALSE))</f>
        <v>130.79310899399999</v>
      </c>
      <c r="F220" s="77">
        <f>IF(VLOOKUP(A220,Database!$A:$AS,MATCH($F$1,Database!$A$1:$AS$1,0),FALSE)=0,#N/A,VLOOKUP(A220,Database!$A:$AS,MATCH($F$1,Database!$A$1:$AS$1,0),FALSE))</f>
        <v>108.8</v>
      </c>
      <c r="G220" s="77">
        <f>IF(VLOOKUP(A220,Database!$A:$AS,MATCH($G$1,Database!$A$1:$AS$1,0),FALSE)=0,#N/A,VLOOKUP(A220,Database!$A:$AS,MATCH($G$1,Database!$A$1:$AS$1,0),FALSE))</f>
        <v>104.10467825800001</v>
      </c>
      <c r="H220" s="77">
        <f>(((Table134567891011121314151617343[[#This Row],[ITA]]-VLOOKUP($U$1,A:B,2,))/VLOOKUP($U$1,A:B,2,))*100)+100</f>
        <v>107.23684210545252</v>
      </c>
      <c r="I220" s="77">
        <f>(((Table134567891011121314151617343[[#This Row],[FRA]]-VLOOKUP($U$1,A:C,3,))/VLOOKUP($U$1,A:C,3,))*100)+100</f>
        <v>110.11806029856572</v>
      </c>
      <c r="J220" s="77">
        <f>(((Table134567891011121314151617343[[#This Row],[DEU]]-VLOOKUP($U$1,A:D,4,))/VLOOKUP($U$1,A:D,4,))*100)+100</f>
        <v>133.11170212624478</v>
      </c>
      <c r="K220" s="77">
        <f>(((Table134567891011121314151617343[[#This Row],[ESP]]-VLOOKUP($U$1,A:E,5,))/VLOOKUP($U$1,A:E,5,))*100)+100</f>
        <v>109.93779944479017</v>
      </c>
      <c r="L220" s="77">
        <f>(((Table134567891011121314151617343[[#This Row],[EA19]]-VLOOKUP($U$1,A:F,6,))/VLOOKUP($U$1,A:F,6,))*100)+100</f>
        <v>121.70022371364652</v>
      </c>
      <c r="M220" s="77">
        <f>(((Table134567891011121314151617343[[#This Row],[GBR]]-VLOOKUP($U$1,A:G,7,))/VLOOKUP($U$1,A:G,7,))*100)+100</f>
        <v>112.95215869311807</v>
      </c>
      <c r="N220" s="77">
        <f>IF(VLOOKUP(A220,Database!$A:$AU,MATCH($N$1,Database!$A$1:$AU$1,0),FALSE)=0,#N/A,VLOOKUP(A220,Database!$A:$AU,MATCH($N$1,Database!$A$1:$AU$1,0),FALSE))</f>
        <v>100.695161277</v>
      </c>
      <c r="O220" s="77">
        <f>(((Table134567891011121314151617343[[#This Row],[USA]]-VLOOKUP($U$1,A:N,14,))/VLOOKUP($U$1,A:N,14,))*100)+100</f>
        <v>115.92353344495515</v>
      </c>
      <c r="P220" s="77">
        <f>IF(VLOOKUP(A220,Database!$A:$AS,MATCH($P$1,Database!$A$1:$AS$1,0),FALSE)=0,#N/A,VLOOKUP(A220,Database!$A:$AS,MATCH($P$1,Database!$A$1:$AS$1,0),FALSE))</f>
        <v>118.241539727</v>
      </c>
      <c r="Q220" s="77">
        <f>(((Table134567891011121314151617343[[#This Row],[JPN]]-VLOOKUP($U$1,A:Q,16,))/VLOOKUP($U$1,A:Q,16,))*100)+100</f>
        <v>118.71207978652147</v>
      </c>
    </row>
    <row r="221" spans="1:17" s="82" customFormat="1" x14ac:dyDescent="0.2">
      <c r="A221" s="21">
        <v>39539</v>
      </c>
      <c r="B221" s="77">
        <f>IF(VLOOKUP(A221,Database!$A:$AS,MATCH($B$1,Database!$A$1:$AS$1,0),FALSE)=0,#N/A,VLOOKUP(A221,Database!$A:$AS,MATCH($B$1,Database!$A$1:$AS$1,0),FALSE))</f>
        <v>131.689025915</v>
      </c>
      <c r="C221" s="77">
        <f>IF(VLOOKUP(A221,Database!$A:$AS,MATCH($C$1,Database!$A$1:$AS$1,0),FALSE)=0,#N/A,VLOOKUP(A221,Database!$A:$AS,MATCH($C$1,Database!$A$1:$AS$1,0),FALSE))</f>
        <v>115.29</v>
      </c>
      <c r="D221" s="77">
        <f>IF(VLOOKUP(A221,Database!$A:$AS,MATCH($D$1,Database!$A$1:$AS$1,0),FALSE)=0,#N/A,VLOOKUP(A221,Database!$A:$AS,MATCH($D$1,Database!$A$1:$AS$1,0),FALSE))</f>
        <v>100.29164236299999</v>
      </c>
      <c r="E221" s="77">
        <f>IF(VLOOKUP(A221,Database!$A:$AS,MATCH($E$1,Database!$A$1:$AS$1,0),FALSE)=0,#N/A,VLOOKUP(A221,Database!$A:$AS,MATCH($E$1,Database!$A$1:$AS$1,0),FALSE))</f>
        <v>133.08811090699999</v>
      </c>
      <c r="F221" s="77">
        <f>IF(VLOOKUP(A221,Database!$A:$AS,MATCH($F$1,Database!$A$1:$AS$1,0),FALSE)=0,#N/A,VLOOKUP(A221,Database!$A:$AS,MATCH($F$1,Database!$A$1:$AS$1,0),FALSE))</f>
        <v>110.1</v>
      </c>
      <c r="G221" s="77">
        <f>IF(VLOOKUP(A221,Database!$A:$AS,MATCH($G$1,Database!$A$1:$AS$1,0),FALSE)=0,#N/A,VLOOKUP(A221,Database!$A:$AS,MATCH($G$1,Database!$A$1:$AS$1,0),FALSE))</f>
        <v>104.749955189</v>
      </c>
      <c r="H221" s="77">
        <f>(((Table134567891011121314151617343[[#This Row],[ITA]]-VLOOKUP($U$1,A:B,2,))/VLOOKUP($U$1,A:B,2,))*100)+100</f>
        <v>108.30592105307323</v>
      </c>
      <c r="I221" s="77">
        <f>(((Table134567891011121314151617343[[#This Row],[FRA]]-VLOOKUP($U$1,A:C,3,))/VLOOKUP($U$1,A:C,3,))*100)+100</f>
        <v>112.48902331934823</v>
      </c>
      <c r="J221" s="77">
        <f>(((Table134567891011121314151617343[[#This Row],[DEU]]-VLOOKUP($U$1,A:D,4,))/VLOOKUP($U$1,A:D,4,))*100)+100</f>
        <v>133.37765957342114</v>
      </c>
      <c r="K221" s="77">
        <f>(((Table134567891011121314151617343[[#This Row],[ESP]]-VLOOKUP($U$1,A:E,5,))/VLOOKUP($U$1,A:E,5,))*100)+100</f>
        <v>111.8668571908552</v>
      </c>
      <c r="L221" s="77">
        <f>(((Table134567891011121314151617343[[#This Row],[EA19]]-VLOOKUP($U$1,A:F,6,))/VLOOKUP($U$1,A:F,6,))*100)+100</f>
        <v>123.15436241610738</v>
      </c>
      <c r="M221" s="77">
        <f>(((Table134567891011121314151617343[[#This Row],[GBR]]-VLOOKUP($U$1,A:G,7,))/VLOOKUP($U$1,A:G,7,))*100)+100</f>
        <v>113.65227537885134</v>
      </c>
      <c r="N221" s="77">
        <f>IF(VLOOKUP(A221,Database!$A:$AU,MATCH($N$1,Database!$A$1:$AU$1,0),FALSE)=0,#N/A,VLOOKUP(A221,Database!$A:$AU,MATCH($N$1,Database!$A$1:$AU$1,0),FALSE))</f>
        <v>100.020558886</v>
      </c>
      <c r="O221" s="77">
        <f>(((Table134567891011121314151617343[[#This Row],[USA]]-VLOOKUP($U$1,A:N,14,))/VLOOKUP($U$1,A:N,14,))*100)+100</f>
        <v>115.14690930687955</v>
      </c>
      <c r="P221" s="77">
        <f>IF(VLOOKUP(A221,Database!$A:$AS,MATCH($P$1,Database!$A$1:$AS$1,0),FALSE)=0,#N/A,VLOOKUP(A221,Database!$A:$AS,MATCH($P$1,Database!$A$1:$AS$1,0),FALSE))</f>
        <v>117.7283386</v>
      </c>
      <c r="Q221" s="77">
        <f>(((Table134567891011121314151617343[[#This Row],[JPN]]-VLOOKUP($U$1,A:Q,16,))/VLOOKUP($U$1,A:Q,16,))*100)+100</f>
        <v>118.19683638495871</v>
      </c>
    </row>
    <row r="222" spans="1:17" s="82" customFormat="1" x14ac:dyDescent="0.2">
      <c r="A222" s="21">
        <v>39569</v>
      </c>
      <c r="B222" s="77">
        <f>IF(VLOOKUP(A222,Database!$A:$AS,MATCH($B$1,Database!$A$1:$AS$1,0),FALSE)=0,#N/A,VLOOKUP(A222,Database!$A:$AS,MATCH($B$1,Database!$A$1:$AS$1,0),FALSE))</f>
        <v>127.08940921600001</v>
      </c>
      <c r="C222" s="77">
        <f>IF(VLOOKUP(A222,Database!$A:$AS,MATCH($C$1,Database!$A$1:$AS$1,0),FALSE)=0,#N/A,VLOOKUP(A222,Database!$A:$AS,MATCH($C$1,Database!$A$1:$AS$1,0),FALSE))</f>
        <v>109.87</v>
      </c>
      <c r="D222" s="77">
        <f>IF(VLOOKUP(A222,Database!$A:$AS,MATCH($D$1,Database!$A$1:$AS$1,0),FALSE)=0,#N/A,VLOOKUP(A222,Database!$A:$AS,MATCH($D$1,Database!$A$1:$AS$1,0),FALSE))</f>
        <v>98.291809016000002</v>
      </c>
      <c r="E222" s="77">
        <f>IF(VLOOKUP(A222,Database!$A:$AS,MATCH($E$1,Database!$A$1:$AS$1,0),FALSE)=0,#N/A,VLOOKUP(A222,Database!$A:$AS,MATCH($E$1,Database!$A$1:$AS$1,0),FALSE))</f>
        <v>128.69610724699999</v>
      </c>
      <c r="F222" s="77">
        <f>IF(VLOOKUP(A222,Database!$A:$AS,MATCH($F$1,Database!$A$1:$AS$1,0),FALSE)=0,#N/A,VLOOKUP(A222,Database!$A:$AS,MATCH($F$1,Database!$A$1:$AS$1,0),FALSE))</f>
        <v>106.9</v>
      </c>
      <c r="G222" s="77">
        <f>IF(VLOOKUP(A222,Database!$A:$AS,MATCH($G$1,Database!$A$1:$AS$1,0),FALSE)=0,#N/A,VLOOKUP(A222,Database!$A:$AS,MATCH($G$1,Database!$A$1:$AS$1,0),FALSE))</f>
        <v>104.212224413</v>
      </c>
      <c r="H222" s="77">
        <f>(((Table134567891011121314151617343[[#This Row],[ITA]]-VLOOKUP($U$1,A:B,2,))/VLOOKUP($U$1,A:B,2,))*100)+100</f>
        <v>104.52302631590784</v>
      </c>
      <c r="I222" s="77">
        <f>(((Table134567891011121314151617343[[#This Row],[FRA]]-VLOOKUP($U$1,A:C,3,))/VLOOKUP($U$1,A:C,3,))*100)+100</f>
        <v>107.20070250756173</v>
      </c>
      <c r="J222" s="77">
        <f>(((Table134567891011121314151617343[[#This Row],[DEU]]-VLOOKUP($U$1,A:D,4,))/VLOOKUP($U$1,A:D,4,))*100)+100</f>
        <v>130.7180851056473</v>
      </c>
      <c r="K222" s="77">
        <f>(((Table134567891011121314151617343[[#This Row],[ESP]]-VLOOKUP($U$1,A:E,5,))/VLOOKUP($U$1,A:E,5,))*100)+100</f>
        <v>108.17517021095465</v>
      </c>
      <c r="L222" s="77">
        <f>(((Table134567891011121314151617343[[#This Row],[EA19]]-VLOOKUP($U$1,A:F,6,))/VLOOKUP($U$1,A:F,6,))*100)+100</f>
        <v>119.57494407158836</v>
      </c>
      <c r="M222" s="77">
        <f>(((Table134567891011121314151617343[[#This Row],[GBR]]-VLOOKUP($U$1,A:G,7,))/VLOOKUP($U$1,A:G,7,))*100)+100</f>
        <v>113.06884480722611</v>
      </c>
      <c r="N222" s="77">
        <f>IF(VLOOKUP(A222,Database!$A:$AU,MATCH($N$1,Database!$A$1:$AU$1,0),FALSE)=0,#N/A,VLOOKUP(A222,Database!$A:$AU,MATCH($N$1,Database!$A$1:$AU$1,0),FALSE))</f>
        <v>99.423368259</v>
      </c>
      <c r="O222" s="77">
        <f>(((Table134567891011121314151617343[[#This Row],[USA]]-VLOOKUP($U$1,A:N,14,))/VLOOKUP($U$1,A:N,14,))*100)+100</f>
        <v>114.45940410063027</v>
      </c>
      <c r="P222" s="77">
        <f>IF(VLOOKUP(A222,Database!$A:$AS,MATCH($P$1,Database!$A$1:$AS$1,0),FALSE)=0,#N/A,VLOOKUP(A222,Database!$A:$AS,MATCH($P$1,Database!$A$1:$AS$1,0),FALSE))</f>
        <v>118.34417995299999</v>
      </c>
      <c r="Q222" s="77">
        <f>(((Table134567891011121314151617343[[#This Row],[JPN]]-VLOOKUP($U$1,A:Q,16,))/VLOOKUP($U$1,A:Q,16,))*100)+100</f>
        <v>118.81512846743639</v>
      </c>
    </row>
    <row r="223" spans="1:17" s="82" customFormat="1" x14ac:dyDescent="0.2">
      <c r="A223" s="21">
        <v>39600</v>
      </c>
      <c r="B223" s="77">
        <f>IF(VLOOKUP(A223,Database!$A:$AS,MATCH($B$1,Database!$A$1:$AS$1,0),FALSE)=0,#N/A,VLOOKUP(A223,Database!$A:$AS,MATCH($B$1,Database!$A$1:$AS$1,0),FALSE))</f>
        <v>128.48929255900001</v>
      </c>
      <c r="C223" s="77">
        <f>IF(VLOOKUP(A223,Database!$A:$AS,MATCH($C$1,Database!$A$1:$AS$1,0),FALSE)=0,#N/A,VLOOKUP(A223,Database!$A:$AS,MATCH($C$1,Database!$A$1:$AS$1,0),FALSE))</f>
        <v>109.55</v>
      </c>
      <c r="D223" s="77">
        <f>IF(VLOOKUP(A223,Database!$A:$AS,MATCH($D$1,Database!$A$1:$AS$1,0),FALSE)=0,#N/A,VLOOKUP(A223,Database!$A:$AS,MATCH($D$1,Database!$A$1:$AS$1,0),FALSE))</f>
        <v>99.391717357000005</v>
      </c>
      <c r="E223" s="77">
        <f>IF(VLOOKUP(A223,Database!$A:$AS,MATCH($E$1,Database!$A$1:$AS$1,0),FALSE)=0,#N/A,VLOOKUP(A223,Database!$A:$AS,MATCH($E$1,Database!$A$1:$AS$1,0),FALSE))</f>
        <v>123.762103135</v>
      </c>
      <c r="F223" s="77">
        <f>IF(VLOOKUP(A223,Database!$A:$AS,MATCH($F$1,Database!$A$1:$AS$1,0),FALSE)=0,#N/A,VLOOKUP(A223,Database!$A:$AS,MATCH($F$1,Database!$A$1:$AS$1,0),FALSE))</f>
        <v>107.1</v>
      </c>
      <c r="G223" s="77">
        <f>IF(VLOOKUP(A223,Database!$A:$AS,MATCH($G$1,Database!$A$1:$AS$1,0),FALSE)=0,#N/A,VLOOKUP(A223,Database!$A:$AS,MATCH($G$1,Database!$A$1:$AS$1,0),FALSE))</f>
        <v>103.997132103</v>
      </c>
      <c r="H223" s="77">
        <f>(((Table134567891011121314151617343[[#This Row],[ITA]]-VLOOKUP($U$1,A:B,2,))/VLOOKUP($U$1,A:B,2,))*100)+100</f>
        <v>105.67434210533689</v>
      </c>
      <c r="I223" s="77">
        <f>(((Table134567891011121314151617343[[#This Row],[FRA]]-VLOOKUP($U$1,A:C,3,))/VLOOKUP($U$1,A:C,3,))*100)+100</f>
        <v>106.88847692457801</v>
      </c>
      <c r="J223" s="77">
        <f>(((Table134567891011121314151617343[[#This Row],[DEU]]-VLOOKUP($U$1,A:D,4,))/VLOOKUP($U$1,A:D,4,))*100)+100</f>
        <v>132.18085106312242</v>
      </c>
      <c r="K223" s="77">
        <f>(((Table134567891011121314151617343[[#This Row],[ESP]]-VLOOKUP($U$1,A:E,5,))/VLOOKUP($U$1,A:E,5,))*100)+100</f>
        <v>104.02790619454757</v>
      </c>
      <c r="L223" s="77">
        <f>(((Table134567891011121314151617343[[#This Row],[EA19]]-VLOOKUP($U$1,A:F,6,))/VLOOKUP($U$1,A:F,6,))*100)+100</f>
        <v>119.79865771812079</v>
      </c>
      <c r="M223" s="77">
        <f>(((Table134567891011121314151617343[[#This Row],[GBR]]-VLOOKUP($U$1,A:G,7,))/VLOOKUP($U$1,A:G,7,))*100)+100</f>
        <v>112.83547257901</v>
      </c>
      <c r="N223" s="77">
        <f>IF(VLOOKUP(A223,Database!$A:$AU,MATCH($N$1,Database!$A$1:$AU$1,0),FALSE)=0,#N/A,VLOOKUP(A223,Database!$A:$AU,MATCH($N$1,Database!$A$1:$AU$1,0),FALSE))</f>
        <v>99.203324576</v>
      </c>
      <c r="O223" s="77">
        <f>(((Table134567891011121314151617343[[#This Row],[USA]]-VLOOKUP($U$1,A:N,14,))/VLOOKUP($U$1,A:N,14,))*100)+100</f>
        <v>114.2060826805927</v>
      </c>
      <c r="P223" s="77">
        <f>IF(VLOOKUP(A223,Database!$A:$AS,MATCH($P$1,Database!$A$1:$AS$1,0),FALSE)=0,#N/A,VLOOKUP(A223,Database!$A:$AS,MATCH($P$1,Database!$A$1:$AS$1,0),FALSE))</f>
        <v>115.162332963</v>
      </c>
      <c r="Q223" s="77">
        <f>(((Table134567891011121314151617343[[#This Row],[JPN]]-VLOOKUP($U$1,A:Q,16,))/VLOOKUP($U$1,A:Q,16,))*100)+100</f>
        <v>115.620619375137</v>
      </c>
    </row>
    <row r="224" spans="1:17" s="82" customFormat="1" x14ac:dyDescent="0.2">
      <c r="A224" s="21">
        <v>39630</v>
      </c>
      <c r="B224" s="77">
        <f>IF(VLOOKUP(A224,Database!$A:$AS,MATCH($B$1,Database!$A$1:$AS$1,0),FALSE)=0,#N/A,VLOOKUP(A224,Database!$A:$AS,MATCH($B$1,Database!$A$1:$AS$1,0),FALSE))</f>
        <v>124.38963419700001</v>
      </c>
      <c r="C224" s="77">
        <f>IF(VLOOKUP(A224,Database!$A:$AS,MATCH($C$1,Database!$A$1:$AS$1,0),FALSE)=0,#N/A,VLOOKUP(A224,Database!$A:$AS,MATCH($C$1,Database!$A$1:$AS$1,0),FALSE))</f>
        <v>110.35</v>
      </c>
      <c r="D224" s="77">
        <f>IF(VLOOKUP(A224,Database!$A:$AS,MATCH($D$1,Database!$A$1:$AS$1,0),FALSE)=0,#N/A,VLOOKUP(A224,Database!$A:$AS,MATCH($D$1,Database!$A$1:$AS$1,0),FALSE))</f>
        <v>97.691859011999995</v>
      </c>
      <c r="E224" s="77">
        <f>IF(VLOOKUP(A224,Database!$A:$AS,MATCH($E$1,Database!$A$1:$AS$1,0),FALSE)=0,#N/A,VLOOKUP(A224,Database!$A:$AS,MATCH($E$1,Database!$A$1:$AS$1,0),FALSE))</f>
        <v>127.23310602799999</v>
      </c>
      <c r="F224" s="77">
        <f>IF(VLOOKUP(A224,Database!$A:$AS,MATCH($F$1,Database!$A$1:$AS$1,0),FALSE)=0,#N/A,VLOOKUP(A224,Database!$A:$AS,MATCH($F$1,Database!$A$1:$AS$1,0),FALSE))</f>
        <v>106</v>
      </c>
      <c r="G224" s="77">
        <f>IF(VLOOKUP(A224,Database!$A:$AS,MATCH($G$1,Database!$A$1:$AS$1,0),FALSE)=0,#N/A,VLOOKUP(A224,Database!$A:$AS,MATCH($G$1,Database!$A$1:$AS$1,0),FALSE))</f>
        <v>104.10467825800001</v>
      </c>
      <c r="H224" s="77">
        <f>(((Table134567891011121314151617343[[#This Row],[ITA]]-VLOOKUP($U$1,A:B,2,))/VLOOKUP($U$1,A:B,2,))*100)+100</f>
        <v>102.3026315788581</v>
      </c>
      <c r="I224" s="77">
        <f>(((Table134567891011121314151617343[[#This Row],[FRA]]-VLOOKUP($U$1,A:C,3,))/VLOOKUP($U$1,A:C,3,))*100)+100</f>
        <v>107.66904088203727</v>
      </c>
      <c r="J224" s="77">
        <f>(((Table134567891011121314151617343[[#This Row],[DEU]]-VLOOKUP($U$1,A:D,4,))/VLOOKUP($U$1,A:D,4,))*100)+100</f>
        <v>129.92021276544813</v>
      </c>
      <c r="K224" s="77">
        <f>(((Table134567891011121314151617343[[#This Row],[ESP]]-VLOOKUP($U$1,A:E,5,))/VLOOKUP($U$1,A:E,5,))*100)+100</f>
        <v>106.94544843249854</v>
      </c>
      <c r="L224" s="77">
        <f>(((Table134567891011121314151617343[[#This Row],[EA19]]-VLOOKUP($U$1,A:F,6,))/VLOOKUP($U$1,A:F,6,))*100)+100</f>
        <v>118.56823266219239</v>
      </c>
      <c r="M224" s="77">
        <f>(((Table134567891011121314151617343[[#This Row],[GBR]]-VLOOKUP($U$1,A:G,7,))/VLOOKUP($U$1,A:G,7,))*100)+100</f>
        <v>112.95215869311807</v>
      </c>
      <c r="N224" s="77">
        <f>IF(VLOOKUP(A224,Database!$A:$AU,MATCH($N$1,Database!$A$1:$AU$1,0),FALSE)=0,#N/A,VLOOKUP(A224,Database!$A:$AU,MATCH($N$1,Database!$A$1:$AU$1,0),FALSE))</f>
        <v>98.734591882999993</v>
      </c>
      <c r="O224" s="77">
        <f>(((Table134567891011121314151617343[[#This Row],[USA]]-VLOOKUP($U$1,A:N,14,))/VLOOKUP($U$1,A:N,14,))*100)+100</f>
        <v>113.66646241160822</v>
      </c>
      <c r="P224" s="77">
        <f>IF(VLOOKUP(A224,Database!$A:$AS,MATCH($P$1,Database!$A$1:$AS$1,0),FALSE)=0,#N/A,VLOOKUP(A224,Database!$A:$AS,MATCH($P$1,Database!$A$1:$AS$1,0),FALSE))</f>
        <v>115.162332963</v>
      </c>
      <c r="Q224" s="77">
        <f>(((Table134567891011121314151617343[[#This Row],[JPN]]-VLOOKUP($U$1,A:Q,16,))/VLOOKUP($U$1,A:Q,16,))*100)+100</f>
        <v>115.620619375137</v>
      </c>
    </row>
    <row r="225" spans="1:17" s="82" customFormat="1" x14ac:dyDescent="0.2">
      <c r="A225" s="21">
        <v>39661</v>
      </c>
      <c r="B225" s="77">
        <f>IF(VLOOKUP(A225,Database!$A:$AS,MATCH($B$1,Database!$A$1:$AS$1,0),FALSE)=0,#N/A,VLOOKUP(A225,Database!$A:$AS,MATCH($B$1,Database!$A$1:$AS$1,0),FALSE))</f>
        <v>121.189900842</v>
      </c>
      <c r="C225" s="77">
        <f>IF(VLOOKUP(A225,Database!$A:$AS,MATCH($C$1,Database!$A$1:$AS$1,0),FALSE)=0,#N/A,VLOOKUP(A225,Database!$A:$AS,MATCH($C$1,Database!$A$1:$AS$1,0),FALSE))</f>
        <v>108.84</v>
      </c>
      <c r="D225" s="77">
        <f>IF(VLOOKUP(A225,Database!$A:$AS,MATCH($D$1,Database!$A$1:$AS$1,0),FALSE)=0,#N/A,VLOOKUP(A225,Database!$A:$AS,MATCH($D$1,Database!$A$1:$AS$1,0),FALSE))</f>
        <v>99.691692359000001</v>
      </c>
      <c r="E225" s="77">
        <f>IF(VLOOKUP(A225,Database!$A:$AS,MATCH($E$1,Database!$A$1:$AS$1,0),FALSE)=0,#N/A,VLOOKUP(A225,Database!$A:$AS,MATCH($E$1,Database!$A$1:$AS$1,0),FALSE))</f>
        <v>122.57910214899999</v>
      </c>
      <c r="F225" s="77">
        <f>IF(VLOOKUP(A225,Database!$A:$AS,MATCH($F$1,Database!$A$1:$AS$1,0),FALSE)=0,#N/A,VLOOKUP(A225,Database!$A:$AS,MATCH($F$1,Database!$A$1:$AS$1,0),FALSE))</f>
        <v>105.6</v>
      </c>
      <c r="G225" s="77">
        <f>IF(VLOOKUP(A225,Database!$A:$AS,MATCH($G$1,Database!$A$1:$AS$1,0),FALSE)=0,#N/A,VLOOKUP(A225,Database!$A:$AS,MATCH($G$1,Database!$A$1:$AS$1,0),FALSE))</f>
        <v>104.9650475</v>
      </c>
      <c r="H225" s="77">
        <f>(((Table134567891011121314151617343[[#This Row],[ITA]]-VLOOKUP($U$1,A:B,2,))/VLOOKUP($U$1,A:B,2,))*100)+100</f>
        <v>99.671052631944178</v>
      </c>
      <c r="I225" s="77">
        <f>(((Table134567891011121314151617343[[#This Row],[FRA]]-VLOOKUP($U$1,A:C,3,))/VLOOKUP($U$1,A:C,3,))*100)+100</f>
        <v>106.19572641233292</v>
      </c>
      <c r="J225" s="77">
        <f>(((Table134567891011121314151617343[[#This Row],[DEU]]-VLOOKUP($U$1,A:D,4,))/VLOOKUP($U$1,A:D,4,))*100)+100</f>
        <v>132.57978723322199</v>
      </c>
      <c r="K225" s="77">
        <f>(((Table134567891011121314151617343[[#This Row],[ESP]]-VLOOKUP($U$1,A:E,5,))/VLOOKUP($U$1,A:E,5,))*100)+100</f>
        <v>103.0335378662603</v>
      </c>
      <c r="L225" s="77">
        <f>(((Table134567891011121314151617343[[#This Row],[EA19]]-VLOOKUP($U$1,A:F,6,))/VLOOKUP($U$1,A:F,6,))*100)+100</f>
        <v>118.12080536912751</v>
      </c>
      <c r="M225" s="77">
        <f>(((Table134567891011121314151617343[[#This Row],[GBR]]-VLOOKUP($U$1,A:G,7,))/VLOOKUP($U$1,A:G,7,))*100)+100</f>
        <v>113.88564760815242</v>
      </c>
      <c r="N225" s="77">
        <f>IF(VLOOKUP(A225,Database!$A:$AU,MATCH($N$1,Database!$A$1:$AU$1,0),FALSE)=0,#N/A,VLOOKUP(A225,Database!$A:$AU,MATCH($N$1,Database!$A$1:$AU$1,0),FALSE))</f>
        <v>97.195971119000006</v>
      </c>
      <c r="O225" s="77">
        <f>(((Table134567891011121314151617343[[#This Row],[USA]]-VLOOKUP($U$1,A:N,14,))/VLOOKUP($U$1,A:N,14,))*100)+100</f>
        <v>111.89515231753128</v>
      </c>
      <c r="P225" s="77">
        <f>IF(VLOOKUP(A225,Database!$A:$AS,MATCH($P$1,Database!$A$1:$AS$1,0),FALSE)=0,#N/A,VLOOKUP(A225,Database!$A:$AS,MATCH($P$1,Database!$A$1:$AS$1,0),FALSE))</f>
        <v>110.95408372</v>
      </c>
      <c r="Q225" s="77">
        <f>(((Table134567891011121314151617343[[#This Row],[JPN]]-VLOOKUP($U$1,A:Q,16,))/VLOOKUP($U$1,A:Q,16,))*100)+100</f>
        <v>111.39562348071607</v>
      </c>
    </row>
    <row r="226" spans="1:17" s="82" customFormat="1" x14ac:dyDescent="0.2">
      <c r="A226" s="21">
        <v>39692</v>
      </c>
      <c r="B226" s="77">
        <f>IF(VLOOKUP(A226,Database!$A:$AS,MATCH($B$1,Database!$A$1:$AS$1,0),FALSE)=0,#N/A,VLOOKUP(A226,Database!$A:$AS,MATCH($B$1,Database!$A$1:$AS$1,0),FALSE))</f>
        <v>120.38996750299999</v>
      </c>
      <c r="C226" s="77">
        <f>IF(VLOOKUP(A226,Database!$A:$AS,MATCH($C$1,Database!$A$1:$AS$1,0),FALSE)=0,#N/A,VLOOKUP(A226,Database!$A:$AS,MATCH($C$1,Database!$A$1:$AS$1,0),FALSE))</f>
        <v>108.38</v>
      </c>
      <c r="D226" s="77">
        <f>IF(VLOOKUP(A226,Database!$A:$AS,MATCH($D$1,Database!$A$1:$AS$1,0),FALSE)=0,#N/A,VLOOKUP(A226,Database!$A:$AS,MATCH($D$1,Database!$A$1:$AS$1,0),FALSE))</f>
        <v>97.391884009999998</v>
      </c>
      <c r="E226" s="77">
        <f>IF(VLOOKUP(A226,Database!$A:$AS,MATCH($E$1,Database!$A$1:$AS$1,0),FALSE)=0,#N/A,VLOOKUP(A226,Database!$A:$AS,MATCH($E$1,Database!$A$1:$AS$1,0),FALSE))</f>
        <v>121.708101423</v>
      </c>
      <c r="F226" s="77">
        <f>IF(VLOOKUP(A226,Database!$A:$AS,MATCH($F$1,Database!$A$1:$AS$1,0),FALSE)=0,#N/A,VLOOKUP(A226,Database!$A:$AS,MATCH($F$1,Database!$A$1:$AS$1,0),FALSE))</f>
        <v>104.8</v>
      </c>
      <c r="G226" s="77">
        <f>IF(VLOOKUP(A226,Database!$A:$AS,MATCH($G$1,Database!$A$1:$AS$1,0),FALSE)=0,#N/A,VLOOKUP(A226,Database!$A:$AS,MATCH($G$1,Database!$A$1:$AS$1,0),FALSE))</f>
        <v>105.39523212</v>
      </c>
      <c r="H226" s="77">
        <f>(((Table134567891011121314151617343[[#This Row],[ITA]]-VLOOKUP($U$1,A:B,2,))/VLOOKUP($U$1,A:B,2,))*100)+100</f>
        <v>99.013157895010082</v>
      </c>
      <c r="I226" s="77">
        <f>(((Table134567891011121314151617343[[#This Row],[FRA]]-VLOOKUP($U$1,A:C,3,))/VLOOKUP($U$1,A:C,3,))*100)+100</f>
        <v>105.74690213679384</v>
      </c>
      <c r="J226" s="77">
        <f>(((Table134567891011121314151617343[[#This Row],[DEU]]-VLOOKUP($U$1,A:D,4,))/VLOOKUP($U$1,A:D,4,))*100)+100</f>
        <v>129.52127659534855</v>
      </c>
      <c r="K226" s="77">
        <f>(((Table134567891011121314151617343[[#This Row],[ESP]]-VLOOKUP($U$1,A:E,5,))/VLOOKUP($U$1,A:E,5,))*100)+100</f>
        <v>102.30142052561627</v>
      </c>
      <c r="L226" s="77">
        <f>(((Table134567891011121314151617343[[#This Row],[EA19]]-VLOOKUP($U$1,A:F,6,))/VLOOKUP($U$1,A:F,6,))*100)+100</f>
        <v>117.22595078299776</v>
      </c>
      <c r="M226" s="77">
        <f>(((Table134567891011121314151617343[[#This Row],[GBR]]-VLOOKUP($U$1,A:G,7,))/VLOOKUP($U$1,A:G,7,))*100)+100</f>
        <v>114.35239206458462</v>
      </c>
      <c r="N226" s="77">
        <f>IF(VLOOKUP(A226,Database!$A:$AU,MATCH($N$1,Database!$A$1:$AU$1,0),FALSE)=0,#N/A,VLOOKUP(A226,Database!$A:$AU,MATCH($N$1,Database!$A$1:$AU$1,0),FALSE))</f>
        <v>93.018114699999998</v>
      </c>
      <c r="O226" s="77">
        <f>(((Table134567891011121314151617343[[#This Row],[USA]]-VLOOKUP($U$1,A:N,14,))/VLOOKUP($U$1,A:N,14,))*100)+100</f>
        <v>107.08546859316755</v>
      </c>
      <c r="P226" s="77">
        <f>IF(VLOOKUP(A226,Database!$A:$AS,MATCH($P$1,Database!$A$1:$AS$1,0),FALSE)=0,#N/A,VLOOKUP(A226,Database!$A:$AS,MATCH($P$1,Database!$A$1:$AS$1,0),FALSE))</f>
        <v>112.391046876</v>
      </c>
      <c r="Q226" s="77">
        <f>(((Table134567891011121314151617343[[#This Row],[JPN]]-VLOOKUP($U$1,A:Q,16,))/VLOOKUP($U$1,A:Q,16,))*100)+100</f>
        <v>112.83830500549337</v>
      </c>
    </row>
    <row r="227" spans="1:17" s="82" customFormat="1" x14ac:dyDescent="0.2">
      <c r="A227" s="21">
        <v>39722</v>
      </c>
      <c r="B227" s="77">
        <f>IF(VLOOKUP(A227,Database!$A:$AS,MATCH($B$1,Database!$A$1:$AS$1,0),FALSE)=0,#N/A,VLOOKUP(A227,Database!$A:$AS,MATCH($B$1,Database!$A$1:$AS$1,0),FALSE))</f>
        <v>117.89017581900001</v>
      </c>
      <c r="C227" s="77">
        <f>IF(VLOOKUP(A227,Database!$A:$AS,MATCH($C$1,Database!$A$1:$AS$1,0),FALSE)=0,#N/A,VLOOKUP(A227,Database!$A:$AS,MATCH($C$1,Database!$A$1:$AS$1,0),FALSE))</f>
        <v>106.34</v>
      </c>
      <c r="D227" s="77">
        <f>IF(VLOOKUP(A227,Database!$A:$AS,MATCH($D$1,Database!$A$1:$AS$1,0),FALSE)=0,#N/A,VLOOKUP(A227,Database!$A:$AS,MATCH($D$1,Database!$A$1:$AS$1,0),FALSE))</f>
        <v>95.292058995000005</v>
      </c>
      <c r="E227" s="77">
        <f>IF(VLOOKUP(A227,Database!$A:$AS,MATCH($E$1,Database!$A$1:$AS$1,0),FALSE)=0,#N/A,VLOOKUP(A227,Database!$A:$AS,MATCH($E$1,Database!$A$1:$AS$1,0),FALSE))</f>
        <v>114.870095725</v>
      </c>
      <c r="F227" s="77">
        <f>IF(VLOOKUP(A227,Database!$A:$AS,MATCH($F$1,Database!$A$1:$AS$1,0),FALSE)=0,#N/A,VLOOKUP(A227,Database!$A:$AS,MATCH($F$1,Database!$A$1:$AS$1,0),FALSE))</f>
        <v>102.1</v>
      </c>
      <c r="G227" s="77">
        <f>IF(VLOOKUP(A227,Database!$A:$AS,MATCH($G$1,Database!$A$1:$AS$1,0),FALSE)=0,#N/A,VLOOKUP(A227,Database!$A:$AS,MATCH($G$1,Database!$A$1:$AS$1,0),FALSE))</f>
        <v>106.040509052</v>
      </c>
      <c r="H227" s="77">
        <f>(((Table134567891011121314151617343[[#This Row],[ITA]]-VLOOKUP($U$1,A:B,2,))/VLOOKUP($U$1,A:B,2,))*100)+100</f>
        <v>96.957236842399482</v>
      </c>
      <c r="I227" s="77">
        <f>(((Table134567891011121314151617343[[#This Row],[FRA]]-VLOOKUP($U$1,A:C,3,))/VLOOKUP($U$1,A:C,3,))*100)+100</f>
        <v>103.75646404527272</v>
      </c>
      <c r="J227" s="77">
        <f>(((Table134567891011121314151617343[[#This Row],[DEU]]-VLOOKUP($U$1,A:D,4,))/VLOOKUP($U$1,A:D,4,))*100)+100</f>
        <v>126.72872340332157</v>
      </c>
      <c r="K227" s="77">
        <f>(((Table134567891011121314151617343[[#This Row],[ESP]]-VLOOKUP($U$1,A:E,5,))/VLOOKUP($U$1,A:E,5,))*100)+100</f>
        <v>96.55375304671611</v>
      </c>
      <c r="L227" s="77">
        <f>(((Table134567891011121314151617343[[#This Row],[EA19]]-VLOOKUP($U$1,A:F,6,))/VLOOKUP($U$1,A:F,6,))*100)+100</f>
        <v>114.20581655480983</v>
      </c>
      <c r="M227" s="77">
        <f>(((Table134567891011121314151617343[[#This Row],[GBR]]-VLOOKUP($U$1,A:G,7,))/VLOOKUP($U$1,A:G,7,))*100)+100</f>
        <v>115.05250875140288</v>
      </c>
      <c r="N227" s="77">
        <f>IF(VLOOKUP(A227,Database!$A:$AU,MATCH($N$1,Database!$A$1:$AU$1,0),FALSE)=0,#N/A,VLOOKUP(A227,Database!$A:$AU,MATCH($N$1,Database!$A$1:$AU$1,0),FALSE))</f>
        <v>93.869049394000001</v>
      </c>
      <c r="O227" s="77">
        <f>(((Table134567891011121314151617343[[#This Row],[USA]]-VLOOKUP($U$1,A:N,14,))/VLOOKUP($U$1,A:N,14,))*100)+100</f>
        <v>108.06509219382922</v>
      </c>
      <c r="P227" s="77">
        <f>IF(VLOOKUP(A227,Database!$A:$AS,MATCH($P$1,Database!$A$1:$AS$1,0),FALSE)=0,#N/A,VLOOKUP(A227,Database!$A:$AS,MATCH($P$1,Database!$A$1:$AS$1,0),FALSE))</f>
        <v>109.92768146500001</v>
      </c>
      <c r="Q227" s="77">
        <f>(((Table134567891011121314151617343[[#This Row],[JPN]]-VLOOKUP($U$1,A:Q,16,))/VLOOKUP($U$1,A:Q,16,))*100)+100</f>
        <v>110.36513667658659</v>
      </c>
    </row>
    <row r="228" spans="1:17" s="82" customFormat="1" x14ac:dyDescent="0.2">
      <c r="A228" s="21">
        <v>39753</v>
      </c>
      <c r="B228" s="77">
        <f>IF(VLOOKUP(A228,Database!$A:$AS,MATCH($B$1,Database!$A$1:$AS$1,0),FALSE)=0,#N/A,VLOOKUP(A228,Database!$A:$AS,MATCH($B$1,Database!$A$1:$AS$1,0),FALSE))</f>
        <v>113.890509124</v>
      </c>
      <c r="C228" s="77">
        <f>IF(VLOOKUP(A228,Database!$A:$AS,MATCH($C$1,Database!$A$1:$AS$1,0),FALSE)=0,#N/A,VLOOKUP(A228,Database!$A:$AS,MATCH($C$1,Database!$A$1:$AS$1,0),FALSE))</f>
        <v>101.01</v>
      </c>
      <c r="D228" s="77">
        <f>IF(VLOOKUP(A228,Database!$A:$AS,MATCH($D$1,Database!$A$1:$AS$1,0),FALSE)=0,#N/A,VLOOKUP(A228,Database!$A:$AS,MATCH($D$1,Database!$A$1:$AS$1,0),FALSE))</f>
        <v>91.092408965999994</v>
      </c>
      <c r="E228" s="77">
        <f>IF(VLOOKUP(A228,Database!$A:$AS,MATCH($E$1,Database!$A$1:$AS$1,0),FALSE)=0,#N/A,VLOOKUP(A228,Database!$A:$AS,MATCH($E$1,Database!$A$1:$AS$1,0),FALSE))</f>
        <v>111.086092572</v>
      </c>
      <c r="F228" s="77">
        <f>IF(VLOOKUP(A228,Database!$A:$AS,MATCH($F$1,Database!$A$1:$AS$1,0),FALSE)=0,#N/A,VLOOKUP(A228,Database!$A:$AS,MATCH($F$1,Database!$A$1:$AS$1,0),FALSE))</f>
        <v>98.4</v>
      </c>
      <c r="G228" s="77">
        <f>IF(VLOOKUP(A228,Database!$A:$AS,MATCH($G$1,Database!$A$1:$AS$1,0),FALSE)=0,#N/A,VLOOKUP(A228,Database!$A:$AS,MATCH($G$1,Database!$A$1:$AS$1,0),FALSE))</f>
        <v>103.029216706</v>
      </c>
      <c r="H228" s="77">
        <f>(((Table134567891011121314151617343[[#This Row],[ITA]]-VLOOKUP($U$1,A:B,2,))/VLOOKUP($U$1,A:B,2,))*100)+100</f>
        <v>93.667763157729041</v>
      </c>
      <c r="I228" s="77">
        <f>(((Table134567891011121314151617343[[#This Row],[FRA]]-VLOOKUP($U$1,A:C,3,))/VLOOKUP($U$1,A:C,3,))*100)+100</f>
        <v>98.555956678700369</v>
      </c>
      <c r="J228" s="77">
        <f>(((Table134567891011121314151617343[[#This Row],[DEU]]-VLOOKUP($U$1,A:D,4,))/VLOOKUP($U$1,A:D,4,))*100)+100</f>
        <v>121.1436170205975</v>
      </c>
      <c r="K228" s="77">
        <f>(((Table134567891011121314151617343[[#This Row],[ESP]]-VLOOKUP($U$1,A:E,5,))/VLOOKUP($U$1,A:E,5,))*100)+100</f>
        <v>93.373119273785065</v>
      </c>
      <c r="L228" s="77">
        <f>(((Table134567891011121314151617343[[#This Row],[EA19]]-VLOOKUP($U$1,A:F,6,))/VLOOKUP($U$1,A:F,6,))*100)+100</f>
        <v>110.06711409395973</v>
      </c>
      <c r="M228" s="77">
        <f>(((Table134567891011121314151617343[[#This Row],[GBR]]-VLOOKUP($U$1,A:G,7,))/VLOOKUP($U$1,A:G,7,))*100)+100</f>
        <v>111.78529754986761</v>
      </c>
      <c r="N228" s="77">
        <f>IF(VLOOKUP(A228,Database!$A:$AU,MATCH($N$1,Database!$A$1:$AU$1,0),FALSE)=0,#N/A,VLOOKUP(A228,Database!$A:$AU,MATCH($N$1,Database!$A$1:$AU$1,0),FALSE))</f>
        <v>92.649987565000004</v>
      </c>
      <c r="O228" s="77">
        <f>(((Table134567891011121314151617343[[#This Row],[USA]]-VLOOKUP($U$1,A:N,14,))/VLOOKUP($U$1,A:N,14,))*100)+100</f>
        <v>106.66166870343129</v>
      </c>
      <c r="P228" s="77">
        <f>IF(VLOOKUP(A228,Database!$A:$AS,MATCH($P$1,Database!$A$1:$AS$1,0),FALSE)=0,#N/A,VLOOKUP(A228,Database!$A:$AS,MATCH($P$1,Database!$A$1:$AS$1,0),FALSE))</f>
        <v>102.845505909</v>
      </c>
      <c r="Q228" s="77">
        <f>(((Table134567891011121314151617343[[#This Row],[JPN]]-VLOOKUP($U$1,A:Q,16,))/VLOOKUP($U$1,A:Q,16,))*100)+100</f>
        <v>103.25477773160708</v>
      </c>
    </row>
    <row r="229" spans="1:17" s="82" customFormat="1" x14ac:dyDescent="0.2">
      <c r="A229" s="21">
        <v>39783</v>
      </c>
      <c r="B229" s="77">
        <f>IF(VLOOKUP(A229,Database!$A:$AS,MATCH($B$1,Database!$A$1:$AS$1,0),FALSE)=0,#N/A,VLOOKUP(A229,Database!$A:$AS,MATCH($B$1,Database!$A$1:$AS$1,0),FALSE))</f>
        <v>109.190900758</v>
      </c>
      <c r="C229" s="77">
        <f>IF(VLOOKUP(A229,Database!$A:$AS,MATCH($C$1,Database!$A$1:$AS$1,0),FALSE)=0,#N/A,VLOOKUP(A229,Database!$A:$AS,MATCH($C$1,Database!$A$1:$AS$1,0),FALSE))</f>
        <v>99.62</v>
      </c>
      <c r="D229" s="77">
        <f>IF(VLOOKUP(A229,Database!$A:$AS,MATCH($D$1,Database!$A$1:$AS$1,0),FALSE)=0,#N/A,VLOOKUP(A229,Database!$A:$AS,MATCH($D$1,Database!$A$1:$AS$1,0),FALSE))</f>
        <v>87.692692276000002</v>
      </c>
      <c r="E229" s="77">
        <f>IF(VLOOKUP(A229,Database!$A:$AS,MATCH($E$1,Database!$A$1:$AS$1,0),FALSE)=0,#N/A,VLOOKUP(A229,Database!$A:$AS,MATCH($E$1,Database!$A$1:$AS$1,0),FALSE))</f>
        <v>107.09808924799999</v>
      </c>
      <c r="F229" s="77">
        <f>IF(VLOOKUP(A229,Database!$A:$AS,MATCH($F$1,Database!$A$1:$AS$1,0),FALSE)=0,#N/A,VLOOKUP(A229,Database!$A:$AS,MATCH($F$1,Database!$A$1:$AS$1,0),FALSE))</f>
        <v>95</v>
      </c>
      <c r="G229" s="77">
        <f>IF(VLOOKUP(A229,Database!$A:$AS,MATCH($G$1,Database!$A$1:$AS$1,0),FALSE)=0,#N/A,VLOOKUP(A229,Database!$A:$AS,MATCH($G$1,Database!$A$1:$AS$1,0),FALSE))</f>
        <v>102.168847464</v>
      </c>
      <c r="H229" s="77">
        <f>(((Table134567891011121314151617343[[#This Row],[ITA]]-VLOOKUP($U$1,A:B,2,))/VLOOKUP($U$1,A:B,2,))*100)+100</f>
        <v>89.802631578755296</v>
      </c>
      <c r="I229" s="77">
        <f>(((Table134567891011121314151617343[[#This Row],[FRA]]-VLOOKUP($U$1,A:C,3,))/VLOOKUP($U$1,A:C,3,))*100)+100</f>
        <v>97.199726802614904</v>
      </c>
      <c r="J229" s="77">
        <f>(((Table134567891011121314151617343[[#This Row],[DEU]]-VLOOKUP($U$1,A:D,4,))/VLOOKUP($U$1,A:D,4,))*100)+100</f>
        <v>116.62234042524896</v>
      </c>
      <c r="K229" s="77">
        <f>(((Table134567891011121314151617343[[#This Row],[ESP]]-VLOOKUP($U$1,A:E,5,))/VLOOKUP($U$1,A:E,5,))*100)+100</f>
        <v>90.021013700400601</v>
      </c>
      <c r="L229" s="77">
        <f>(((Table134567891011121314151617343[[#This Row],[EA19]]-VLOOKUP($U$1,A:F,6,))/VLOOKUP($U$1,A:F,6,))*100)+100</f>
        <v>106.26398210290827</v>
      </c>
      <c r="M229" s="77">
        <f>(((Table134567891011121314151617343[[#This Row],[GBR]]-VLOOKUP($U$1,A:G,7,))/VLOOKUP($U$1,A:G,7,))*100)+100</f>
        <v>110.85180863483323</v>
      </c>
      <c r="N229" s="77">
        <f>IF(VLOOKUP(A229,Database!$A:$AU,MATCH($N$1,Database!$A$1:$AU$1,0),FALSE)=0,#N/A,VLOOKUP(A229,Database!$A:$AU,MATCH($N$1,Database!$A$1:$AU$1,0),FALSE))</f>
        <v>90.024628538000002</v>
      </c>
      <c r="O229" s="77">
        <f>(((Table134567891011121314151617343[[#This Row],[USA]]-VLOOKUP($U$1,A:N,14,))/VLOOKUP($U$1,A:N,14,))*100)+100</f>
        <v>103.63927029707446</v>
      </c>
      <c r="P229" s="77">
        <f>IF(VLOOKUP(A229,Database!$A:$AS,MATCH($P$1,Database!$A$1:$AS$1,0),FALSE)=0,#N/A,VLOOKUP(A229,Database!$A:$AS,MATCH($P$1,Database!$A$1:$AS$1,0),FALSE))</f>
        <v>94.531647645999996</v>
      </c>
      <c r="Q229" s="77">
        <f>(((Table134567891011121314151617343[[#This Row],[JPN]]-VLOOKUP($U$1,A:Q,16,))/VLOOKUP($U$1,A:Q,16,))*100)+100</f>
        <v>94.907834620668211</v>
      </c>
    </row>
    <row r="230" spans="1:17" s="82" customFormat="1" x14ac:dyDescent="0.2">
      <c r="A230" s="21">
        <v>39814</v>
      </c>
      <c r="B230" s="77">
        <f>IF(VLOOKUP(A230,Database!$A:$AS,MATCH($B$1,Database!$A$1:$AS$1,0),FALSE)=0,#N/A,VLOOKUP(A230,Database!$A:$AS,MATCH($B$1,Database!$A$1:$AS$1,0),FALSE))</f>
        <v>104.991250729</v>
      </c>
      <c r="C230" s="77">
        <f>IF(VLOOKUP(A230,Database!$A:$AS,MATCH($C$1,Database!$A$1:$AS$1,0),FALSE)=0,#N/A,VLOOKUP(A230,Database!$A:$AS,MATCH($C$1,Database!$A$1:$AS$1,0),FALSE))</f>
        <v>95.93</v>
      </c>
      <c r="D230" s="77">
        <f>IF(VLOOKUP(A230,Database!$A:$AS,MATCH($D$1,Database!$A$1:$AS$1,0),FALSE)=0,#N/A,VLOOKUP(A230,Database!$A:$AS,MATCH($D$1,Database!$A$1:$AS$1,0),FALSE))</f>
        <v>80.693275560000004</v>
      </c>
      <c r="E230" s="77">
        <f>IF(VLOOKUP(A230,Database!$A:$AS,MATCH($E$1,Database!$A$1:$AS$1,0),FALSE)=0,#N/A,VLOOKUP(A230,Database!$A:$AS,MATCH($E$1,Database!$A$1:$AS$1,0),FALSE))</f>
        <v>106.65708888100001</v>
      </c>
      <c r="F230" s="77">
        <f>IF(VLOOKUP(A230,Database!$A:$AS,MATCH($F$1,Database!$A$1:$AS$1,0),FALSE)=0,#N/A,VLOOKUP(A230,Database!$A:$AS,MATCH($F$1,Database!$A$1:$AS$1,0),FALSE))</f>
        <v>91.1</v>
      </c>
      <c r="G230" s="77">
        <f>IF(VLOOKUP(A230,Database!$A:$AS,MATCH($G$1,Database!$A$1:$AS$1,0),FALSE)=0,#N/A,VLOOKUP(A230,Database!$A:$AS,MATCH($G$1,Database!$A$1:$AS$1,0),FALSE))</f>
        <v>101.093385911</v>
      </c>
      <c r="H230" s="77">
        <f>(((Table134567891011121314151617343[[#This Row],[ITA]]-VLOOKUP($U$1,A:B,2,))/VLOOKUP($U$1,A:B,2,))*100)+100</f>
        <v>86.34868421046815</v>
      </c>
      <c r="I230" s="77">
        <f>(((Table134567891011121314151617343[[#This Row],[FRA]]-VLOOKUP($U$1,A:C,3,))/VLOOKUP($U$1,A:C,3,))*100)+100</f>
        <v>93.599375548834047</v>
      </c>
      <c r="J230" s="77">
        <f>(((Table134567891011121314151617343[[#This Row],[DEU]]-VLOOKUP($U$1,A:D,4,))/VLOOKUP($U$1,A:D,4,))*100)+100</f>
        <v>107.31382978604563</v>
      </c>
      <c r="K230" s="77">
        <f>(((Table134567891011121314151617343[[#This Row],[ESP]]-VLOOKUP($U$1,A:E,5,))/VLOOKUP($U$1,A:E,5,))*100)+100</f>
        <v>89.650332016363663</v>
      </c>
      <c r="L230" s="77">
        <f>(((Table134567891011121314151617343[[#This Row],[EA19]]-VLOOKUP($U$1,A:F,6,))/VLOOKUP($U$1,A:F,6,))*100)+100</f>
        <v>101.90156599552571</v>
      </c>
      <c r="M230" s="77">
        <f>(((Table134567891011121314151617343[[#This Row],[GBR]]-VLOOKUP($U$1,A:G,7,))/VLOOKUP($U$1,A:G,7,))*100)+100</f>
        <v>109.68494749049779</v>
      </c>
      <c r="N230" s="77">
        <f>IF(VLOOKUP(A230,Database!$A:$AU,MATCH($N$1,Database!$A$1:$AU$1,0),FALSE)=0,#N/A,VLOOKUP(A230,Database!$A:$AU,MATCH($N$1,Database!$A$1:$AU$1,0),FALSE))</f>
        <v>87.802385573999999</v>
      </c>
      <c r="O230" s="77">
        <f>(((Table134567891011121314151617343[[#This Row],[USA]]-VLOOKUP($U$1,A:N,14,))/VLOOKUP($U$1,A:N,14,))*100)+100</f>
        <v>101.08095216844644</v>
      </c>
      <c r="P230" s="77">
        <f>IF(VLOOKUP(A230,Database!$A:$AS,MATCH($P$1,Database!$A$1:$AS$1,0),FALSE)=0,#N/A,VLOOKUP(A230,Database!$A:$AS,MATCH($P$1,Database!$A$1:$AS$1,0),FALSE))</f>
        <v>86.936270962999998</v>
      </c>
      <c r="Q230" s="77">
        <f>(((Table134567891011121314151617343[[#This Row],[JPN]]-VLOOKUP($U$1,A:Q,16,))/VLOOKUP($U$1,A:Q,16,))*100)+100</f>
        <v>87.282232274125946</v>
      </c>
    </row>
    <row r="231" spans="1:17" s="82" customFormat="1" x14ac:dyDescent="0.2">
      <c r="A231" s="21">
        <v>39845</v>
      </c>
      <c r="B231" s="77">
        <f>IF(VLOOKUP(A231,Database!$A:$AS,MATCH($B$1,Database!$A$1:$AS$1,0),FALSE)=0,#N/A,VLOOKUP(A231,Database!$A:$AS,MATCH($B$1,Database!$A$1:$AS$1,0),FALSE))</f>
        <v>101.191567369</v>
      </c>
      <c r="C231" s="77">
        <f>IF(VLOOKUP(A231,Database!$A:$AS,MATCH($C$1,Database!$A$1:$AS$1,0),FALSE)=0,#N/A,VLOOKUP(A231,Database!$A:$AS,MATCH($C$1,Database!$A$1:$AS$1,0),FALSE))</f>
        <v>94.59</v>
      </c>
      <c r="D231" s="77">
        <f>IF(VLOOKUP(A231,Database!$A:$AS,MATCH($D$1,Database!$A$1:$AS$1,0),FALSE)=0,#N/A,VLOOKUP(A231,Database!$A:$AS,MATCH($D$1,Database!$A$1:$AS$1,0),FALSE))</f>
        <v>78.193483876000002</v>
      </c>
      <c r="E231" s="77">
        <f>IF(VLOOKUP(A231,Database!$A:$AS,MATCH($E$1,Database!$A$1:$AS$1,0),FALSE)=0,#N/A,VLOOKUP(A231,Database!$A:$AS,MATCH($E$1,Database!$A$1:$AS$1,0),FALSE))</f>
        <v>106.03108835899999</v>
      </c>
      <c r="F231" s="77">
        <f>IF(VLOOKUP(A231,Database!$A:$AS,MATCH($F$1,Database!$A$1:$AS$1,0),FALSE)=0,#N/A,VLOOKUP(A231,Database!$A:$AS,MATCH($F$1,Database!$A$1:$AS$1,0),FALSE))</f>
        <v>89.1</v>
      </c>
      <c r="G231" s="77">
        <f>IF(VLOOKUP(A231,Database!$A:$AS,MATCH($G$1,Database!$A$1:$AS$1,0),FALSE)=0,#N/A,VLOOKUP(A231,Database!$A:$AS,MATCH($G$1,Database!$A$1:$AS$1,0),FALSE))</f>
        <v>99.587739737999996</v>
      </c>
      <c r="H231" s="77">
        <f>(((Table134567891011121314151617343[[#This Row],[ITA]]-VLOOKUP($U$1,A:B,2,))/VLOOKUP($U$1,A:B,2,))*100)+100</f>
        <v>83.22368421023684</v>
      </c>
      <c r="I231" s="77">
        <f>(((Table134567891011121314151617343[[#This Row],[FRA]]-VLOOKUP($U$1,A:C,3,))/VLOOKUP($U$1,A:C,3,))*100)+100</f>
        <v>92.291930920089769</v>
      </c>
      <c r="J231" s="77">
        <f>(((Table134567891011121314151617343[[#This Row],[DEU]]-VLOOKUP($U$1,A:D,4,))/VLOOKUP($U$1,A:D,4,))*100)+100</f>
        <v>103.98936170099584</v>
      </c>
      <c r="K231" s="77">
        <f>(((Table134567891011121314151617343[[#This Row],[ESP]]-VLOOKUP($U$1,A:E,5,))/VLOOKUP($U$1,A:E,5,))*100)+100</f>
        <v>89.124148944722407</v>
      </c>
      <c r="L231" s="77">
        <f>(((Table134567891011121314151617343[[#This Row],[EA19]]-VLOOKUP($U$1,A:F,6,))/VLOOKUP($U$1,A:F,6,))*100)+100</f>
        <v>99.664429530201332</v>
      </c>
      <c r="M231" s="77">
        <f>(((Table134567891011121314151617343[[#This Row],[GBR]]-VLOOKUP($U$1,A:G,7,))/VLOOKUP($U$1,A:G,7,))*100)+100</f>
        <v>108.05134188973015</v>
      </c>
      <c r="N231" s="77">
        <f>IF(VLOOKUP(A231,Database!$A:$AU,MATCH($N$1,Database!$A$1:$AU$1,0),FALSE)=0,#N/A,VLOOKUP(A231,Database!$A:$AU,MATCH($N$1,Database!$A$1:$AU$1,0),FALSE))</f>
        <v>87.231362304000001</v>
      </c>
      <c r="O231" s="77">
        <f>(((Table134567891011121314151617343[[#This Row],[USA]]-VLOOKUP($U$1,A:N,14,))/VLOOKUP($U$1,A:N,14,))*100)+100</f>
        <v>100.42357167172527</v>
      </c>
      <c r="P231" s="77">
        <f>IF(VLOOKUP(A231,Database!$A:$AS,MATCH($P$1,Database!$A$1:$AS$1,0),FALSE)=0,#N/A,VLOOKUP(A231,Database!$A:$AS,MATCH($P$1,Database!$A$1:$AS$1,0),FALSE))</f>
        <v>79.648814955000006</v>
      </c>
      <c r="Q231" s="77">
        <f>(((Table134567891011121314151617343[[#This Row],[JPN]]-VLOOKUP($U$1,A:Q,16,))/VLOOKUP($U$1,A:Q,16,))*100)+100</f>
        <v>79.965775967316574</v>
      </c>
    </row>
    <row r="232" spans="1:17" s="82" customFormat="1" x14ac:dyDescent="0.2">
      <c r="A232" s="21">
        <v>39873</v>
      </c>
      <c r="B232" s="77">
        <f>IF(VLOOKUP(A232,Database!$A:$AS,MATCH($B$1,Database!$A$1:$AS$1,0),FALSE)=0,#N/A,VLOOKUP(A232,Database!$A:$AS,MATCH($B$1,Database!$A$1:$AS$1,0),FALSE))</f>
        <v>97.191900674999999</v>
      </c>
      <c r="C232" s="77">
        <f>IF(VLOOKUP(A232,Database!$A:$AS,MATCH($C$1,Database!$A$1:$AS$1,0),FALSE)=0,#N/A,VLOOKUP(A232,Database!$A:$AS,MATCH($C$1,Database!$A$1:$AS$1,0),FALSE))</f>
        <v>92.85</v>
      </c>
      <c r="D232" s="77">
        <f>IF(VLOOKUP(A232,Database!$A:$AS,MATCH($D$1,Database!$A$1:$AS$1,0),FALSE)=0,#N/A,VLOOKUP(A232,Database!$A:$AS,MATCH($D$1,Database!$A$1:$AS$1,0),FALSE))</f>
        <v>78.493458877999998</v>
      </c>
      <c r="E232" s="77">
        <f>IF(VLOOKUP(A232,Database!$A:$AS,MATCH($E$1,Database!$A$1:$AS$1,0),FALSE)=0,#N/A,VLOOKUP(A232,Database!$A:$AS,MATCH($E$1,Database!$A$1:$AS$1,0),FALSE))</f>
        <v>102.710085592</v>
      </c>
      <c r="F232" s="77">
        <f>IF(VLOOKUP(A232,Database!$A:$AS,MATCH($F$1,Database!$A$1:$AS$1,0),FALSE)=0,#N/A,VLOOKUP(A232,Database!$A:$AS,MATCH($F$1,Database!$A$1:$AS$1,0),FALSE))</f>
        <v>87.9</v>
      </c>
      <c r="G232" s="77">
        <f>IF(VLOOKUP(A232,Database!$A:$AS,MATCH($G$1,Database!$A$1:$AS$1,0),FALSE)=0,#N/A,VLOOKUP(A232,Database!$A:$AS,MATCH($G$1,Database!$A$1:$AS$1,0),FALSE))</f>
        <v>99.050008962000007</v>
      </c>
      <c r="H232" s="77">
        <f>(((Table134567891011121314151617343[[#This Row],[ITA]]-VLOOKUP($U$1,A:B,2,))/VLOOKUP($U$1,A:B,2,))*100)+100</f>
        <v>79.934210526388839</v>
      </c>
      <c r="I232" s="77">
        <f>(((Table134567891011121314151617343[[#This Row],[FRA]]-VLOOKUP($U$1,A:C,3,))/VLOOKUP($U$1,A:C,3,))*100)+100</f>
        <v>90.594204312615858</v>
      </c>
      <c r="J232" s="77">
        <f>(((Table134567891011121314151617343[[#This Row],[DEU]]-VLOOKUP($U$1,A:D,4,))/VLOOKUP($U$1,A:D,4,))*100)+100</f>
        <v>104.38829787109542</v>
      </c>
      <c r="K232" s="77">
        <f>(((Table134567891011121314151617343[[#This Row],[ESP]]-VLOOKUP($U$1,A:E,5,))/VLOOKUP($U$1,A:E,5,))*100)+100</f>
        <v>86.33268891320968</v>
      </c>
      <c r="L232" s="77">
        <f>(((Table134567891011121314151617343[[#This Row],[EA19]]-VLOOKUP($U$1,A:F,6,))/VLOOKUP($U$1,A:F,6,))*100)+100</f>
        <v>98.322147651006716</v>
      </c>
      <c r="M232" s="77">
        <f>(((Table134567891011121314151617343[[#This Row],[GBR]]-VLOOKUP($U$1,A:G,7,))/VLOOKUP($U$1,A:G,7,))*100)+100</f>
        <v>107.46791131810494</v>
      </c>
      <c r="N232" s="77">
        <f>IF(VLOOKUP(A232,Database!$A:$AU,MATCH($N$1,Database!$A$1:$AU$1,0),FALSE)=0,#N/A,VLOOKUP(A232,Database!$A:$AU,MATCH($N$1,Database!$A$1:$AU$1,0),FALSE))</f>
        <v>85.841320585999995</v>
      </c>
      <c r="O232" s="77">
        <f>(((Table134567891011121314151617343[[#This Row],[USA]]-VLOOKUP($U$1,A:N,14,))/VLOOKUP($U$1,A:N,14,))*100)+100</f>
        <v>98.823310591223262</v>
      </c>
      <c r="P232" s="77">
        <f>IF(VLOOKUP(A232,Database!$A:$AS,MATCH($P$1,Database!$A$1:$AS$1,0),FALSE)=0,#N/A,VLOOKUP(A232,Database!$A:$AS,MATCH($P$1,Database!$A$1:$AS$1,0),FALSE))</f>
        <v>80.367296533000001</v>
      </c>
      <c r="Q232" s="77">
        <f>(((Table134567891011121314151617343[[#This Row],[JPN]]-VLOOKUP($U$1,A:Q,16,))/VLOOKUP($U$1,A:Q,16,))*100)+100</f>
        <v>80.687116729705224</v>
      </c>
    </row>
    <row r="233" spans="1:17" s="82" customFormat="1" x14ac:dyDescent="0.2">
      <c r="A233" s="21">
        <v>39904</v>
      </c>
      <c r="B233" s="77">
        <f>IF(VLOOKUP(A233,Database!$A:$AS,MATCH($B$1,Database!$A$1:$AS$1,0),FALSE)=0,#N/A,VLOOKUP(A233,Database!$A:$AS,MATCH($B$1,Database!$A$1:$AS$1,0),FALSE))</f>
        <v>97.691859011999995</v>
      </c>
      <c r="C233" s="77">
        <f>IF(VLOOKUP(A233,Database!$A:$AS,MATCH($C$1,Database!$A$1:$AS$1,0),FALSE)=0,#N/A,VLOOKUP(A233,Database!$A:$AS,MATCH($C$1,Database!$A$1:$AS$1,0),FALSE))</f>
        <v>92.81</v>
      </c>
      <c r="D233" s="77">
        <f>IF(VLOOKUP(A233,Database!$A:$AS,MATCH($D$1,Database!$A$1:$AS$1,0),FALSE)=0,#N/A,VLOOKUP(A233,Database!$A:$AS,MATCH($D$1,Database!$A$1:$AS$1,0),FALSE))</f>
        <v>76.193650528999996</v>
      </c>
      <c r="E233" s="77">
        <f>IF(VLOOKUP(A233,Database!$A:$AS,MATCH($E$1,Database!$A$1:$AS$1,0),FALSE)=0,#N/A,VLOOKUP(A233,Database!$A:$AS,MATCH($E$1,Database!$A$1:$AS$1,0),FALSE))</f>
        <v>103.96208663500001</v>
      </c>
      <c r="F233" s="77">
        <f>IF(VLOOKUP(A233,Database!$A:$AS,MATCH($F$1,Database!$A$1:$AS$1,0),FALSE)=0,#N/A,VLOOKUP(A233,Database!$A:$AS,MATCH($F$1,Database!$A$1:$AS$1,0),FALSE))</f>
        <v>86.6</v>
      </c>
      <c r="G233" s="77">
        <f>IF(VLOOKUP(A233,Database!$A:$AS,MATCH($G$1,Database!$A$1:$AS$1,0),FALSE)=0,#N/A,VLOOKUP(A233,Database!$A:$AS,MATCH($G$1,Database!$A$1:$AS$1,0),FALSE))</f>
        <v>99.910378203999997</v>
      </c>
      <c r="H233" s="77">
        <f>(((Table134567891011121314151617343[[#This Row],[ITA]]-VLOOKUP($U$1,A:B,2,))/VLOOKUP($U$1,A:B,2,))*100)+100</f>
        <v>80.345394737075438</v>
      </c>
      <c r="I233" s="77">
        <f>(((Table134567891011121314151617343[[#This Row],[FRA]]-VLOOKUP($U$1,A:C,3,))/VLOOKUP($U$1,A:C,3,))*100)+100</f>
        <v>90.555176114742906</v>
      </c>
      <c r="J233" s="77">
        <f>(((Table134567891011121314151617343[[#This Row],[DEU]]-VLOOKUP($U$1,A:D,4,))/VLOOKUP($U$1,A:D,4,))*100)+100</f>
        <v>101.32978723322198</v>
      </c>
      <c r="K233" s="77">
        <f>(((Table134567891011121314151617343[[#This Row],[ESP]]-VLOOKUP($U$1,A:E,5,))/VLOOKUP($U$1,A:E,5,))*100)+100</f>
        <v>87.38505505565162</v>
      </c>
      <c r="L233" s="77">
        <f>(((Table134567891011121314151617343[[#This Row],[EA19]]-VLOOKUP($U$1,A:F,6,))/VLOOKUP($U$1,A:F,6,))*100)+100</f>
        <v>96.86800894854585</v>
      </c>
      <c r="M233" s="77">
        <f>(((Table134567891011121314151617343[[#This Row],[GBR]]-VLOOKUP($U$1,A:G,7,))/VLOOKUP($U$1,A:G,7,))*100)+100</f>
        <v>108.40140023313928</v>
      </c>
      <c r="N233" s="77">
        <f>IF(VLOOKUP(A233,Database!$A:$AU,MATCH($N$1,Database!$A$1:$AU$1,0),FALSE)=0,#N/A,VLOOKUP(A233,Database!$A:$AU,MATCH($N$1,Database!$A$1:$AU$1,0),FALSE))</f>
        <v>85.18327103</v>
      </c>
      <c r="O233" s="77">
        <f>(((Table134567891011121314151617343[[#This Row],[USA]]-VLOOKUP($U$1,A:N,14,))/VLOOKUP($U$1,A:N,14,))*100)+100</f>
        <v>98.065742613318577</v>
      </c>
      <c r="P233" s="77">
        <f>IF(VLOOKUP(A233,Database!$A:$AS,MATCH($P$1,Database!$A$1:$AS$1,0),FALSE)=0,#N/A,VLOOKUP(A233,Database!$A:$AS,MATCH($P$1,Database!$A$1:$AS$1,0),FALSE))</f>
        <v>83.857064199000007</v>
      </c>
      <c r="Q233" s="77">
        <f>(((Table134567891011121314151617343[[#This Row],[JPN]]-VLOOKUP($U$1,A:Q,16,))/VLOOKUP($U$1,A:Q,16,))*100)+100</f>
        <v>84.190771862741485</v>
      </c>
    </row>
    <row r="234" spans="1:17" s="82" customFormat="1" x14ac:dyDescent="0.2">
      <c r="A234" s="21">
        <v>39934</v>
      </c>
      <c r="B234" s="77">
        <f>IF(VLOOKUP(A234,Database!$A:$AS,MATCH($B$1,Database!$A$1:$AS$1,0),FALSE)=0,#N/A,VLOOKUP(A234,Database!$A:$AS,MATCH($B$1,Database!$A$1:$AS$1,0),FALSE))</f>
        <v>99.391717357000005</v>
      </c>
      <c r="C234" s="77">
        <f>IF(VLOOKUP(A234,Database!$A:$AS,MATCH($C$1,Database!$A$1:$AS$1,0),FALSE)=0,#N/A,VLOOKUP(A234,Database!$A:$AS,MATCH($C$1,Database!$A$1:$AS$1,0),FALSE))</f>
        <v>93.93</v>
      </c>
      <c r="D234" s="77">
        <f>IF(VLOOKUP(A234,Database!$A:$AS,MATCH($D$1,Database!$A$1:$AS$1,0),FALSE)=0,#N/A,VLOOKUP(A234,Database!$A:$AS,MATCH($D$1,Database!$A$1:$AS$1,0),FALSE))</f>
        <v>79.693358887000002</v>
      </c>
      <c r="E234" s="77">
        <f>IF(VLOOKUP(A234,Database!$A:$AS,MATCH($E$1,Database!$A$1:$AS$1,0),FALSE)=0,#N/A,VLOOKUP(A234,Database!$A:$AS,MATCH($E$1,Database!$A$1:$AS$1,0),FALSE))</f>
        <v>103.02008585</v>
      </c>
      <c r="F234" s="77">
        <f>IF(VLOOKUP(A234,Database!$A:$AS,MATCH($F$1,Database!$A$1:$AS$1,0),FALSE)=0,#N/A,VLOOKUP(A234,Database!$A:$AS,MATCH($F$1,Database!$A$1:$AS$1,0),FALSE))</f>
        <v>88.7</v>
      </c>
      <c r="G234" s="77">
        <f>IF(VLOOKUP(A234,Database!$A:$AS,MATCH($G$1,Database!$A$1:$AS$1,0),FALSE)=0,#N/A,VLOOKUP(A234,Database!$A:$AS,MATCH($G$1,Database!$A$1:$AS$1,0),FALSE))</f>
        <v>98.082093564999994</v>
      </c>
      <c r="H234" s="77">
        <f>(((Table134567891011121314151617343[[#This Row],[ITA]]-VLOOKUP($U$1,A:B,2,))/VLOOKUP($U$1,A:B,2,))*100)+100</f>
        <v>81.743421052751984</v>
      </c>
      <c r="I234" s="77">
        <f>(((Table134567891011121314151617343[[#This Row],[FRA]]-VLOOKUP($U$1,A:C,3,))/VLOOKUP($U$1,A:C,3,))*100)+100</f>
        <v>91.647965655185885</v>
      </c>
      <c r="J234" s="77">
        <f>(((Table134567891011121314151617343[[#This Row],[DEU]]-VLOOKUP($U$1,A:D,4,))/VLOOKUP($U$1,A:D,4,))*100)+100</f>
        <v>105.98404255282365</v>
      </c>
      <c r="K234" s="77">
        <f>(((Table134567891011121314151617343[[#This Row],[ESP]]-VLOOKUP($U$1,A:E,5,))/VLOOKUP($U$1,A:E,5,))*100)+100</f>
        <v>86.593258804498078</v>
      </c>
      <c r="L234" s="77">
        <f>(((Table134567891011121314151617343[[#This Row],[EA19]]-VLOOKUP($U$1,A:F,6,))/VLOOKUP($U$1,A:F,6,))*100)+100</f>
        <v>99.217002237136455</v>
      </c>
      <c r="M234" s="77">
        <f>(((Table134567891011121314151617343[[#This Row],[GBR]]-VLOOKUP($U$1,A:G,7,))/VLOOKUP($U$1,A:G,7,))*100)+100</f>
        <v>106.41773628896252</v>
      </c>
      <c r="N234" s="77">
        <f>IF(VLOOKUP(A234,Database!$A:$AU,MATCH($N$1,Database!$A$1:$AU$1,0),FALSE)=0,#N/A,VLOOKUP(A234,Database!$A:$AU,MATCH($N$1,Database!$A$1:$AU$1,0),FALSE))</f>
        <v>84.313900243999996</v>
      </c>
      <c r="O234" s="77">
        <f>(((Table134567891011121314151617343[[#This Row],[USA]]-VLOOKUP($U$1,A:N,14,))/VLOOKUP($U$1,A:N,14,))*100)+100</f>
        <v>97.064894785986496</v>
      </c>
      <c r="P234" s="77">
        <f>IF(VLOOKUP(A234,Database!$A:$AS,MATCH($P$1,Database!$A$1:$AS$1,0),FALSE)=0,#N/A,VLOOKUP(A234,Database!$A:$AS,MATCH($P$1,Database!$A$1:$AS$1,0),FALSE))</f>
        <v>86.936270962999998</v>
      </c>
      <c r="Q234" s="77">
        <f>(((Table134567891011121314151617343[[#This Row],[JPN]]-VLOOKUP($U$1,A:Q,16,))/VLOOKUP($U$1,A:Q,16,))*100)+100</f>
        <v>87.282232274125946</v>
      </c>
    </row>
    <row r="235" spans="1:17" s="82" customFormat="1" x14ac:dyDescent="0.2">
      <c r="A235" s="21">
        <v>39965</v>
      </c>
      <c r="B235" s="77">
        <f>IF(VLOOKUP(A235,Database!$A:$AS,MATCH($B$1,Database!$A$1:$AS$1,0),FALSE)=0,#N/A,VLOOKUP(A235,Database!$A:$AS,MATCH($B$1,Database!$A$1:$AS$1,0),FALSE))</f>
        <v>98.691775684999996</v>
      </c>
      <c r="C235" s="77">
        <f>IF(VLOOKUP(A235,Database!$A:$AS,MATCH($C$1,Database!$A$1:$AS$1,0),FALSE)=0,#N/A,VLOOKUP(A235,Database!$A:$AS,MATCH($C$1,Database!$A$1:$AS$1,0),FALSE))</f>
        <v>95.13</v>
      </c>
      <c r="D235" s="77">
        <f>IF(VLOOKUP(A235,Database!$A:$AS,MATCH($D$1,Database!$A$1:$AS$1,0),FALSE)=0,#N/A,VLOOKUP(A235,Database!$A:$AS,MATCH($D$1,Database!$A$1:$AS$1,0),FALSE))</f>
        <v>80.293308890999995</v>
      </c>
      <c r="E235" s="77">
        <f>IF(VLOOKUP(A235,Database!$A:$AS,MATCH($E$1,Database!$A$1:$AS$1,0),FALSE)=0,#N/A,VLOOKUP(A235,Database!$A:$AS,MATCH($E$1,Database!$A$1:$AS$1,0),FALSE))</f>
        <v>103.712086427</v>
      </c>
      <c r="F235" s="77">
        <f>IF(VLOOKUP(A235,Database!$A:$AS,MATCH($F$1,Database!$A$1:$AS$1,0),FALSE)=0,#N/A,VLOOKUP(A235,Database!$A:$AS,MATCH($F$1,Database!$A$1:$AS$1,0),FALSE))</f>
        <v>89.3</v>
      </c>
      <c r="G235" s="77">
        <f>IF(VLOOKUP(A235,Database!$A:$AS,MATCH($G$1,Database!$A$1:$AS$1,0),FALSE)=0,#N/A,VLOOKUP(A235,Database!$A:$AS,MATCH($G$1,Database!$A$1:$AS$1,0),FALSE))</f>
        <v>98.727370496999995</v>
      </c>
      <c r="H235" s="77">
        <f>(((Table134567891011121314151617343[[#This Row],[ITA]]-VLOOKUP($U$1,A:B,2,))/VLOOKUP($U$1,A:B,2,))*100)+100</f>
        <v>81.167763157626226</v>
      </c>
      <c r="I235" s="77">
        <f>(((Table134567891011121314151617343[[#This Row],[FRA]]-VLOOKUP($U$1,A:C,3,))/VLOOKUP($U$1,A:C,3,))*100)+100</f>
        <v>92.818811591374768</v>
      </c>
      <c r="J235" s="77">
        <f>(((Table134567891011121314151617343[[#This Row],[DEU]]-VLOOKUP($U$1,A:D,4,))/VLOOKUP($U$1,A:D,4,))*100)+100</f>
        <v>106.78191489302282</v>
      </c>
      <c r="K235" s="77">
        <f>(((Table134567891011121314151617343[[#This Row],[ESP]]-VLOOKUP($U$1,A:E,5,))/VLOOKUP($U$1,A:E,5,))*100)+100</f>
        <v>87.174918046602301</v>
      </c>
      <c r="L235" s="77">
        <f>(((Table134567891011121314151617343[[#This Row],[EA19]]-VLOOKUP($U$1,A:F,6,))/VLOOKUP($U$1,A:F,6,))*100)+100</f>
        <v>99.888143176733777</v>
      </c>
      <c r="M235" s="77">
        <f>(((Table134567891011121314151617343[[#This Row],[GBR]]-VLOOKUP($U$1,A:G,7,))/VLOOKUP($U$1,A:G,7,))*100)+100</f>
        <v>107.11785297578078</v>
      </c>
      <c r="N235" s="77">
        <f>IF(VLOOKUP(A235,Database!$A:$AU,MATCH($N$1,Database!$A$1:$AU$1,0),FALSE)=0,#N/A,VLOOKUP(A235,Database!$A:$AU,MATCH($N$1,Database!$A$1:$AU$1,0),FALSE))</f>
        <v>84.036962383000002</v>
      </c>
      <c r="O235" s="77">
        <f>(((Table134567891011121314151617343[[#This Row],[USA]]-VLOOKUP($U$1,A:N,14,))/VLOOKUP($U$1,A:N,14,))*100)+100</f>
        <v>96.746074944152241</v>
      </c>
      <c r="P235" s="77">
        <f>IF(VLOOKUP(A235,Database!$A:$AS,MATCH($P$1,Database!$A$1:$AS$1,0),FALSE)=0,#N/A,VLOOKUP(A235,Database!$A:$AS,MATCH($P$1,Database!$A$1:$AS$1,0),FALSE))</f>
        <v>88.373234119000003</v>
      </c>
      <c r="Q235" s="77">
        <f>(((Table134567891011121314151617343[[#This Row],[JPN]]-VLOOKUP($U$1,A:Q,16,))/VLOOKUP($U$1,A:Q,16,))*100)+100</f>
        <v>88.724913798903259</v>
      </c>
    </row>
    <row r="236" spans="1:17" s="82" customFormat="1" x14ac:dyDescent="0.2">
      <c r="A236" s="21">
        <v>39995</v>
      </c>
      <c r="B236" s="77">
        <f>IF(VLOOKUP(A236,Database!$A:$AS,MATCH($B$1,Database!$A$1:$AS$1,0),FALSE)=0,#N/A,VLOOKUP(A236,Database!$A:$AS,MATCH($B$1,Database!$A$1:$AS$1,0),FALSE))</f>
        <v>100.891592367</v>
      </c>
      <c r="C236" s="77">
        <f>IF(VLOOKUP(A236,Database!$A:$AS,MATCH($C$1,Database!$A$1:$AS$1,0),FALSE)=0,#N/A,VLOOKUP(A236,Database!$A:$AS,MATCH($C$1,Database!$A$1:$AS$1,0),FALSE))</f>
        <v>94.8</v>
      </c>
      <c r="D236" s="77">
        <f>IF(VLOOKUP(A236,Database!$A:$AS,MATCH($D$1,Database!$A$1:$AS$1,0),FALSE)=0,#N/A,VLOOKUP(A236,Database!$A:$AS,MATCH($D$1,Database!$A$1:$AS$1,0),FALSE))</f>
        <v>79.493375552000003</v>
      </c>
      <c r="E236" s="77">
        <f>IF(VLOOKUP(A236,Database!$A:$AS,MATCH($E$1,Database!$A$1:$AS$1,0),FALSE)=0,#N/A,VLOOKUP(A236,Database!$A:$AS,MATCH($E$1,Database!$A$1:$AS$1,0),FALSE))</f>
        <v>104.768087307</v>
      </c>
      <c r="F236" s="77">
        <f>IF(VLOOKUP(A236,Database!$A:$AS,MATCH($F$1,Database!$A$1:$AS$1,0),FALSE)=0,#N/A,VLOOKUP(A236,Database!$A:$AS,MATCH($F$1,Database!$A$1:$AS$1,0),FALSE))</f>
        <v>89.4</v>
      </c>
      <c r="G236" s="77">
        <f>IF(VLOOKUP(A236,Database!$A:$AS,MATCH($G$1,Database!$A$1:$AS$1,0),FALSE)=0,#N/A,VLOOKUP(A236,Database!$A:$AS,MATCH($G$1,Database!$A$1:$AS$1,0),FALSE))</f>
        <v>99.157555117000001</v>
      </c>
      <c r="H236" s="77">
        <f>(((Table134567891011121314151617343[[#This Row],[ITA]]-VLOOKUP($U$1,A:B,2,))/VLOOKUP($U$1,A:B,2,))*100)+100</f>
        <v>82.976973683989371</v>
      </c>
      <c r="I236" s="77">
        <f>(((Table134567891011121314151617343[[#This Row],[FRA]]-VLOOKUP($U$1,A:C,3,))/VLOOKUP($U$1,A:C,3,))*100)+100</f>
        <v>92.496828958922819</v>
      </c>
      <c r="J236" s="77">
        <f>(((Table134567891011121314151617343[[#This Row],[DEU]]-VLOOKUP($U$1,A:D,4,))/VLOOKUP($U$1,A:D,4,))*100)+100</f>
        <v>105.7180851056473</v>
      </c>
      <c r="K236" s="77">
        <f>(((Table134567891011121314151617343[[#This Row],[ESP]]-VLOOKUP($U$1,A:E,5,))/VLOOKUP($U$1,A:E,5,))*100)+100</f>
        <v>88.062536774010084</v>
      </c>
      <c r="L236" s="77">
        <f>(((Table134567891011121314151617343[[#This Row],[EA19]]-VLOOKUP($U$1,A:F,6,))/VLOOKUP($U$1,A:F,6,))*100)+100</f>
        <v>100</v>
      </c>
      <c r="M236" s="77">
        <f>(((Table134567891011121314151617343[[#This Row],[GBR]]-VLOOKUP($U$1,A:G,7,))/VLOOKUP($U$1,A:G,7,))*100)+100</f>
        <v>107.58459743221297</v>
      </c>
      <c r="N236" s="77">
        <f>IF(VLOOKUP(A236,Database!$A:$AU,MATCH($N$1,Database!$A$1:$AU$1,0),FALSE)=0,#N/A,VLOOKUP(A236,Database!$A:$AU,MATCH($N$1,Database!$A$1:$AU$1,0),FALSE))</f>
        <v>84.991476198000001</v>
      </c>
      <c r="O236" s="77">
        <f>(((Table134567891011121314151617343[[#This Row],[USA]]-VLOOKUP($U$1,A:N,14,))/VLOOKUP($U$1,A:N,14,))*100)+100</f>
        <v>97.844942186168353</v>
      </c>
      <c r="P236" s="77">
        <f>IF(VLOOKUP(A236,Database!$A:$AS,MATCH($P$1,Database!$A$1:$AS$1,0),FALSE)=0,#N/A,VLOOKUP(A236,Database!$A:$AS,MATCH($P$1,Database!$A$1:$AS$1,0),FALSE))</f>
        <v>89.399636373999996</v>
      </c>
      <c r="Q236" s="77">
        <f>(((Table134567891011121314151617343[[#This Row],[JPN]]-VLOOKUP($U$1,A:Q,16,))/VLOOKUP($U$1,A:Q,16,))*100)+100</f>
        <v>89.755400603032726</v>
      </c>
    </row>
    <row r="237" spans="1:17" s="82" customFormat="1" x14ac:dyDescent="0.2">
      <c r="A237" s="21">
        <v>40026</v>
      </c>
      <c r="B237" s="77">
        <f>IF(VLOOKUP(A237,Database!$A:$AS,MATCH($B$1,Database!$A$1:$AS$1,0),FALSE)=0,#N/A,VLOOKUP(A237,Database!$A:$AS,MATCH($B$1,Database!$A$1:$AS$1,0),FALSE))</f>
        <v>98.591784017999998</v>
      </c>
      <c r="C237" s="77">
        <f>IF(VLOOKUP(A237,Database!$A:$AS,MATCH($C$1,Database!$A$1:$AS$1,0),FALSE)=0,#N/A,VLOOKUP(A237,Database!$A:$AS,MATCH($C$1,Database!$A$1:$AS$1,0),FALSE))</f>
        <v>96.35</v>
      </c>
      <c r="D237" s="77">
        <f>IF(VLOOKUP(A237,Database!$A:$AS,MATCH($D$1,Database!$A$1:$AS$1,0),FALSE)=0,#N/A,VLOOKUP(A237,Database!$A:$AS,MATCH($D$1,Database!$A$1:$AS$1,0),FALSE))</f>
        <v>80.493292225999994</v>
      </c>
      <c r="E237" s="77">
        <f>IF(VLOOKUP(A237,Database!$A:$AS,MATCH($E$1,Database!$A$1:$AS$1,0),FALSE)=0,#N/A,VLOOKUP(A237,Database!$A:$AS,MATCH($E$1,Database!$A$1:$AS$1,0),FALSE))</f>
        <v>104.86708738900001</v>
      </c>
      <c r="F237" s="77">
        <f>IF(VLOOKUP(A237,Database!$A:$AS,MATCH($F$1,Database!$A$1:$AS$1,0),FALSE)=0,#N/A,VLOOKUP(A237,Database!$A:$AS,MATCH($F$1,Database!$A$1:$AS$1,0),FALSE))</f>
        <v>89.4</v>
      </c>
      <c r="G237" s="77">
        <f>IF(VLOOKUP(A237,Database!$A:$AS,MATCH($G$1,Database!$A$1:$AS$1,0),FALSE)=0,#N/A,VLOOKUP(A237,Database!$A:$AS,MATCH($G$1,Database!$A$1:$AS$1,0),FALSE))</f>
        <v>96.361355082000003</v>
      </c>
      <c r="H237" s="77">
        <f>(((Table134567891011121314151617343[[#This Row],[ITA]]-VLOOKUP($U$1,A:B,2,))/VLOOKUP($U$1,A:B,2,))*100)+100</f>
        <v>81.085526315817887</v>
      </c>
      <c r="I237" s="77">
        <f>(((Table134567891011121314151617343[[#This Row],[FRA]]-VLOOKUP($U$1,A:C,3,))/VLOOKUP($U$1,A:C,3,))*100)+100</f>
        <v>94.009171626500148</v>
      </c>
      <c r="J237" s="77">
        <f>(((Table134567891011121314151617343[[#This Row],[DEU]]-VLOOKUP($U$1,A:D,4,))/VLOOKUP($U$1,A:D,4,))*100)+100</f>
        <v>107.04787234019916</v>
      </c>
      <c r="K237" s="77">
        <f>(((Table134567891011121314151617343[[#This Row],[ESP]]-VLOOKUP($U$1,A:E,5,))/VLOOKUP($U$1,A:E,5,))*100)+100</f>
        <v>88.145751029284298</v>
      </c>
      <c r="L237" s="77">
        <f>(((Table134567891011121314151617343[[#This Row],[EA19]]-VLOOKUP($U$1,A:F,6,))/VLOOKUP($U$1,A:F,6,))*100)+100</f>
        <v>100</v>
      </c>
      <c r="M237" s="77">
        <f>(((Table134567891011121314151617343[[#This Row],[GBR]]-VLOOKUP($U$1,A:G,7,))/VLOOKUP($U$1,A:G,7,))*100)+100</f>
        <v>104.55075845997878</v>
      </c>
      <c r="N237" s="77">
        <f>IF(VLOOKUP(A237,Database!$A:$AU,MATCH($N$1,Database!$A$1:$AU$1,0),FALSE)=0,#N/A,VLOOKUP(A237,Database!$A:$AU,MATCH($N$1,Database!$A$1:$AU$1,0),FALSE))</f>
        <v>85.945296182000007</v>
      </c>
      <c r="O237" s="77">
        <f>(((Table134567891011121314151617343[[#This Row],[USA]]-VLOOKUP($U$1,A:N,14,))/VLOOKUP($U$1,A:N,14,))*100)+100</f>
        <v>98.943010667448462</v>
      </c>
      <c r="P237" s="77">
        <f>IF(VLOOKUP(A237,Database!$A:$AS,MATCH($P$1,Database!$A$1:$AS$1,0),FALSE)=0,#N/A,VLOOKUP(A237,Database!$A:$AS,MATCH($P$1,Database!$A$1:$AS$1,0),FALSE))</f>
        <v>90.733959304999999</v>
      </c>
      <c r="Q237" s="77">
        <f>(((Table134567891011121314151617343[[#This Row],[JPN]]-VLOOKUP($U$1,A:Q,16,))/VLOOKUP($U$1,A:Q,16,))*100)+100</f>
        <v>91.09503344789907</v>
      </c>
    </row>
    <row r="238" spans="1:17" s="82" customFormat="1" x14ac:dyDescent="0.2">
      <c r="A238" s="21">
        <v>40057</v>
      </c>
      <c r="B238" s="77">
        <f>IF(VLOOKUP(A238,Database!$A:$AS,MATCH($B$1,Database!$A$1:$AS$1,0),FALSE)=0,#N/A,VLOOKUP(A238,Database!$A:$AS,MATCH($B$1,Database!$A$1:$AS$1,0),FALSE))</f>
        <v>101.49154237099999</v>
      </c>
      <c r="C238" s="77">
        <f>IF(VLOOKUP(A238,Database!$A:$AS,MATCH($C$1,Database!$A$1:$AS$1,0),FALSE)=0,#N/A,VLOOKUP(A238,Database!$A:$AS,MATCH($C$1,Database!$A$1:$AS$1,0),FALSE))</f>
        <v>96.84</v>
      </c>
      <c r="D238" s="77">
        <f>IF(VLOOKUP(A238,Database!$A:$AS,MATCH($D$1,Database!$A$1:$AS$1,0),FALSE)=0,#N/A,VLOOKUP(A238,Database!$A:$AS,MATCH($D$1,Database!$A$1:$AS$1,0),FALSE))</f>
        <v>84.092992250999998</v>
      </c>
      <c r="E238" s="77">
        <f>IF(VLOOKUP(A238,Database!$A:$AS,MATCH($E$1,Database!$A$1:$AS$1,0),FALSE)=0,#N/A,VLOOKUP(A238,Database!$A:$AS,MATCH($E$1,Database!$A$1:$AS$1,0),FALSE))</f>
        <v>106.012088343</v>
      </c>
      <c r="F238" s="77">
        <f>IF(VLOOKUP(A238,Database!$A:$AS,MATCH($F$1,Database!$A$1:$AS$1,0),FALSE)=0,#N/A,VLOOKUP(A238,Database!$A:$AS,MATCH($F$1,Database!$A$1:$AS$1,0),FALSE))</f>
        <v>91.6</v>
      </c>
      <c r="G238" s="77">
        <f>IF(VLOOKUP(A238,Database!$A:$AS,MATCH($G$1,Database!$A$1:$AS$1,0),FALSE)=0,#N/A,VLOOKUP(A238,Database!$A:$AS,MATCH($G$1,Database!$A$1:$AS$1,0),FALSE))</f>
        <v>97.436816633999996</v>
      </c>
      <c r="H238" s="77">
        <f>(((Table134567891011121314151617343[[#This Row],[ITA]]-VLOOKUP($U$1,A:B,2,))/VLOOKUP($U$1,A:B,2,))*100)+100</f>
        <v>83.470394736484323</v>
      </c>
      <c r="I238" s="77">
        <f>(((Table134567891011121314151617343[[#This Row],[FRA]]-VLOOKUP($U$1,A:C,3,))/VLOOKUP($U$1,A:C,3,))*100)+100</f>
        <v>94.487267050443961</v>
      </c>
      <c r="J238" s="77">
        <f>(((Table134567891011121314151617343[[#This Row],[DEU]]-VLOOKUP($U$1,A:D,4,))/VLOOKUP($U$1,A:D,4,))*100)+100</f>
        <v>111.83510638272406</v>
      </c>
      <c r="K238" s="77">
        <f>(((Table134567891011121314151617343[[#This Row],[ESP]]-VLOOKUP($U$1,A:E,5,))/VLOOKUP($U$1,A:E,5,))*100)+100</f>
        <v>89.108178531873278</v>
      </c>
      <c r="L238" s="77">
        <f>(((Table134567891011121314151617343[[#This Row],[EA19]]-VLOOKUP($U$1,A:F,6,))/VLOOKUP($U$1,A:F,6,))*100)+100</f>
        <v>102.46085011185681</v>
      </c>
      <c r="M238" s="77">
        <f>(((Table134567891011121314151617343[[#This Row],[GBR]]-VLOOKUP($U$1,A:G,7,))/VLOOKUP($U$1,A:G,7,))*100)+100</f>
        <v>105.71761960322924</v>
      </c>
      <c r="N238" s="77">
        <f>IF(VLOOKUP(A238,Database!$A:$AU,MATCH($N$1,Database!$A$1:$AU$1,0),FALSE)=0,#N/A,VLOOKUP(A238,Database!$A:$AU,MATCH($N$1,Database!$A$1:$AU$1,0),FALSE))</f>
        <v>86.636947003000003</v>
      </c>
      <c r="O238" s="77">
        <f>(((Table134567891011121314151617343[[#This Row],[USA]]-VLOOKUP($U$1,A:N,14,))/VLOOKUP($U$1,A:N,14,))*100)+100</f>
        <v>99.739261510722471</v>
      </c>
      <c r="P238" s="77">
        <f>IF(VLOOKUP(A238,Database!$A:$AS,MATCH($P$1,Database!$A$1:$AS$1,0),FALSE)=0,#N/A,VLOOKUP(A238,Database!$A:$AS,MATCH($P$1,Database!$A$1:$AS$1,0),FALSE))</f>
        <v>93.505245392000006</v>
      </c>
      <c r="Q238" s="77">
        <f>(((Table134567891011121314151617343[[#This Row],[JPN]]-VLOOKUP($U$1,A:Q,16,))/VLOOKUP($U$1,A:Q,16,))*100)+100</f>
        <v>93.877347817542713</v>
      </c>
    </row>
    <row r="239" spans="1:17" s="82" customFormat="1" x14ac:dyDescent="0.2">
      <c r="A239" s="21">
        <v>40087</v>
      </c>
      <c r="B239" s="77">
        <f>IF(VLOOKUP(A239,Database!$A:$AS,MATCH($B$1,Database!$A$1:$AS$1,0),FALSE)=0,#N/A,VLOOKUP(A239,Database!$A:$AS,MATCH($B$1,Database!$A$1:$AS$1,0),FALSE))</f>
        <v>103.19140071699999</v>
      </c>
      <c r="C239" s="77">
        <f>IF(VLOOKUP(A239,Database!$A:$AS,MATCH($C$1,Database!$A$1:$AS$1,0),FALSE)=0,#N/A,VLOOKUP(A239,Database!$A:$AS,MATCH($C$1,Database!$A$1:$AS$1,0),FALSE))</f>
        <v>96.19</v>
      </c>
      <c r="D239" s="77">
        <f>IF(VLOOKUP(A239,Database!$A:$AS,MATCH($D$1,Database!$A$1:$AS$1,0),FALSE)=0,#N/A,VLOOKUP(A239,Database!$A:$AS,MATCH($D$1,Database!$A$1:$AS$1,0),FALSE))</f>
        <v>82.293142238000001</v>
      </c>
      <c r="E239" s="77">
        <f>IF(VLOOKUP(A239,Database!$A:$AS,MATCH($E$1,Database!$A$1:$AS$1,0),FALSE)=0,#N/A,VLOOKUP(A239,Database!$A:$AS,MATCH($E$1,Database!$A$1:$AS$1,0),FALSE))</f>
        <v>105.349087791</v>
      </c>
      <c r="F239" s="77">
        <f>IF(VLOOKUP(A239,Database!$A:$AS,MATCH($F$1,Database!$A$1:$AS$1,0),FALSE)=0,#N/A,VLOOKUP(A239,Database!$A:$AS,MATCH($F$1,Database!$A$1:$AS$1,0),FALSE))</f>
        <v>91.2</v>
      </c>
      <c r="G239" s="77">
        <f>IF(VLOOKUP(A239,Database!$A:$AS,MATCH($G$1,Database!$A$1:$AS$1,0),FALSE)=0,#N/A,VLOOKUP(A239,Database!$A:$AS,MATCH($G$1,Database!$A$1:$AS$1,0),FALSE))</f>
        <v>97.114178167999995</v>
      </c>
      <c r="H239" s="77">
        <f>(((Table134567891011121314151617343[[#This Row],[ITA]]-VLOOKUP($U$1,A:B,2,))/VLOOKUP($U$1,A:B,2,))*100)+100</f>
        <v>84.86842105298328</v>
      </c>
      <c r="I239" s="77">
        <f>(((Table134567891011121314151617343[[#This Row],[FRA]]-VLOOKUP($U$1,A:C,3,))/VLOOKUP($U$1,A:C,3,))*100)+100</f>
        <v>93.853058835008298</v>
      </c>
      <c r="J239" s="77">
        <f>(((Table134567891011121314151617343[[#This Row],[DEU]]-VLOOKUP($U$1,A:D,4,))/VLOOKUP($U$1,A:D,4,))*100)+100</f>
        <v>109.44148936079668</v>
      </c>
      <c r="K239" s="77">
        <f>(((Table134567891011121314151617343[[#This Row],[ESP]]-VLOOKUP($U$1,A:E,5,))/VLOOKUP($U$1,A:E,5,))*100)+100</f>
        <v>88.550895183551745</v>
      </c>
      <c r="L239" s="77">
        <f>(((Table134567891011121314151617343[[#This Row],[EA19]]-VLOOKUP($U$1,A:F,6,))/VLOOKUP($U$1,A:F,6,))*100)+100</f>
        <v>102.01342281879194</v>
      </c>
      <c r="M239" s="77">
        <f>(((Table134567891011121314151617343[[#This Row],[GBR]]-VLOOKUP($U$1,A:G,7,))/VLOOKUP($U$1,A:G,7,))*100)+100</f>
        <v>105.36756125982011</v>
      </c>
      <c r="N239" s="77">
        <f>IF(VLOOKUP(A239,Database!$A:$AU,MATCH($N$1,Database!$A$1:$AU$1,0),FALSE)=0,#N/A,VLOOKUP(A239,Database!$A:$AU,MATCH($N$1,Database!$A$1:$AU$1,0),FALSE))</f>
        <v>86.887023674999995</v>
      </c>
      <c r="O239" s="77">
        <f>(((Table134567891011121314151617343[[#This Row],[USA]]-VLOOKUP($U$1,A:N,14,))/VLOOKUP($U$1,A:N,14,))*100)+100</f>
        <v>100.02715788114138</v>
      </c>
      <c r="P239" s="77">
        <f>IF(VLOOKUP(A239,Database!$A:$AS,MATCH($P$1,Database!$A$1:$AS$1,0),FALSE)=0,#N/A,VLOOKUP(A239,Database!$A:$AS,MATCH($P$1,Database!$A$1:$AS$1,0),FALSE))</f>
        <v>96.071251028000006</v>
      </c>
      <c r="Q239" s="77">
        <f>(((Table134567891011121314151617343[[#This Row],[JPN]]-VLOOKUP($U$1,A:Q,16,))/VLOOKUP($U$1,A:Q,16,))*100)+100</f>
        <v>96.453564826360449</v>
      </c>
    </row>
    <row r="240" spans="1:17" s="82" customFormat="1" x14ac:dyDescent="0.2">
      <c r="A240" s="21">
        <v>40118</v>
      </c>
      <c r="B240" s="77">
        <f>IF(VLOOKUP(A240,Database!$A:$AS,MATCH($B$1,Database!$A$1:$AS$1,0),FALSE)=0,#N/A,VLOOKUP(A240,Database!$A:$AS,MATCH($B$1,Database!$A$1:$AS$1,0),FALSE))</f>
        <v>103.491375719</v>
      </c>
      <c r="C240" s="77">
        <f>IF(VLOOKUP(A240,Database!$A:$AS,MATCH($C$1,Database!$A$1:$AS$1,0),FALSE)=0,#N/A,VLOOKUP(A240,Database!$A:$AS,MATCH($C$1,Database!$A$1:$AS$1,0),FALSE))</f>
        <v>97.14</v>
      </c>
      <c r="D240" s="77">
        <f>IF(VLOOKUP(A240,Database!$A:$AS,MATCH($D$1,Database!$A$1:$AS$1,0),FALSE)=0,#N/A,VLOOKUP(A240,Database!$A:$AS,MATCH($D$1,Database!$A$1:$AS$1,0),FALSE))</f>
        <v>83.293058912000006</v>
      </c>
      <c r="E240" s="77">
        <f>IF(VLOOKUP(A240,Database!$A:$AS,MATCH($E$1,Database!$A$1:$AS$1,0),FALSE)=0,#N/A,VLOOKUP(A240,Database!$A:$AS,MATCH($E$1,Database!$A$1:$AS$1,0),FALSE))</f>
        <v>104.77408731200001</v>
      </c>
      <c r="F240" s="77">
        <f>IF(VLOOKUP(A240,Database!$A:$AS,MATCH($F$1,Database!$A$1:$AS$1,0),FALSE)=0,#N/A,VLOOKUP(A240,Database!$A:$AS,MATCH($F$1,Database!$A$1:$AS$1,0),FALSE))</f>
        <v>91.5</v>
      </c>
      <c r="G240" s="77">
        <f>IF(VLOOKUP(A240,Database!$A:$AS,MATCH($G$1,Database!$A$1:$AS$1,0),FALSE)=0,#N/A,VLOOKUP(A240,Database!$A:$AS,MATCH($G$1,Database!$A$1:$AS$1,0),FALSE))</f>
        <v>97.114178167999995</v>
      </c>
      <c r="H240" s="77">
        <f>(((Table134567891011121314151617343[[#This Row],[ITA]]-VLOOKUP($U$1,A:B,2,))/VLOOKUP($U$1,A:B,2,))*100)+100</f>
        <v>85.115131579230763</v>
      </c>
      <c r="I240" s="77">
        <f>(((Table134567891011121314151617343[[#This Row],[FRA]]-VLOOKUP($U$1,A:C,3,))/VLOOKUP($U$1,A:C,3,))*100)+100</f>
        <v>94.779978534491178</v>
      </c>
      <c r="J240" s="77">
        <f>(((Table134567891011121314151617343[[#This Row],[DEU]]-VLOOKUP($U$1,A:D,4,))/VLOOKUP($U$1,A:D,4,))*100)+100</f>
        <v>110.77127659534855</v>
      </c>
      <c r="K240" s="77">
        <f>(((Table134567891011121314151617343[[#This Row],[ESP]]-VLOOKUP($U$1,A:E,5,))/VLOOKUP($U$1,A:E,5,))*100)+100</f>
        <v>88.067580062234001</v>
      </c>
      <c r="L240" s="77">
        <f>(((Table134567891011121314151617343[[#This Row],[EA19]]-VLOOKUP($U$1,A:F,6,))/VLOOKUP($U$1,A:F,6,))*100)+100</f>
        <v>102.34899328859059</v>
      </c>
      <c r="M240" s="77">
        <f>(((Table134567891011121314151617343[[#This Row],[GBR]]-VLOOKUP($U$1,A:G,7,))/VLOOKUP($U$1,A:G,7,))*100)+100</f>
        <v>105.36756125982011</v>
      </c>
      <c r="N240" s="77">
        <f>IF(VLOOKUP(A240,Database!$A:$AU,MATCH($N$1,Database!$A$1:$AU$1,0),FALSE)=0,#N/A,VLOOKUP(A240,Database!$A:$AU,MATCH($N$1,Database!$A$1:$AU$1,0),FALSE))</f>
        <v>87.230569353999996</v>
      </c>
      <c r="O240" s="77">
        <f>(((Table134567891011121314151617343[[#This Row],[USA]]-VLOOKUP($U$1,A:N,14,))/VLOOKUP($U$1,A:N,14,))*100)+100</f>
        <v>100.42265880198377</v>
      </c>
      <c r="P240" s="77">
        <f>IF(VLOOKUP(A240,Database!$A:$AS,MATCH($P$1,Database!$A$1:$AS$1,0),FALSE)=0,#N/A,VLOOKUP(A240,Database!$A:$AS,MATCH($P$1,Database!$A$1:$AS$1,0),FALSE))</f>
        <v>98.021415312000002</v>
      </c>
      <c r="Q240" s="77">
        <f>(((Table134567891011121314151617343[[#This Row],[JPN]]-VLOOKUP($U$1,A:Q,16,))/VLOOKUP($U$1,A:Q,16,))*100)+100</f>
        <v>98.411489753704473</v>
      </c>
    </row>
    <row r="241" spans="1:17" s="82" customFormat="1" x14ac:dyDescent="0.2">
      <c r="A241" s="21">
        <v>40148</v>
      </c>
      <c r="B241" s="77">
        <f>IF(VLOOKUP(A241,Database!$A:$AS,MATCH($B$1,Database!$A$1:$AS$1,0),FALSE)=0,#N/A,VLOOKUP(A241,Database!$A:$AS,MATCH($B$1,Database!$A$1:$AS$1,0),FALSE))</f>
        <v>101.991500708</v>
      </c>
      <c r="C241" s="77">
        <f>IF(VLOOKUP(A241,Database!$A:$AS,MATCH($C$1,Database!$A$1:$AS$1,0),FALSE)=0,#N/A,VLOOKUP(A241,Database!$A:$AS,MATCH($C$1,Database!$A$1:$AS$1,0),FALSE))</f>
        <v>96.84</v>
      </c>
      <c r="D241" s="77">
        <f>IF(VLOOKUP(A241,Database!$A:$AS,MATCH($D$1,Database!$A$1:$AS$1,0),FALSE)=0,#N/A,VLOOKUP(A241,Database!$A:$AS,MATCH($D$1,Database!$A$1:$AS$1,0),FALSE))</f>
        <v>83.293058912000006</v>
      </c>
      <c r="E241" s="77">
        <f>IF(VLOOKUP(A241,Database!$A:$AS,MATCH($E$1,Database!$A$1:$AS$1,0),FALSE)=0,#N/A,VLOOKUP(A241,Database!$A:$AS,MATCH($E$1,Database!$A$1:$AS$1,0),FALSE))</f>
        <v>105.671088059</v>
      </c>
      <c r="F241" s="77">
        <f>IF(VLOOKUP(A241,Database!$A:$AS,MATCH($F$1,Database!$A$1:$AS$1,0),FALSE)=0,#N/A,VLOOKUP(A241,Database!$A:$AS,MATCH($F$1,Database!$A$1:$AS$1,0),FALSE))</f>
        <v>91.5</v>
      </c>
      <c r="G241" s="77">
        <f>IF(VLOOKUP(A241,Database!$A:$AS,MATCH($G$1,Database!$A$1:$AS$1,0),FALSE)=0,#N/A,VLOOKUP(A241,Database!$A:$AS,MATCH($G$1,Database!$A$1:$AS$1,0),FALSE))</f>
        <v>96.683993547</v>
      </c>
      <c r="H241" s="77">
        <f>(((Table134567891011121314151617343[[#This Row],[ITA]]-VLOOKUP($U$1,A:B,2,))/VLOOKUP($U$1,A:B,2,))*100)+100</f>
        <v>83.881578947170937</v>
      </c>
      <c r="I241" s="77">
        <f>(((Table134567891011121314151617343[[#This Row],[FRA]]-VLOOKUP($U$1,A:C,3,))/VLOOKUP($U$1,A:C,3,))*100)+100</f>
        <v>94.487267050443961</v>
      </c>
      <c r="J241" s="77">
        <f>(((Table134567891011121314151617343[[#This Row],[DEU]]-VLOOKUP($U$1,A:D,4,))/VLOOKUP($U$1,A:D,4,))*100)+100</f>
        <v>110.77127659534855</v>
      </c>
      <c r="K241" s="77">
        <f>(((Table134567891011121314151617343[[#This Row],[ESP]]-VLOOKUP($U$1,A:E,5,))/VLOOKUP($U$1,A:E,5,))*100)+100</f>
        <v>88.821551651287947</v>
      </c>
      <c r="L241" s="77">
        <f>(((Table134567891011121314151617343[[#This Row],[EA19]]-VLOOKUP($U$1,A:F,6,))/VLOOKUP($U$1,A:F,6,))*100)+100</f>
        <v>102.34899328859059</v>
      </c>
      <c r="M241" s="77">
        <f>(((Table134567891011121314151617343[[#This Row],[GBR]]-VLOOKUP($U$1,A:G,7,))/VLOOKUP($U$1,A:G,7,))*100)+100</f>
        <v>104.90081680230293</v>
      </c>
      <c r="N241" s="77">
        <f>IF(VLOOKUP(A241,Database!$A:$AU,MATCH($N$1,Database!$A$1:$AU$1,0),FALSE)=0,#N/A,VLOOKUP(A241,Database!$A:$AU,MATCH($N$1,Database!$A$1:$AU$1,0),FALSE))</f>
        <v>87.503938938999994</v>
      </c>
      <c r="O241" s="77">
        <f>(((Table134567891011121314151617343[[#This Row],[USA]]-VLOOKUP($U$1,A:N,14,))/VLOOKUP($U$1,A:N,14,))*100)+100</f>
        <v>100.73737072883004</v>
      </c>
      <c r="P241" s="77">
        <f>IF(VLOOKUP(A241,Database!$A:$AS,MATCH($P$1,Database!$A$1:$AS$1,0),FALSE)=0,#N/A,VLOOKUP(A241,Database!$A:$AS,MATCH($P$1,Database!$A$1:$AS$1,0),FALSE))</f>
        <v>98.842537116000003</v>
      </c>
      <c r="Q241" s="77">
        <f>(((Table134567891011121314151617343[[#This Row],[JPN]]-VLOOKUP($U$1,A:Q,16,))/VLOOKUP($U$1,A:Q,16,))*100)+100</f>
        <v>99.23587919700806</v>
      </c>
    </row>
    <row r="242" spans="1:17" s="82" customFormat="1" x14ac:dyDescent="0.2">
      <c r="A242" s="21">
        <v>40179</v>
      </c>
      <c r="B242" s="77">
        <f>IF(VLOOKUP(A242,Database!$A:$AS,MATCH($B$1,Database!$A$1:$AS$1,0),FALSE)=0,#N/A,VLOOKUP(A242,Database!$A:$AS,MATCH($B$1,Database!$A$1:$AS$1,0),FALSE))</f>
        <v>105.59120073299999</v>
      </c>
      <c r="C242" s="77">
        <f>IF(VLOOKUP(A242,Database!$A:$AS,MATCH($C$1,Database!$A$1:$AS$1,0),FALSE)=0,#N/A,VLOOKUP(A242,Database!$A:$AS,MATCH($C$1,Database!$A$1:$AS$1,0),FALSE))</f>
        <v>97.87</v>
      </c>
      <c r="D242" s="77">
        <f>IF(VLOOKUP(A242,Database!$A:$AS,MATCH($D$1,Database!$A$1:$AS$1,0),FALSE)=0,#N/A,VLOOKUP(A242,Database!$A:$AS,MATCH($D$1,Database!$A$1:$AS$1,0),FALSE))</f>
        <v>84.092992250999998</v>
      </c>
      <c r="E242" s="77">
        <f>IF(VLOOKUP(A242,Database!$A:$AS,MATCH($E$1,Database!$A$1:$AS$1,0),FALSE)=0,#N/A,VLOOKUP(A242,Database!$A:$AS,MATCH($E$1,Database!$A$1:$AS$1,0),FALSE))</f>
        <v>104.33708694800001</v>
      </c>
      <c r="F242" s="77">
        <f>IF(VLOOKUP(A242,Database!$A:$AS,MATCH($F$1,Database!$A$1:$AS$1,0),FALSE)=0,#N/A,VLOOKUP(A242,Database!$A:$AS,MATCH($F$1,Database!$A$1:$AS$1,0),FALSE))</f>
        <v>93.1</v>
      </c>
      <c r="G242" s="77">
        <f>IF(VLOOKUP(A242,Database!$A:$AS,MATCH($G$1,Database!$A$1:$AS$1,0),FALSE)=0,#N/A,VLOOKUP(A242,Database!$A:$AS,MATCH($G$1,Database!$A$1:$AS$1,0),FALSE))</f>
        <v>96.791539701999994</v>
      </c>
      <c r="H242" s="77">
        <f>(((Table134567891011121314151617343[[#This Row],[ITA]]-VLOOKUP($U$1,A:B,2,))/VLOOKUP($U$1,A:B,2,))*100)+100</f>
        <v>86.842105262963102</v>
      </c>
      <c r="I242" s="77">
        <f>(((Table134567891011121314151617343[[#This Row],[FRA]]-VLOOKUP($U$1,A:C,3,))/VLOOKUP($U$1,A:C,3,))*100)+100</f>
        <v>95.492243145672759</v>
      </c>
      <c r="J242" s="77">
        <f>(((Table134567891011121314151617343[[#This Row],[DEU]]-VLOOKUP($U$1,A:D,4,))/VLOOKUP($U$1,A:D,4,))*100)+100</f>
        <v>111.83510638272406</v>
      </c>
      <c r="K242" s="77">
        <f>(((Table134567891011121314151617343[[#This Row],[ESP]]-VLOOKUP($U$1,A:E,5,))/VLOOKUP($U$1,A:E,5,))*100)+100</f>
        <v>87.700260570066135</v>
      </c>
      <c r="L242" s="77">
        <f>(((Table134567891011121314151617343[[#This Row],[EA19]]-VLOOKUP($U$1,A:F,6,))/VLOOKUP($U$1,A:F,6,))*100)+100</f>
        <v>104.1387024608501</v>
      </c>
      <c r="M242" s="77">
        <f>(((Table134567891011121314151617343[[#This Row],[GBR]]-VLOOKUP($U$1,A:G,7,))/VLOOKUP($U$1,A:G,7,))*100)+100</f>
        <v>105.01750291641096</v>
      </c>
      <c r="N242" s="77">
        <f>IF(VLOOKUP(A242,Database!$A:$AU,MATCH($N$1,Database!$A$1:$AU$1,0),FALSE)=0,#N/A,VLOOKUP(A242,Database!$A:$AU,MATCH($N$1,Database!$A$1:$AU$1,0),FALSE))</f>
        <v>88.487692792999994</v>
      </c>
      <c r="O242" s="77">
        <f>(((Table134567891011121314151617343[[#This Row],[USA]]-VLOOKUP($U$1,A:N,14,))/VLOOKUP($U$1,A:N,14,))*100)+100</f>
        <v>101.86990005148598</v>
      </c>
      <c r="P242" s="77">
        <f>IF(VLOOKUP(A242,Database!$A:$AS,MATCH($P$1,Database!$A$1:$AS$1,0),FALSE)=0,#N/A,VLOOKUP(A242,Database!$A:$AS,MATCH($P$1,Database!$A$1:$AS$1,0),FALSE))</f>
        <v>101.10062207599999</v>
      </c>
      <c r="Q242" s="77">
        <f>(((Table134567891011121314151617343[[#This Row],[JPN]]-VLOOKUP($U$1,A:Q,16,))/VLOOKUP($U$1,A:Q,16,))*100)+100</f>
        <v>101.50295016508893</v>
      </c>
    </row>
    <row r="243" spans="1:17" s="82" customFormat="1" x14ac:dyDescent="0.2">
      <c r="A243" s="21">
        <v>40210</v>
      </c>
      <c r="B243" s="77">
        <f>IF(VLOOKUP(A243,Database!$A:$AS,MATCH($B$1,Database!$A$1:$AS$1,0),FALSE)=0,#N/A,VLOOKUP(A243,Database!$A:$AS,MATCH($B$1,Database!$A$1:$AS$1,0),FALSE))</f>
        <v>104.59128406000001</v>
      </c>
      <c r="C243" s="77">
        <f>IF(VLOOKUP(A243,Database!$A:$AS,MATCH($C$1,Database!$A$1:$AS$1,0),FALSE)=0,#N/A,VLOOKUP(A243,Database!$A:$AS,MATCH($C$1,Database!$A$1:$AS$1,0),FALSE))</f>
        <v>97.23</v>
      </c>
      <c r="D243" s="77">
        <f>IF(VLOOKUP(A243,Database!$A:$AS,MATCH($D$1,Database!$A$1:$AS$1,0),FALSE)=0,#N/A,VLOOKUP(A243,Database!$A:$AS,MATCH($D$1,Database!$A$1:$AS$1,0),FALSE))</f>
        <v>83.293058912000006</v>
      </c>
      <c r="E243" s="77">
        <f>IF(VLOOKUP(A243,Database!$A:$AS,MATCH($E$1,Database!$A$1:$AS$1,0),FALSE)=0,#N/A,VLOOKUP(A243,Database!$A:$AS,MATCH($E$1,Database!$A$1:$AS$1,0),FALSE))</f>
        <v>104.19008682499999</v>
      </c>
      <c r="F243" s="77">
        <f>IF(VLOOKUP(A243,Database!$A:$AS,MATCH($F$1,Database!$A$1:$AS$1,0),FALSE)=0,#N/A,VLOOKUP(A243,Database!$A:$AS,MATCH($F$1,Database!$A$1:$AS$1,0),FALSE))</f>
        <v>92.6</v>
      </c>
      <c r="G243" s="77">
        <f>IF(VLOOKUP(A243,Database!$A:$AS,MATCH($G$1,Database!$A$1:$AS$1,0),FALSE)=0,#N/A,VLOOKUP(A243,Database!$A:$AS,MATCH($G$1,Database!$A$1:$AS$1,0),FALSE))</f>
        <v>97.114178167999995</v>
      </c>
      <c r="H243" s="77">
        <f>(((Table134567891011121314151617343[[#This Row],[ITA]]-VLOOKUP($U$1,A:B,2,))/VLOOKUP($U$1,A:B,2,))*100)+100</f>
        <v>86.019736842412328</v>
      </c>
      <c r="I243" s="77">
        <f>(((Table134567891011121314151617343[[#This Row],[FRA]]-VLOOKUP($U$1,A:C,3,))/VLOOKUP($U$1,A:C,3,))*100)+100</f>
        <v>94.867791979705345</v>
      </c>
      <c r="J243" s="77">
        <f>(((Table134567891011121314151617343[[#This Row],[DEU]]-VLOOKUP($U$1,A:D,4,))/VLOOKUP($U$1,A:D,4,))*100)+100</f>
        <v>110.77127659534855</v>
      </c>
      <c r="K243" s="77">
        <f>(((Table134567891011121314151617343[[#This Row],[ESP]]-VLOOKUP($U$1,A:E,5,))/VLOOKUP($U$1,A:E,5,))*100)+100</f>
        <v>87.576700008160103</v>
      </c>
      <c r="L243" s="77">
        <f>(((Table134567891011121314151617343[[#This Row],[EA19]]-VLOOKUP($U$1,A:F,6,))/VLOOKUP($U$1,A:F,6,))*100)+100</f>
        <v>103.579418344519</v>
      </c>
      <c r="M243" s="77">
        <f>(((Table134567891011121314151617343[[#This Row],[GBR]]-VLOOKUP($U$1,A:G,7,))/VLOOKUP($U$1,A:G,7,))*100)+100</f>
        <v>105.36756125982011</v>
      </c>
      <c r="N243" s="77">
        <f>IF(VLOOKUP(A243,Database!$A:$AU,MATCH($N$1,Database!$A$1:$AU$1,0),FALSE)=0,#N/A,VLOOKUP(A243,Database!$A:$AU,MATCH($N$1,Database!$A$1:$AU$1,0),FALSE))</f>
        <v>88.775533719999999</v>
      </c>
      <c r="O243" s="77">
        <f>(((Table134567891011121314151617343[[#This Row],[USA]]-VLOOKUP($U$1,A:N,14,))/VLOOKUP($U$1,A:N,14,))*100)+100</f>
        <v>102.20127185629518</v>
      </c>
      <c r="P243" s="77">
        <f>IF(VLOOKUP(A243,Database!$A:$AS,MATCH($P$1,Database!$A$1:$AS$1,0),FALSE)=0,#N/A,VLOOKUP(A243,Database!$A:$AS,MATCH($P$1,Database!$A$1:$AS$1,0),FALSE))</f>
        <v>101.408542752</v>
      </c>
      <c r="Q243" s="77">
        <f>(((Table134567891011121314151617343[[#This Row],[JPN]]-VLOOKUP($U$1,A:Q,16,))/VLOOKUP($U$1,A:Q,16,))*100)+100</f>
        <v>101.8120962058258</v>
      </c>
    </row>
    <row r="244" spans="1:17" s="82" customFormat="1" x14ac:dyDescent="0.2">
      <c r="A244" s="21">
        <v>40238</v>
      </c>
      <c r="B244" s="77">
        <f>IF(VLOOKUP(A244,Database!$A:$AS,MATCH($B$1,Database!$A$1:$AS$1,0),FALSE)=0,#N/A,VLOOKUP(A244,Database!$A:$AS,MATCH($B$1,Database!$A$1:$AS$1,0),FALSE))</f>
        <v>105.191234064</v>
      </c>
      <c r="C244" s="77">
        <f>IF(VLOOKUP(A244,Database!$A:$AS,MATCH($C$1,Database!$A$1:$AS$1,0),FALSE)=0,#N/A,VLOOKUP(A244,Database!$A:$AS,MATCH($C$1,Database!$A$1:$AS$1,0),FALSE))</f>
        <v>99.16</v>
      </c>
      <c r="D244" s="77">
        <f>IF(VLOOKUP(A244,Database!$A:$AS,MATCH($D$1,Database!$A$1:$AS$1,0),FALSE)=0,#N/A,VLOOKUP(A244,Database!$A:$AS,MATCH($D$1,Database!$A$1:$AS$1,0),FALSE))</f>
        <v>86.092825598000005</v>
      </c>
      <c r="E244" s="77">
        <f>IF(VLOOKUP(A244,Database!$A:$AS,MATCH($E$1,Database!$A$1:$AS$1,0),FALSE)=0,#N/A,VLOOKUP(A244,Database!$A:$AS,MATCH($E$1,Database!$A$1:$AS$1,0),FALSE))</f>
        <v>106.846089038</v>
      </c>
      <c r="F244" s="77">
        <f>IF(VLOOKUP(A244,Database!$A:$AS,MATCH($F$1,Database!$A$1:$AS$1,0),FALSE)=0,#N/A,VLOOKUP(A244,Database!$A:$AS,MATCH($F$1,Database!$A$1:$AS$1,0),FALSE))</f>
        <v>94.3</v>
      </c>
      <c r="G244" s="77">
        <f>IF(VLOOKUP(A244,Database!$A:$AS,MATCH($G$1,Database!$A$1:$AS$1,0),FALSE)=0,#N/A,VLOOKUP(A244,Database!$A:$AS,MATCH($G$1,Database!$A$1:$AS$1,0),FALSE))</f>
        <v>98.727370496999995</v>
      </c>
      <c r="H244" s="77">
        <f>(((Table134567891011121314151617343[[#This Row],[ITA]]-VLOOKUP($U$1,A:B,2,))/VLOOKUP($U$1,A:B,2,))*100)+100</f>
        <v>86.51315789490728</v>
      </c>
      <c r="I244" s="77">
        <f>(((Table134567891011121314151617343[[#This Row],[FRA]]-VLOOKUP($U$1,A:C,3,))/VLOOKUP($U$1,A:C,3,))*100)+100</f>
        <v>96.750902527075809</v>
      </c>
      <c r="J244" s="77">
        <f>(((Table134567891011121314151617343[[#This Row],[DEU]]-VLOOKUP($U$1,A:D,4,))/VLOOKUP($U$1,A:D,4,))*100)+100</f>
        <v>114.49468085049793</v>
      </c>
      <c r="K244" s="77">
        <f>(((Table134567891011121314151617343[[#This Row],[ESP]]-VLOOKUP($U$1,A:E,5,))/VLOOKUP($U$1,A:E,5,))*100)+100</f>
        <v>89.809195594996481</v>
      </c>
      <c r="L244" s="77">
        <f>(((Table134567891011121314151617343[[#This Row],[EA19]]-VLOOKUP($U$1,A:F,6,))/VLOOKUP($U$1,A:F,6,))*100)+100</f>
        <v>105.48098434004473</v>
      </c>
      <c r="M244" s="77">
        <f>(((Table134567891011121314151617343[[#This Row],[GBR]]-VLOOKUP($U$1,A:G,7,))/VLOOKUP($U$1,A:G,7,))*100)+100</f>
        <v>107.11785297578078</v>
      </c>
      <c r="N244" s="77">
        <f>IF(VLOOKUP(A244,Database!$A:$AU,MATCH($N$1,Database!$A$1:$AU$1,0),FALSE)=0,#N/A,VLOOKUP(A244,Database!$A:$AU,MATCH($N$1,Database!$A$1:$AU$1,0),FALSE))</f>
        <v>89.434475344000006</v>
      </c>
      <c r="O244" s="77">
        <f>(((Table134567891011121314151617343[[#This Row],[USA]]-VLOOKUP($U$1,A:N,14,))/VLOOKUP($U$1,A:N,14,))*100)+100</f>
        <v>102.95986681179565</v>
      </c>
      <c r="P244" s="77">
        <f>IF(VLOOKUP(A244,Database!$A:$AS,MATCH($P$1,Database!$A$1:$AS$1,0),FALSE)=0,#N/A,VLOOKUP(A244,Database!$A:$AS,MATCH($P$1,Database!$A$1:$AS$1,0),FALSE))</f>
        <v>101.716463429</v>
      </c>
      <c r="Q244" s="77">
        <f>(((Table134567891011121314151617343[[#This Row],[JPN]]-VLOOKUP($U$1,A:Q,16,))/VLOOKUP($U$1,A:Q,16,))*100)+100</f>
        <v>102.12124224756664</v>
      </c>
    </row>
    <row r="245" spans="1:17" s="82" customFormat="1" x14ac:dyDescent="0.2">
      <c r="A245" s="21">
        <v>40269</v>
      </c>
      <c r="B245" s="77">
        <f>IF(VLOOKUP(A245,Database!$A:$AS,MATCH($B$1,Database!$A$1:$AS$1,0),FALSE)=0,#N/A,VLOOKUP(A245,Database!$A:$AS,MATCH($B$1,Database!$A$1:$AS$1,0),FALSE))</f>
        <v>106.09115907</v>
      </c>
      <c r="C245" s="77">
        <f>IF(VLOOKUP(A245,Database!$A:$AS,MATCH($C$1,Database!$A$1:$AS$1,0),FALSE)=0,#N/A,VLOOKUP(A245,Database!$A:$AS,MATCH($C$1,Database!$A$1:$AS$1,0),FALSE))</f>
        <v>98.76</v>
      </c>
      <c r="D245" s="77">
        <f>IF(VLOOKUP(A245,Database!$A:$AS,MATCH($D$1,Database!$A$1:$AS$1,0),FALSE)=0,#N/A,VLOOKUP(A245,Database!$A:$AS,MATCH($D$1,Database!$A$1:$AS$1,0),FALSE))</f>
        <v>87.692692276000002</v>
      </c>
      <c r="E245" s="77">
        <f>IF(VLOOKUP(A245,Database!$A:$AS,MATCH($E$1,Database!$A$1:$AS$1,0),FALSE)=0,#N/A,VLOOKUP(A245,Database!$A:$AS,MATCH($E$1,Database!$A$1:$AS$1,0),FALSE))</f>
        <v>106.840089033</v>
      </c>
      <c r="F245" s="77">
        <f>IF(VLOOKUP(A245,Database!$A:$AS,MATCH($F$1,Database!$A$1:$AS$1,0),FALSE)=0,#N/A,VLOOKUP(A245,Database!$A:$AS,MATCH($F$1,Database!$A$1:$AS$1,0),FALSE))</f>
        <v>94.8</v>
      </c>
      <c r="G245" s="77">
        <f>IF(VLOOKUP(A245,Database!$A:$AS,MATCH($G$1,Database!$A$1:$AS$1,0),FALSE)=0,#N/A,VLOOKUP(A245,Database!$A:$AS,MATCH($G$1,Database!$A$1:$AS$1,0),FALSE))</f>
        <v>98.942462806999998</v>
      </c>
      <c r="H245" s="77">
        <f>(((Table134567891011121314151617343[[#This Row],[ITA]]-VLOOKUP($U$1,A:B,2,))/VLOOKUP($U$1,A:B,2,))*100)+100</f>
        <v>87.253289473649716</v>
      </c>
      <c r="I245" s="77">
        <f>(((Table134567891011121314151617343[[#This Row],[FRA]]-VLOOKUP($U$1,A:C,3,))/VLOOKUP($U$1,A:C,3,))*100)+100</f>
        <v>96.360620548346191</v>
      </c>
      <c r="J245" s="77">
        <f>(((Table134567891011121314151617343[[#This Row],[DEU]]-VLOOKUP($U$1,A:D,4,))/VLOOKUP($U$1,A:D,4,))*100)+100</f>
        <v>116.62234042524896</v>
      </c>
      <c r="K245" s="77">
        <f>(((Table134567891011121314151617343[[#This Row],[ESP]]-VLOOKUP($U$1,A:E,5,))/VLOOKUP($U$1,A:E,5,))*100)+100</f>
        <v>89.804152306772565</v>
      </c>
      <c r="L245" s="77">
        <f>(((Table134567891011121314151617343[[#This Row],[EA19]]-VLOOKUP($U$1,A:F,6,))/VLOOKUP($U$1,A:F,6,))*100)+100</f>
        <v>106.04026845637583</v>
      </c>
      <c r="M245" s="77">
        <f>(((Table134567891011121314151617343[[#This Row],[GBR]]-VLOOKUP($U$1,A:G,7,))/VLOOKUP($U$1,A:G,7,))*100)+100</f>
        <v>107.35122520399688</v>
      </c>
      <c r="N245" s="77">
        <f>IF(VLOOKUP(A245,Database!$A:$AU,MATCH($N$1,Database!$A$1:$AU$1,0),FALSE)=0,#N/A,VLOOKUP(A245,Database!$A:$AU,MATCH($N$1,Database!$A$1:$AU$1,0),FALSE))</f>
        <v>89.770785352000004</v>
      </c>
      <c r="O245" s="77">
        <f>(((Table134567891011121314151617343[[#This Row],[USA]]-VLOOKUP($U$1,A:N,14,))/VLOOKUP($U$1,A:N,14,))*100)+100</f>
        <v>103.34703779365658</v>
      </c>
      <c r="P245" s="77">
        <f>IF(VLOOKUP(A245,Database!$A:$AS,MATCH($P$1,Database!$A$1:$AS$1,0),FALSE)=0,#N/A,VLOOKUP(A245,Database!$A:$AS,MATCH($P$1,Database!$A$1:$AS$1,0),FALSE))</f>
        <v>102.948146134</v>
      </c>
      <c r="Q245" s="77">
        <f>(((Table134567891011121314151617343[[#This Row],[JPN]]-VLOOKUP($U$1,A:Q,16,))/VLOOKUP($U$1,A:Q,16,))*100)+100</f>
        <v>103.35782641151803</v>
      </c>
    </row>
    <row r="246" spans="1:17" s="82" customFormat="1" x14ac:dyDescent="0.2">
      <c r="A246" s="21">
        <v>40299</v>
      </c>
      <c r="B246" s="77">
        <f>IF(VLOOKUP(A246,Database!$A:$AS,MATCH($B$1,Database!$A$1:$AS$1,0),FALSE)=0,#N/A,VLOOKUP(A246,Database!$A:$AS,MATCH($B$1,Database!$A$1:$AS$1,0),FALSE))</f>
        <v>106.49112574</v>
      </c>
      <c r="C246" s="77">
        <f>IF(VLOOKUP(A246,Database!$A:$AS,MATCH($C$1,Database!$A$1:$AS$1,0),FALSE)=0,#N/A,VLOOKUP(A246,Database!$A:$AS,MATCH($C$1,Database!$A$1:$AS$1,0),FALSE))</f>
        <v>99.55</v>
      </c>
      <c r="D246" s="77">
        <f>IF(VLOOKUP(A246,Database!$A:$AS,MATCH($D$1,Database!$A$1:$AS$1,0),FALSE)=0,#N/A,VLOOKUP(A246,Database!$A:$AS,MATCH($D$1,Database!$A$1:$AS$1,0),FALSE))</f>
        <v>90.392467293999999</v>
      </c>
      <c r="E246" s="77">
        <f>IF(VLOOKUP(A246,Database!$A:$AS,MATCH($E$1,Database!$A$1:$AS$1,0),FALSE)=0,#N/A,VLOOKUP(A246,Database!$A:$AS,MATCH($E$1,Database!$A$1:$AS$1,0),FALSE))</f>
        <v>105.933088278</v>
      </c>
      <c r="F246" s="77">
        <f>IF(VLOOKUP(A246,Database!$A:$AS,MATCH($F$1,Database!$A$1:$AS$1,0),FALSE)=0,#N/A,VLOOKUP(A246,Database!$A:$AS,MATCH($F$1,Database!$A$1:$AS$1,0),FALSE))</f>
        <v>96.5</v>
      </c>
      <c r="G246" s="77">
        <f>IF(VLOOKUP(A246,Database!$A:$AS,MATCH($G$1,Database!$A$1:$AS$1,0),FALSE)=0,#N/A,VLOOKUP(A246,Database!$A:$AS,MATCH($G$1,Database!$A$1:$AS$1,0),FALSE))</f>
        <v>98.834916652000004</v>
      </c>
      <c r="H246" s="77">
        <f>(((Table134567891011121314151617343[[#This Row],[ITA]]-VLOOKUP($U$1,A:B,2,))/VLOOKUP($U$1,A:B,2,))*100)+100</f>
        <v>87.58223684252799</v>
      </c>
      <c r="I246" s="77">
        <f>(((Table134567891011121314151617343[[#This Row],[FRA]]-VLOOKUP($U$1,A:C,3,))/VLOOKUP($U$1,A:C,3,))*100)+100</f>
        <v>97.131427456337207</v>
      </c>
      <c r="J246" s="77">
        <f>(((Table134567891011121314151617343[[#This Row],[DEU]]-VLOOKUP($U$1,A:D,4,))/VLOOKUP($U$1,A:D,4,))*100)+100</f>
        <v>120.21276595614522</v>
      </c>
      <c r="K246" s="77">
        <f>(((Table134567891011121314151617343[[#This Row],[ESP]]-VLOOKUP($U$1,A:E,5,))/VLOOKUP($U$1,A:E,5,))*100)+100</f>
        <v>89.041775237625615</v>
      </c>
      <c r="L246" s="77">
        <f>(((Table134567891011121314151617343[[#This Row],[EA19]]-VLOOKUP($U$1,A:F,6,))/VLOOKUP($U$1,A:F,6,))*100)+100</f>
        <v>107.94183445190156</v>
      </c>
      <c r="M246" s="77">
        <f>(((Table134567891011121314151617343[[#This Row],[GBR]]-VLOOKUP($U$1,A:G,7,))/VLOOKUP($U$1,A:G,7,))*100)+100</f>
        <v>107.23453908988883</v>
      </c>
      <c r="N246" s="77">
        <f>IF(VLOOKUP(A246,Database!$A:$AU,MATCH($N$1,Database!$A$1:$AU$1,0),FALSE)=0,#N/A,VLOOKUP(A246,Database!$A:$AU,MATCH($N$1,Database!$A$1:$AU$1,0),FALSE))</f>
        <v>91.015518943999993</v>
      </c>
      <c r="O246" s="77">
        <f>(((Table134567891011121314151617343[[#This Row],[USA]]-VLOOKUP($U$1,A:N,14,))/VLOOKUP($U$1,A:N,14,))*100)+100</f>
        <v>104.78001544970635</v>
      </c>
      <c r="P246" s="77">
        <f>IF(VLOOKUP(A246,Database!$A:$AS,MATCH($P$1,Database!$A$1:$AS$1,0),FALSE)=0,#N/A,VLOOKUP(A246,Database!$A:$AS,MATCH($P$1,Database!$A$1:$AS$1,0),FALSE))</f>
        <v>102.537585232</v>
      </c>
      <c r="Q246" s="77">
        <f>(((Table134567891011121314151617343[[#This Row],[JPN]]-VLOOKUP($U$1,A:Q,16,))/VLOOKUP($U$1,A:Q,16,))*100)+100</f>
        <v>102.94563168986623</v>
      </c>
    </row>
    <row r="247" spans="1:17" s="82" customFormat="1" x14ac:dyDescent="0.2">
      <c r="A247" s="21">
        <v>40330</v>
      </c>
      <c r="B247" s="77">
        <f>IF(VLOOKUP(A247,Database!$A:$AS,MATCH($B$1,Database!$A$1:$AS$1,0),FALSE)=0,#N/A,VLOOKUP(A247,Database!$A:$AS,MATCH($B$1,Database!$A$1:$AS$1,0),FALSE))</f>
        <v>109.090909091</v>
      </c>
      <c r="C247" s="77">
        <f>IF(VLOOKUP(A247,Database!$A:$AS,MATCH($C$1,Database!$A$1:$AS$1,0),FALSE)=0,#N/A,VLOOKUP(A247,Database!$A:$AS,MATCH($C$1,Database!$A$1:$AS$1,0),FALSE))</f>
        <v>99.15</v>
      </c>
      <c r="D247" s="77">
        <f>IF(VLOOKUP(A247,Database!$A:$AS,MATCH($D$1,Database!$A$1:$AS$1,0),FALSE)=0,#N/A,VLOOKUP(A247,Database!$A:$AS,MATCH($D$1,Database!$A$1:$AS$1,0),FALSE))</f>
        <v>90.092492292000003</v>
      </c>
      <c r="E247" s="77">
        <f>IF(VLOOKUP(A247,Database!$A:$AS,MATCH($E$1,Database!$A$1:$AS$1,0),FALSE)=0,#N/A,VLOOKUP(A247,Database!$A:$AS,MATCH($E$1,Database!$A$1:$AS$1,0),FALSE))</f>
        <v>106.47608873</v>
      </c>
      <c r="F247" s="77">
        <f>IF(VLOOKUP(A247,Database!$A:$AS,MATCH($F$1,Database!$A$1:$AS$1,0),FALSE)=0,#N/A,VLOOKUP(A247,Database!$A:$AS,MATCH($F$1,Database!$A$1:$AS$1,0),FALSE))</f>
        <v>96.6</v>
      </c>
      <c r="G247" s="77">
        <f>IF(VLOOKUP(A247,Database!$A:$AS,MATCH($G$1,Database!$A$1:$AS$1,0),FALSE)=0,#N/A,VLOOKUP(A247,Database!$A:$AS,MATCH($G$1,Database!$A$1:$AS$1,0),FALSE))</f>
        <v>97.544362789000004</v>
      </c>
      <c r="H247" s="77">
        <f>(((Table134567891011121314151617343[[#This Row],[ITA]]-VLOOKUP($U$1,A:B,2,))/VLOOKUP($U$1,A:B,2,))*100)+100</f>
        <v>89.720394736946943</v>
      </c>
      <c r="I247" s="77">
        <f>(((Table134567891011121314151617343[[#This Row],[FRA]]-VLOOKUP($U$1,A:C,3,))/VLOOKUP($U$1,A:C,3,))*100)+100</f>
        <v>96.741145477607589</v>
      </c>
      <c r="J247" s="77">
        <f>(((Table134567891011121314151617343[[#This Row],[DEU]]-VLOOKUP($U$1,A:D,4,))/VLOOKUP($U$1,A:D,4,))*100)+100</f>
        <v>119.81382978604563</v>
      </c>
      <c r="K247" s="77">
        <f>(((Table134567891011121314151617343[[#This Row],[ESP]]-VLOOKUP($U$1,A:E,5,))/VLOOKUP($U$1,A:E,5,))*100)+100</f>
        <v>89.498192821469004</v>
      </c>
      <c r="L247" s="77">
        <f>(((Table134567891011121314151617343[[#This Row],[EA19]]-VLOOKUP($U$1,A:F,6,))/VLOOKUP($U$1,A:F,6,))*100)+100</f>
        <v>108.05369127516778</v>
      </c>
      <c r="M247" s="77">
        <f>(((Table134567891011121314151617343[[#This Row],[GBR]]-VLOOKUP($U$1,A:G,7,))/VLOOKUP($U$1,A:G,7,))*100)+100</f>
        <v>105.83430571733729</v>
      </c>
      <c r="N247" s="77">
        <f>IF(VLOOKUP(A247,Database!$A:$AU,MATCH($N$1,Database!$A$1:$AU$1,0),FALSE)=0,#N/A,VLOOKUP(A247,Database!$A:$AU,MATCH($N$1,Database!$A$1:$AU$1,0),FALSE))</f>
        <v>91.196212473000003</v>
      </c>
      <c r="O247" s="77">
        <f>(((Table134567891011121314151617343[[#This Row],[USA]]-VLOOKUP($U$1,A:N,14,))/VLOOKUP($U$1,A:N,14,))*100)+100</f>
        <v>104.9880356970219</v>
      </c>
      <c r="P247" s="77">
        <f>IF(VLOOKUP(A247,Database!$A:$AS,MATCH($P$1,Database!$A$1:$AS$1,0),FALSE)=0,#N/A,VLOOKUP(A247,Database!$A:$AS,MATCH($P$1,Database!$A$1:$AS$1,0),FALSE))</f>
        <v>101.921743879</v>
      </c>
      <c r="Q247" s="77">
        <f>(((Table134567891011121314151617343[[#This Row],[JPN]]-VLOOKUP($U$1,A:Q,16,))/VLOOKUP($U$1,A:Q,16,))*100)+100</f>
        <v>102.32733960738855</v>
      </c>
    </row>
    <row r="248" spans="1:17" s="82" customFormat="1" x14ac:dyDescent="0.2">
      <c r="A248" s="21">
        <v>40360</v>
      </c>
      <c r="B248" s="77">
        <f>IF(VLOOKUP(A248,Database!$A:$AS,MATCH($B$1,Database!$A$1:$AS$1,0),FALSE)=0,#N/A,VLOOKUP(A248,Database!$A:$AS,MATCH($B$1,Database!$A$1:$AS$1,0),FALSE))</f>
        <v>108.790934089</v>
      </c>
      <c r="C248" s="77">
        <f>IF(VLOOKUP(A248,Database!$A:$AS,MATCH($C$1,Database!$A$1:$AS$1,0),FALSE)=0,#N/A,VLOOKUP(A248,Database!$A:$AS,MATCH($C$1,Database!$A$1:$AS$1,0),FALSE))</f>
        <v>99.88</v>
      </c>
      <c r="D248" s="77">
        <f>IF(VLOOKUP(A248,Database!$A:$AS,MATCH($D$1,Database!$A$1:$AS$1,0),FALSE)=0,#N/A,VLOOKUP(A248,Database!$A:$AS,MATCH($D$1,Database!$A$1:$AS$1,0),FALSE))</f>
        <v>89.492542287999996</v>
      </c>
      <c r="E248" s="77">
        <f>IF(VLOOKUP(A248,Database!$A:$AS,MATCH($E$1,Database!$A$1:$AS$1,0),FALSE)=0,#N/A,VLOOKUP(A248,Database!$A:$AS,MATCH($E$1,Database!$A$1:$AS$1,0),FALSE))</f>
        <v>105.196087663</v>
      </c>
      <c r="F248" s="77">
        <f>IF(VLOOKUP(A248,Database!$A:$AS,MATCH($F$1,Database!$A$1:$AS$1,0),FALSE)=0,#N/A,VLOOKUP(A248,Database!$A:$AS,MATCH($F$1,Database!$A$1:$AS$1,0),FALSE))</f>
        <v>96.2</v>
      </c>
      <c r="G248" s="77">
        <f>IF(VLOOKUP(A248,Database!$A:$AS,MATCH($G$1,Database!$A$1:$AS$1,0),FALSE)=0,#N/A,VLOOKUP(A248,Database!$A:$AS,MATCH($G$1,Database!$A$1:$AS$1,0),FALSE))</f>
        <v>97.006632013000001</v>
      </c>
      <c r="H248" s="77">
        <f>(((Table134567891011121314151617343[[#This Row],[ITA]]-VLOOKUP($U$1,A:B,2,))/VLOOKUP($U$1,A:B,2,))*100)+100</f>
        <v>89.473684210699474</v>
      </c>
      <c r="I248" s="77">
        <f>(((Table134567891011121314151617343[[#This Row],[FRA]]-VLOOKUP($U$1,A:C,3,))/VLOOKUP($U$1,A:C,3,))*100)+100</f>
        <v>97.453410088789155</v>
      </c>
      <c r="J248" s="77">
        <f>(((Table134567891011121314151617343[[#This Row],[DEU]]-VLOOKUP($U$1,A:D,4,))/VLOOKUP($U$1,A:D,4,))*100)+100</f>
        <v>119.01595744584645</v>
      </c>
      <c r="K248" s="77">
        <f>(((Table134567891011121314151617343[[#This Row],[ESP]]-VLOOKUP($U$1,A:E,5,))/VLOOKUP($U$1,A:E,5,))*100)+100</f>
        <v>88.422291333421811</v>
      </c>
      <c r="L248" s="77">
        <f>(((Table134567891011121314151617343[[#This Row],[EA19]]-VLOOKUP($U$1,A:F,6,))/VLOOKUP($U$1,A:F,6,))*100)+100</f>
        <v>107.6062639821029</v>
      </c>
      <c r="M248" s="77">
        <f>(((Table134567891011121314151617343[[#This Row],[GBR]]-VLOOKUP($U$1,A:G,7,))/VLOOKUP($U$1,A:G,7,))*100)+100</f>
        <v>105.25087514571206</v>
      </c>
      <c r="N248" s="77">
        <f>IF(VLOOKUP(A248,Database!$A:$AU,MATCH($N$1,Database!$A$1:$AU$1,0),FALSE)=0,#N/A,VLOOKUP(A248,Database!$A:$AU,MATCH($N$1,Database!$A$1:$AU$1,0),FALSE))</f>
        <v>91.582478343999995</v>
      </c>
      <c r="O248" s="77">
        <f>(((Table134567891011121314151617343[[#This Row],[USA]]-VLOOKUP($U$1,A:N,14,))/VLOOKUP($U$1,A:N,14,))*100)+100</f>
        <v>105.43271748756331</v>
      </c>
      <c r="P248" s="77">
        <f>IF(VLOOKUP(A248,Database!$A:$AS,MATCH($P$1,Database!$A$1:$AS$1,0),FALSE)=0,#N/A,VLOOKUP(A248,Database!$A:$AS,MATCH($P$1,Database!$A$1:$AS$1,0),FALSE))</f>
        <v>103.15342658500001</v>
      </c>
      <c r="Q248" s="77">
        <f>(((Table134567891011121314151617343[[#This Row],[JPN]]-VLOOKUP($U$1,A:Q,16,))/VLOOKUP($U$1,A:Q,16,))*100)+100</f>
        <v>103.56392377234394</v>
      </c>
    </row>
    <row r="249" spans="1:17" s="82" customFormat="1" x14ac:dyDescent="0.2">
      <c r="A249" s="21">
        <v>40391</v>
      </c>
      <c r="B249" s="77">
        <f>IF(VLOOKUP(A249,Database!$A:$AS,MATCH($B$1,Database!$A$1:$AS$1,0),FALSE)=0,#N/A,VLOOKUP(A249,Database!$A:$AS,MATCH($B$1,Database!$A$1:$AS$1,0),FALSE))</f>
        <v>112.39063411399999</v>
      </c>
      <c r="C249" s="77">
        <f>IF(VLOOKUP(A249,Database!$A:$AS,MATCH($C$1,Database!$A$1:$AS$1,0),FALSE)=0,#N/A,VLOOKUP(A249,Database!$A:$AS,MATCH($C$1,Database!$A$1:$AS$1,0),FALSE))</f>
        <v>98.72</v>
      </c>
      <c r="D249" s="77">
        <f>IF(VLOOKUP(A249,Database!$A:$AS,MATCH($D$1,Database!$A$1:$AS$1,0),FALSE)=0,#N/A,VLOOKUP(A249,Database!$A:$AS,MATCH($D$1,Database!$A$1:$AS$1,0),FALSE))</f>
        <v>90.992417298999996</v>
      </c>
      <c r="E249" s="77">
        <f>IF(VLOOKUP(A249,Database!$A:$AS,MATCH($E$1,Database!$A$1:$AS$1,0),FALSE)=0,#N/A,VLOOKUP(A249,Database!$A:$AS,MATCH($E$1,Database!$A$1:$AS$1,0),FALSE))</f>
        <v>104.20108683399999</v>
      </c>
      <c r="F249" s="77">
        <f>IF(VLOOKUP(A249,Database!$A:$AS,MATCH($F$1,Database!$A$1:$AS$1,0),FALSE)=0,#N/A,VLOOKUP(A249,Database!$A:$AS,MATCH($F$1,Database!$A$1:$AS$1,0),FALSE))</f>
        <v>97</v>
      </c>
      <c r="G249" s="77">
        <f>IF(VLOOKUP(A249,Database!$A:$AS,MATCH($G$1,Database!$A$1:$AS$1,0),FALSE)=0,#N/A,VLOOKUP(A249,Database!$A:$AS,MATCH($G$1,Database!$A$1:$AS$1,0),FALSE))</f>
        <v>97.221724323000004</v>
      </c>
      <c r="H249" s="77">
        <f>(((Table134567891011121314151617343[[#This Row],[ITA]]-VLOOKUP($U$1,A:B,2,))/VLOOKUP($U$1,A:B,2,))*100)+100</f>
        <v>92.43421052649164</v>
      </c>
      <c r="I249" s="77">
        <f>(((Table134567891011121314151617343[[#This Row],[FRA]]-VLOOKUP($U$1,A:C,3,))/VLOOKUP($U$1,A:C,3,))*100)+100</f>
        <v>96.321592350473225</v>
      </c>
      <c r="J249" s="77">
        <f>(((Table134567891011121314151617343[[#This Row],[DEU]]-VLOOKUP($U$1,A:D,4,))/VLOOKUP($U$1,A:D,4,))*100)+100</f>
        <v>121.01063829767428</v>
      </c>
      <c r="K249" s="77">
        <f>(((Table134567891011121314151617343[[#This Row],[ESP]]-VLOOKUP($U$1,A:E,5,))/VLOOKUP($U$1,A:E,5,))*100)+100</f>
        <v>87.585946036430514</v>
      </c>
      <c r="L249" s="77">
        <f>(((Table134567891011121314151617343[[#This Row],[EA19]]-VLOOKUP($U$1,A:F,6,))/VLOOKUP($U$1,A:F,6,))*100)+100</f>
        <v>108.50111856823266</v>
      </c>
      <c r="M249" s="77">
        <f>(((Table134567891011121314151617343[[#This Row],[GBR]]-VLOOKUP($U$1,A:G,7,))/VLOOKUP($U$1,A:G,7,))*100)+100</f>
        <v>105.48424737392816</v>
      </c>
      <c r="N249" s="77">
        <f>IF(VLOOKUP(A249,Database!$A:$AU,MATCH($N$1,Database!$A$1:$AU$1,0),FALSE)=0,#N/A,VLOOKUP(A249,Database!$A:$AU,MATCH($N$1,Database!$A$1:$AU$1,0),FALSE))</f>
        <v>91.894801607999995</v>
      </c>
      <c r="O249" s="77">
        <f>(((Table134567891011121314151617343[[#This Row],[USA]]-VLOOKUP($U$1,A:N,14,))/VLOOKUP($U$1,A:N,14,))*100)+100</f>
        <v>105.79227415226087</v>
      </c>
      <c r="P249" s="77">
        <f>IF(VLOOKUP(A249,Database!$A:$AS,MATCH($P$1,Database!$A$1:$AS$1,0),FALSE)=0,#N/A,VLOOKUP(A249,Database!$A:$AS,MATCH($P$1,Database!$A$1:$AS$1,0),FALSE))</f>
        <v>103.66662771199999</v>
      </c>
      <c r="Q249" s="77">
        <f>(((Table134567891011121314151617343[[#This Row],[JPN]]-VLOOKUP($U$1,A:Q,16,))/VLOOKUP($U$1,A:Q,16,))*100)+100</f>
        <v>104.07916717390668</v>
      </c>
    </row>
    <row r="250" spans="1:17" s="82" customFormat="1" x14ac:dyDescent="0.2">
      <c r="A250" s="21">
        <v>40422</v>
      </c>
      <c r="B250" s="77">
        <f>IF(VLOOKUP(A250,Database!$A:$AS,MATCH($B$1,Database!$A$1:$AS$1,0),FALSE)=0,#N/A,VLOOKUP(A250,Database!$A:$AS,MATCH($B$1,Database!$A$1:$AS$1,0),FALSE))</f>
        <v>107.99100075</v>
      </c>
      <c r="C250" s="77">
        <f>IF(VLOOKUP(A250,Database!$A:$AS,MATCH($C$1,Database!$A$1:$AS$1,0),FALSE)=0,#N/A,VLOOKUP(A250,Database!$A:$AS,MATCH($C$1,Database!$A$1:$AS$1,0),FALSE))</f>
        <v>100.02</v>
      </c>
      <c r="D250" s="77">
        <f>IF(VLOOKUP(A250,Database!$A:$AS,MATCH($D$1,Database!$A$1:$AS$1,0),FALSE)=0,#N/A,VLOOKUP(A250,Database!$A:$AS,MATCH($D$1,Database!$A$1:$AS$1,0),FALSE))</f>
        <v>92.392300641999995</v>
      </c>
      <c r="E250" s="77">
        <f>IF(VLOOKUP(A250,Database!$A:$AS,MATCH($E$1,Database!$A$1:$AS$1,0),FALSE)=0,#N/A,VLOOKUP(A250,Database!$A:$AS,MATCH($E$1,Database!$A$1:$AS$1,0),FALSE))</f>
        <v>104.509087091</v>
      </c>
      <c r="F250" s="77">
        <f>IF(VLOOKUP(A250,Database!$A:$AS,MATCH($F$1,Database!$A$1:$AS$1,0),FALSE)=0,#N/A,VLOOKUP(A250,Database!$A:$AS,MATCH($F$1,Database!$A$1:$AS$1,0),FALSE))</f>
        <v>97.2</v>
      </c>
      <c r="G250" s="77">
        <f>IF(VLOOKUP(A250,Database!$A:$AS,MATCH($G$1,Database!$A$1:$AS$1,0),FALSE)=0,#N/A,VLOOKUP(A250,Database!$A:$AS,MATCH($G$1,Database!$A$1:$AS$1,0),FALSE))</f>
        <v>97.329270479000002</v>
      </c>
      <c r="H250" s="77">
        <f>(((Table134567891011121314151617343[[#This Row],[ITA]]-VLOOKUP($U$1,A:B,2,))/VLOOKUP($U$1,A:B,2,))*100)+100</f>
        <v>88.815789473765378</v>
      </c>
      <c r="I250" s="77">
        <f>(((Table134567891011121314151617343[[#This Row],[FRA]]-VLOOKUP($U$1,A:C,3,))/VLOOKUP($U$1,A:C,3,))*100)+100</f>
        <v>97.590008781344523</v>
      </c>
      <c r="J250" s="77">
        <f>(((Table134567891011121314151617343[[#This Row],[DEU]]-VLOOKUP($U$1,A:D,4,))/VLOOKUP($U$1,A:D,4,))*100)+100</f>
        <v>122.87234042524896</v>
      </c>
      <c r="K250" s="77">
        <f>(((Table134567891011121314151617343[[#This Row],[ESP]]-VLOOKUP($U$1,A:E,5,))/VLOOKUP($U$1,A:E,5,))*100)+100</f>
        <v>87.84483483220464</v>
      </c>
      <c r="L250" s="77">
        <f>(((Table134567891011121314151617343[[#This Row],[EA19]]-VLOOKUP($U$1,A:F,6,))/VLOOKUP($U$1,A:F,6,))*100)+100</f>
        <v>108.7248322147651</v>
      </c>
      <c r="M250" s="77">
        <f>(((Table134567891011121314151617343[[#This Row],[GBR]]-VLOOKUP($U$1,A:G,7,))/VLOOKUP($U$1,A:G,7,))*100)+100</f>
        <v>105.60093348912119</v>
      </c>
      <c r="N250" s="77">
        <f>IF(VLOOKUP(A250,Database!$A:$AU,MATCH($N$1,Database!$A$1:$AU$1,0),FALSE)=0,#N/A,VLOOKUP(A250,Database!$A:$AU,MATCH($N$1,Database!$A$1:$AU$1,0),FALSE))</f>
        <v>92.106321077000004</v>
      </c>
      <c r="O250" s="77">
        <f>(((Table134567891011121314151617343[[#This Row],[USA]]-VLOOKUP($U$1,A:N,14,))/VLOOKUP($U$1,A:N,14,))*100)+100</f>
        <v>106.03578222085048</v>
      </c>
      <c r="P250" s="77">
        <f>IF(VLOOKUP(A250,Database!$A:$AS,MATCH($P$1,Database!$A$1:$AS$1,0),FALSE)=0,#N/A,VLOOKUP(A250,Database!$A:$AS,MATCH($P$1,Database!$A$1:$AS$1,0),FALSE))</f>
        <v>105.000950643</v>
      </c>
      <c r="Q250" s="77">
        <f>(((Table134567891011121314151617343[[#This Row],[JPN]]-VLOOKUP($U$1,A:Q,16,))/VLOOKUP($U$1,A:Q,16,))*100)+100</f>
        <v>105.41880001877301</v>
      </c>
    </row>
    <row r="251" spans="1:17" s="82" customFormat="1" x14ac:dyDescent="0.2">
      <c r="A251" s="21">
        <v>40452</v>
      </c>
      <c r="B251" s="77">
        <f>IF(VLOOKUP(A251,Database!$A:$AS,MATCH($B$1,Database!$A$1:$AS$1,0),FALSE)=0,#N/A,VLOOKUP(A251,Database!$A:$AS,MATCH($B$1,Database!$A$1:$AS$1,0),FALSE))</f>
        <v>108.39096741900001</v>
      </c>
      <c r="C251" s="77">
        <f>IF(VLOOKUP(A251,Database!$A:$AS,MATCH($C$1,Database!$A$1:$AS$1,0),FALSE)=0,#N/A,VLOOKUP(A251,Database!$A:$AS,MATCH($C$1,Database!$A$1:$AS$1,0),FALSE))</f>
        <v>99.85</v>
      </c>
      <c r="D251" s="77">
        <f>IF(VLOOKUP(A251,Database!$A:$AS,MATCH($D$1,Database!$A$1:$AS$1,0),FALSE)=0,#N/A,VLOOKUP(A251,Database!$A:$AS,MATCH($D$1,Database!$A$1:$AS$1,0),FALSE))</f>
        <v>94.392133989000001</v>
      </c>
      <c r="E251" s="77">
        <f>IF(VLOOKUP(A251,Database!$A:$AS,MATCH($E$1,Database!$A$1:$AS$1,0),FALSE)=0,#N/A,VLOOKUP(A251,Database!$A:$AS,MATCH($E$1,Database!$A$1:$AS$1,0),FALSE))</f>
        <v>105.210087675</v>
      </c>
      <c r="F251" s="77">
        <f>IF(VLOOKUP(A251,Database!$A:$AS,MATCH($F$1,Database!$A$1:$AS$1,0),FALSE)=0,#N/A,VLOOKUP(A251,Database!$A:$AS,MATCH($F$1,Database!$A$1:$AS$1,0),FALSE))</f>
        <v>98</v>
      </c>
      <c r="G251" s="77">
        <f>IF(VLOOKUP(A251,Database!$A:$AS,MATCH($G$1,Database!$A$1:$AS$1,0),FALSE)=0,#N/A,VLOOKUP(A251,Database!$A:$AS,MATCH($G$1,Database!$A$1:$AS$1,0),FALSE))</f>
        <v>98.189639720000002</v>
      </c>
      <c r="H251" s="77">
        <f>(((Table134567891011121314151617343[[#This Row],[ITA]]-VLOOKUP($U$1,A:B,2,))/VLOOKUP($U$1,A:B,2,))*100)+100</f>
        <v>89.144736841821214</v>
      </c>
      <c r="I251" s="77">
        <f>(((Table134567891011121314151617343[[#This Row],[FRA]]-VLOOKUP($U$1,A:C,3,))/VLOOKUP($U$1,A:C,3,))*100)+100</f>
        <v>97.424138940384424</v>
      </c>
      <c r="J251" s="77">
        <f>(((Table134567891011121314151617343[[#This Row],[DEU]]-VLOOKUP($U$1,A:D,4,))/VLOOKUP($U$1,A:D,4,))*100)+100</f>
        <v>125.53191489302282</v>
      </c>
      <c r="K251" s="77">
        <f>(((Table134567891011121314151617343[[#This Row],[ESP]]-VLOOKUP($U$1,A:E,5,))/VLOOKUP($U$1,A:E,5,))*100)+100</f>
        <v>88.434059006224444</v>
      </c>
      <c r="L251" s="77">
        <f>(((Table134567891011121314151617343[[#This Row],[EA19]]-VLOOKUP($U$1,A:F,6,))/VLOOKUP($U$1,A:F,6,))*100)+100</f>
        <v>109.61968680089484</v>
      </c>
      <c r="M251" s="77">
        <f>(((Table134567891011121314151617343[[#This Row],[GBR]]-VLOOKUP($U$1,A:G,7,))/VLOOKUP($U$1,A:G,7,))*100)+100</f>
        <v>106.53442240307056</v>
      </c>
      <c r="N251" s="77">
        <f>IF(VLOOKUP(A251,Database!$A:$AU,MATCH($N$1,Database!$A$1:$AU$1,0),FALSE)=0,#N/A,VLOOKUP(A251,Database!$A:$AU,MATCH($N$1,Database!$A$1:$AU$1,0),FALSE))</f>
        <v>91.894504252000004</v>
      </c>
      <c r="O251" s="77">
        <f>(((Table134567891011121314151617343[[#This Row],[USA]]-VLOOKUP($U$1,A:N,14,))/VLOOKUP($U$1,A:N,14,))*100)+100</f>
        <v>105.79193182639563</v>
      </c>
      <c r="P251" s="77">
        <f>IF(VLOOKUP(A251,Database!$A:$AS,MATCH($P$1,Database!$A$1:$AS$1,0),FALSE)=0,#N/A,VLOOKUP(A251,Database!$A:$AS,MATCH($P$1,Database!$A$1:$AS$1,0),FALSE))</f>
        <v>102.024384105</v>
      </c>
      <c r="Q251" s="77">
        <f>(((Table134567891011121314151617343[[#This Row],[JPN]]-VLOOKUP($U$1,A:Q,16,))/VLOOKUP($U$1,A:Q,16,))*100)+100</f>
        <v>102.43038828830349</v>
      </c>
    </row>
    <row r="252" spans="1:17" s="82" customFormat="1" x14ac:dyDescent="0.2">
      <c r="A252" s="21">
        <v>40483</v>
      </c>
      <c r="B252" s="77">
        <f>IF(VLOOKUP(A252,Database!$A:$AS,MATCH($B$1,Database!$A$1:$AS$1,0),FALSE)=0,#N/A,VLOOKUP(A252,Database!$A:$AS,MATCH($B$1,Database!$A$1:$AS$1,0),FALSE))</f>
        <v>108.990917424</v>
      </c>
      <c r="C252" s="77">
        <f>IF(VLOOKUP(A252,Database!$A:$AS,MATCH($C$1,Database!$A$1:$AS$1,0),FALSE)=0,#N/A,VLOOKUP(A252,Database!$A:$AS,MATCH($C$1,Database!$A$1:$AS$1,0),FALSE))</f>
        <v>101.16</v>
      </c>
      <c r="D252" s="77">
        <f>IF(VLOOKUP(A252,Database!$A:$AS,MATCH($D$1,Database!$A$1:$AS$1,0),FALSE)=0,#N/A,VLOOKUP(A252,Database!$A:$AS,MATCH($D$1,Database!$A$1:$AS$1,0),FALSE))</f>
        <v>93.892175652000006</v>
      </c>
      <c r="E252" s="77">
        <f>IF(VLOOKUP(A252,Database!$A:$AS,MATCH($E$1,Database!$A$1:$AS$1,0),FALSE)=0,#N/A,VLOOKUP(A252,Database!$A:$AS,MATCH($E$1,Database!$A$1:$AS$1,0),FALSE))</f>
        <v>108.23009019200001</v>
      </c>
      <c r="F252" s="77">
        <f>IF(VLOOKUP(A252,Database!$A:$AS,MATCH($F$1,Database!$A$1:$AS$1,0),FALSE)=0,#N/A,VLOOKUP(A252,Database!$A:$AS,MATCH($F$1,Database!$A$1:$AS$1,0),FALSE))</f>
        <v>98.9</v>
      </c>
      <c r="G252" s="77">
        <f>IF(VLOOKUP(A252,Database!$A:$AS,MATCH($G$1,Database!$A$1:$AS$1,0),FALSE)=0,#N/A,VLOOKUP(A252,Database!$A:$AS,MATCH($G$1,Database!$A$1:$AS$1,0),FALSE))</f>
        <v>97.221724323000004</v>
      </c>
      <c r="H252" s="77">
        <f>(((Table134567891011121314151617343[[#This Row],[ITA]]-VLOOKUP($U$1,A:B,2,))/VLOOKUP($U$1,A:B,2,))*100)+100</f>
        <v>89.63815789513859</v>
      </c>
      <c r="I252" s="77">
        <f>(((Table134567891011121314151617343[[#This Row],[FRA]]-VLOOKUP($U$1,A:C,3,))/VLOOKUP($U$1,A:C,3,))*100)+100</f>
        <v>98.70231242072397</v>
      </c>
      <c r="J252" s="77">
        <f>(((Table134567891011121314151617343[[#This Row],[DEU]]-VLOOKUP($U$1,A:D,4,))/VLOOKUP($U$1,A:D,4,))*100)+100</f>
        <v>124.86702127574689</v>
      </c>
      <c r="K252" s="77">
        <f>(((Table134567891011121314151617343[[#This Row],[ESP]]-VLOOKUP($U$1,A:E,5,))/VLOOKUP($U$1,A:E,5,))*100)+100</f>
        <v>90.972514079204927</v>
      </c>
      <c r="L252" s="77">
        <f>(((Table134567891011121314151617343[[#This Row],[EA19]]-VLOOKUP($U$1,A:F,6,))/VLOOKUP($U$1,A:F,6,))*100)+100</f>
        <v>110.62639821029083</v>
      </c>
      <c r="M252" s="77">
        <f>(((Table134567891011121314151617343[[#This Row],[GBR]]-VLOOKUP($U$1,A:G,7,))/VLOOKUP($U$1,A:G,7,))*100)+100</f>
        <v>105.48424737392816</v>
      </c>
      <c r="N252" s="77">
        <f>IF(VLOOKUP(A252,Database!$A:$AU,MATCH($N$1,Database!$A$1:$AU$1,0),FALSE)=0,#N/A,VLOOKUP(A252,Database!$A:$AU,MATCH($N$1,Database!$A$1:$AU$1,0),FALSE))</f>
        <v>91.936134138</v>
      </c>
      <c r="O252" s="77">
        <f>(((Table134567891011121314151617343[[#This Row],[USA]]-VLOOKUP($U$1,A:N,14,))/VLOOKUP($U$1,A:N,14,))*100)+100</f>
        <v>105.83985750048789</v>
      </c>
      <c r="P252" s="77">
        <f>IF(VLOOKUP(A252,Database!$A:$AS,MATCH($P$1,Database!$A$1:$AS$1,0),FALSE)=0,#N/A,VLOOKUP(A252,Database!$A:$AS,MATCH($P$1,Database!$A$1:$AS$1,0),FALSE))</f>
        <v>103.769267938</v>
      </c>
      <c r="Q252" s="77">
        <f>(((Table134567891011121314151617343[[#This Row],[JPN]]-VLOOKUP($U$1,A:Q,16,))/VLOOKUP($U$1,A:Q,16,))*100)+100</f>
        <v>104.18221585482162</v>
      </c>
    </row>
    <row r="253" spans="1:17" s="82" customFormat="1" x14ac:dyDescent="0.2">
      <c r="A253" s="21">
        <v>40513</v>
      </c>
      <c r="B253" s="77">
        <f>IF(VLOOKUP(A253,Database!$A:$AS,MATCH($B$1,Database!$A$1:$AS$1,0),FALSE)=0,#N/A,VLOOKUP(A253,Database!$A:$AS,MATCH($B$1,Database!$A$1:$AS$1,0),FALSE))</f>
        <v>109.89084243000001</v>
      </c>
      <c r="C253" s="77">
        <f>IF(VLOOKUP(A253,Database!$A:$AS,MATCH($C$1,Database!$A$1:$AS$1,0),FALSE)=0,#N/A,VLOOKUP(A253,Database!$A:$AS,MATCH($C$1,Database!$A$1:$AS$1,0),FALSE))</f>
        <v>102.47</v>
      </c>
      <c r="D253" s="77">
        <f>IF(VLOOKUP(A253,Database!$A:$AS,MATCH($D$1,Database!$A$1:$AS$1,0),FALSE)=0,#N/A,VLOOKUP(A253,Database!$A:$AS,MATCH($D$1,Database!$A$1:$AS$1,0),FALSE))</f>
        <v>95.392050662000003</v>
      </c>
      <c r="E253" s="77">
        <f>IF(VLOOKUP(A253,Database!$A:$AS,MATCH($E$1,Database!$A$1:$AS$1,0),FALSE)=0,#N/A,VLOOKUP(A253,Database!$A:$AS,MATCH($E$1,Database!$A$1:$AS$1,0),FALSE))</f>
        <v>105.143087619</v>
      </c>
      <c r="F253" s="77">
        <f>IF(VLOOKUP(A253,Database!$A:$AS,MATCH($F$1,Database!$A$1:$AS$1,0),FALSE)=0,#N/A,VLOOKUP(A253,Database!$A:$AS,MATCH($F$1,Database!$A$1:$AS$1,0),FALSE))</f>
        <v>99.7</v>
      </c>
      <c r="G253" s="77">
        <f>IF(VLOOKUP(A253,Database!$A:$AS,MATCH($G$1,Database!$A$1:$AS$1,0),FALSE)=0,#N/A,VLOOKUP(A253,Database!$A:$AS,MATCH($G$1,Database!$A$1:$AS$1,0),FALSE))</f>
        <v>95.608531995000007</v>
      </c>
      <c r="H253" s="77">
        <f>(((Table134567891011121314151617343[[#This Row],[ITA]]-VLOOKUP($U$1,A:B,2,))/VLOOKUP($U$1,A:B,2,))*100)+100</f>
        <v>90.37828947388104</v>
      </c>
      <c r="I253" s="77">
        <f>(((Table134567891011121314151617343[[#This Row],[FRA]]-VLOOKUP($U$1,A:C,3,))/VLOOKUP($U$1,A:C,3,))*100)+100</f>
        <v>99.980485901063517</v>
      </c>
      <c r="J253" s="77">
        <f>(((Table134567891011121314151617343[[#This Row],[DEU]]-VLOOKUP($U$1,A:D,4,))/VLOOKUP($U$1,A:D,4,))*100)+100</f>
        <v>126.86170212624481</v>
      </c>
      <c r="K253" s="77">
        <f>(((Table134567891011121314151617343[[#This Row],[ESP]]-VLOOKUP($U$1,A:E,5,))/VLOOKUP($U$1,A:E,5,))*100)+100</f>
        <v>88.377742287584056</v>
      </c>
      <c r="L253" s="77">
        <f>(((Table134567891011121314151617343[[#This Row],[EA19]]-VLOOKUP($U$1,A:F,6,))/VLOOKUP($U$1,A:F,6,))*100)+100</f>
        <v>111.52125279642058</v>
      </c>
      <c r="M253" s="77">
        <f>(((Table134567891011121314151617343[[#This Row],[GBR]]-VLOOKUP($U$1,A:G,7,))/VLOOKUP($U$1,A:G,7,))*100)+100</f>
        <v>103.73395565905247</v>
      </c>
      <c r="N253" s="77">
        <f>IF(VLOOKUP(A253,Database!$A:$AU,MATCH($N$1,Database!$A$1:$AU$1,0),FALSE)=0,#N/A,VLOOKUP(A253,Database!$A:$AU,MATCH($N$1,Database!$A$1:$AU$1,0),FALSE))</f>
        <v>92.823941016999996</v>
      </c>
      <c r="O253" s="77">
        <f>(((Table134567891011121314151617343[[#This Row],[USA]]-VLOOKUP($U$1,A:N,14,))/VLOOKUP($U$1,A:N,14,))*100)+100</f>
        <v>106.86192955564159</v>
      </c>
      <c r="P253" s="77">
        <f>IF(VLOOKUP(A253,Database!$A:$AS,MATCH($P$1,Database!$A$1:$AS$1,0),FALSE)=0,#N/A,VLOOKUP(A253,Database!$A:$AS,MATCH($P$1,Database!$A$1:$AS$1,0),FALSE))</f>
        <v>104.07718861399999</v>
      </c>
      <c r="Q253" s="77">
        <f>(((Table134567891011121314151617343[[#This Row],[JPN]]-VLOOKUP($U$1,A:Q,16,))/VLOOKUP($U$1,A:Q,16,))*100)+100</f>
        <v>104.49136189555847</v>
      </c>
    </row>
    <row r="254" spans="1:17" s="82" customFormat="1" x14ac:dyDescent="0.2">
      <c r="A254" s="21">
        <v>40544</v>
      </c>
      <c r="B254" s="77">
        <f>IF(VLOOKUP(A254,Database!$A:$AS,MATCH($B$1,Database!$A$1:$AS$1,0),FALSE)=0,#N/A,VLOOKUP(A254,Database!$A:$AS,MATCH($B$1,Database!$A$1:$AS$1,0),FALSE))</f>
        <v>107.791017415</v>
      </c>
      <c r="C254" s="77">
        <f>IF(VLOOKUP(A254,Database!$A:$AS,MATCH($C$1,Database!$A$1:$AS$1,0),FALSE)=0,#N/A,VLOOKUP(A254,Database!$A:$AS,MATCH($C$1,Database!$A$1:$AS$1,0),FALSE))</f>
        <v>103.66</v>
      </c>
      <c r="D254" s="77">
        <f>IF(VLOOKUP(A254,Database!$A:$AS,MATCH($D$1,Database!$A$1:$AS$1,0),FALSE)=0,#N/A,VLOOKUP(A254,Database!$A:$AS,MATCH($D$1,Database!$A$1:$AS$1,0),FALSE))</f>
        <v>95.192067327999993</v>
      </c>
      <c r="E254" s="77">
        <f>IF(VLOOKUP(A254,Database!$A:$AS,MATCH($E$1,Database!$A$1:$AS$1,0),FALSE)=0,#N/A,VLOOKUP(A254,Database!$A:$AS,MATCH($E$1,Database!$A$1:$AS$1,0),FALSE))</f>
        <v>105.73208811000001</v>
      </c>
      <c r="F254" s="77">
        <f>IF(VLOOKUP(A254,Database!$A:$AS,MATCH($F$1,Database!$A$1:$AS$1,0),FALSE)=0,#N/A,VLOOKUP(A254,Database!$A:$AS,MATCH($F$1,Database!$A$1:$AS$1,0),FALSE))</f>
        <v>99.1</v>
      </c>
      <c r="G254" s="77">
        <f>IF(VLOOKUP(A254,Database!$A:$AS,MATCH($G$1,Database!$A$1:$AS$1,0),FALSE)=0,#N/A,VLOOKUP(A254,Database!$A:$AS,MATCH($G$1,Database!$A$1:$AS$1,0),FALSE))</f>
        <v>93.780247356000004</v>
      </c>
      <c r="H254" s="77">
        <f>(((Table134567891011121314151617343[[#This Row],[ITA]]-VLOOKUP($U$1,A:B,2,))/VLOOKUP($U$1,A:B,2,))*100)+100</f>
        <v>88.651315789326247</v>
      </c>
      <c r="I254" s="77">
        <f>(((Table134567891011121314151617343[[#This Row],[FRA]]-VLOOKUP($U$1,A:C,3,))/VLOOKUP($U$1,A:C,3,))*100)+100</f>
        <v>101.14157478778418</v>
      </c>
      <c r="J254" s="77">
        <f>(((Table134567891011121314151617343[[#This Row],[DEU]]-VLOOKUP($U$1,A:D,4,))/VLOOKUP($U$1,A:D,4,))*100)+100</f>
        <v>126.59574468039833</v>
      </c>
      <c r="K254" s="77">
        <f>(((Table134567891011121314151617343[[#This Row],[ESP]]-VLOOKUP($U$1,A:E,5,))/VLOOKUP($U$1,A:E,5,))*100)+100</f>
        <v>88.872825081704434</v>
      </c>
      <c r="L254" s="77">
        <f>(((Table134567891011121314151617343[[#This Row],[EA19]]-VLOOKUP($U$1,A:F,6,))/VLOOKUP($U$1,A:F,6,))*100)+100</f>
        <v>110.85011185682325</v>
      </c>
      <c r="M254" s="77">
        <f>(((Table134567891011121314151617343[[#This Row],[GBR]]-VLOOKUP($U$1,A:G,7,))/VLOOKUP($U$1,A:G,7,))*100)+100</f>
        <v>101.7502917148757</v>
      </c>
      <c r="N254" s="77">
        <f>IF(VLOOKUP(A254,Database!$A:$AU,MATCH($N$1,Database!$A$1:$AU$1,0),FALSE)=0,#N/A,VLOOKUP(A254,Database!$A:$AU,MATCH($N$1,Database!$A$1:$AU$1,0),FALSE))</f>
        <v>92.653060246999999</v>
      </c>
      <c r="O254" s="77">
        <f>(((Table134567891011121314151617343[[#This Row],[USA]]-VLOOKUP($U$1,A:N,14,))/VLOOKUP($U$1,A:N,14,))*100)+100</f>
        <v>106.66520607454302</v>
      </c>
      <c r="P254" s="77">
        <f>IF(VLOOKUP(A254,Database!$A:$AS,MATCH($P$1,Database!$A$1:$AS$1,0),FALSE)=0,#N/A,VLOOKUP(A254,Database!$A:$AS,MATCH($P$1,Database!$A$1:$AS$1,0),FALSE))</f>
        <v>104.795670192</v>
      </c>
      <c r="Q254" s="77">
        <f>(((Table134567891011121314151617343[[#This Row],[JPN]]-VLOOKUP($U$1,A:Q,16,))/VLOOKUP($U$1,A:Q,16,))*100)+100</f>
        <v>105.21270265794713</v>
      </c>
    </row>
    <row r="255" spans="1:17" s="82" customFormat="1" x14ac:dyDescent="0.2">
      <c r="A255" s="21">
        <v>40575</v>
      </c>
      <c r="B255" s="77">
        <f>IF(VLOOKUP(A255,Database!$A:$AS,MATCH($B$1,Database!$A$1:$AS$1,0),FALSE)=0,#N/A,VLOOKUP(A255,Database!$A:$AS,MATCH($B$1,Database!$A$1:$AS$1,0),FALSE))</f>
        <v>110.590784101</v>
      </c>
      <c r="C255" s="77">
        <f>IF(VLOOKUP(A255,Database!$A:$AS,MATCH($C$1,Database!$A$1:$AS$1,0),FALSE)=0,#N/A,VLOOKUP(A255,Database!$A:$AS,MATCH($C$1,Database!$A$1:$AS$1,0),FALSE))</f>
        <v>104.02</v>
      </c>
      <c r="D255" s="77">
        <f>IF(VLOOKUP(A255,Database!$A:$AS,MATCH($D$1,Database!$A$1:$AS$1,0),FALSE)=0,#N/A,VLOOKUP(A255,Database!$A:$AS,MATCH($D$1,Database!$A$1:$AS$1,0),FALSE))</f>
        <v>96.291975668999996</v>
      </c>
      <c r="E255" s="77">
        <f>IF(VLOOKUP(A255,Database!$A:$AS,MATCH($E$1,Database!$A$1:$AS$1,0),FALSE)=0,#N/A,VLOOKUP(A255,Database!$A:$AS,MATCH($E$1,Database!$A$1:$AS$1,0),FALSE))</f>
        <v>106.93208911000001</v>
      </c>
      <c r="F255" s="77">
        <f>IF(VLOOKUP(A255,Database!$A:$AS,MATCH($F$1,Database!$A$1:$AS$1,0),FALSE)=0,#N/A,VLOOKUP(A255,Database!$A:$AS,MATCH($F$1,Database!$A$1:$AS$1,0),FALSE))</f>
        <v>100.1</v>
      </c>
      <c r="G255" s="77">
        <f>IF(VLOOKUP(A255,Database!$A:$AS,MATCH($G$1,Database!$A$1:$AS$1,0),FALSE)=0,#N/A,VLOOKUP(A255,Database!$A:$AS,MATCH($G$1,Database!$A$1:$AS$1,0),FALSE))</f>
        <v>90.661408855000005</v>
      </c>
      <c r="H255" s="77">
        <f>(((Table134567891011121314151617343[[#This Row],[ITA]]-VLOOKUP($U$1,A:B,2,))/VLOOKUP($U$1,A:B,2,))*100)+100</f>
        <v>90.95394736818433</v>
      </c>
      <c r="I255" s="77">
        <f>(((Table134567891011121314151617343[[#This Row],[FRA]]-VLOOKUP($U$1,A:C,3,))/VLOOKUP($U$1,A:C,3,))*100)+100</f>
        <v>101.49282856864085</v>
      </c>
      <c r="J255" s="77">
        <f>(((Table134567891011121314151617343[[#This Row],[DEU]]-VLOOKUP($U$1,A:D,4,))/VLOOKUP($U$1,A:D,4,))*100)+100</f>
        <v>128.05851063787344</v>
      </c>
      <c r="K255" s="77">
        <f>(((Table134567891011121314151617343[[#This Row],[ESP]]-VLOOKUP($U$1,A:E,5,))/VLOOKUP($U$1,A:E,5,))*100)+100</f>
        <v>89.881482726486013</v>
      </c>
      <c r="L255" s="77">
        <f>(((Table134567891011121314151617343[[#This Row],[EA19]]-VLOOKUP($U$1,A:F,6,))/VLOOKUP($U$1,A:F,6,))*100)+100</f>
        <v>111.96868008948545</v>
      </c>
      <c r="M255" s="77">
        <f>(((Table134567891011121314151617343[[#This Row],[GBR]]-VLOOKUP($U$1,A:G,7,))/VLOOKUP($U$1,A:G,7,))*100)+100</f>
        <v>98.366394399232377</v>
      </c>
      <c r="N255" s="77">
        <f>IF(VLOOKUP(A255,Database!$A:$AU,MATCH($N$1,Database!$A$1:$AU$1,0),FALSE)=0,#N/A,VLOOKUP(A255,Database!$A:$AU,MATCH($N$1,Database!$A$1:$AU$1,0),FALSE))</f>
        <v>92.241618207000002</v>
      </c>
      <c r="O255" s="77">
        <f>(((Table134567891011121314151617343[[#This Row],[USA]]-VLOOKUP($U$1,A:N,14,))/VLOOKUP($U$1,A:N,14,))*100)+100</f>
        <v>106.19154066222599</v>
      </c>
      <c r="P255" s="77">
        <f>IF(VLOOKUP(A255,Database!$A:$AS,MATCH($P$1,Database!$A$1:$AS$1,0),FALSE)=0,#N/A,VLOOKUP(A255,Database!$A:$AS,MATCH($P$1,Database!$A$1:$AS$1,0),FALSE))</f>
        <v>105.206231094</v>
      </c>
      <c r="Q255" s="77">
        <f>(((Table134567891011121314151617343[[#This Row],[JPN]]-VLOOKUP($U$1,A:Q,16,))/VLOOKUP($U$1,A:Q,16,))*100)+100</f>
        <v>105.62489737959892</v>
      </c>
    </row>
    <row r="256" spans="1:17" s="82" customFormat="1" x14ac:dyDescent="0.2">
      <c r="A256" s="21">
        <v>40603</v>
      </c>
      <c r="B256" s="77">
        <f>IF(VLOOKUP(A256,Database!$A:$AS,MATCH($B$1,Database!$A$1:$AS$1,0),FALSE)=0,#N/A,VLOOKUP(A256,Database!$A:$AS,MATCH($B$1,Database!$A$1:$AS$1,0),FALSE))</f>
        <v>110.790767436</v>
      </c>
      <c r="C256" s="77">
        <f>IF(VLOOKUP(A256,Database!$A:$AS,MATCH($C$1,Database!$A$1:$AS$1,0),FALSE)=0,#N/A,VLOOKUP(A256,Database!$A:$AS,MATCH($C$1,Database!$A$1:$AS$1,0),FALSE))</f>
        <v>102.71</v>
      </c>
      <c r="D256" s="77">
        <f>IF(VLOOKUP(A256,Database!$A:$AS,MATCH($D$1,Database!$A$1:$AS$1,0),FALSE)=0,#N/A,VLOOKUP(A256,Database!$A:$AS,MATCH($D$1,Database!$A$1:$AS$1,0),FALSE))</f>
        <v>96.891925673000003</v>
      </c>
      <c r="E256" s="77">
        <f>IF(VLOOKUP(A256,Database!$A:$AS,MATCH($E$1,Database!$A$1:$AS$1,0),FALSE)=0,#N/A,VLOOKUP(A256,Database!$A:$AS,MATCH($E$1,Database!$A$1:$AS$1,0),FALSE))</f>
        <v>105.410087842</v>
      </c>
      <c r="F256" s="77">
        <f>IF(VLOOKUP(A256,Database!$A:$AS,MATCH($F$1,Database!$A$1:$AS$1,0),FALSE)=0,#N/A,VLOOKUP(A256,Database!$A:$AS,MATCH($F$1,Database!$A$1:$AS$1,0),FALSE))</f>
        <v>100.2</v>
      </c>
      <c r="G256" s="77">
        <f>IF(VLOOKUP(A256,Database!$A:$AS,MATCH($G$1,Database!$A$1:$AS$1,0),FALSE)=0,#N/A,VLOOKUP(A256,Database!$A:$AS,MATCH($G$1,Database!$A$1:$AS$1,0),FALSE))</f>
        <v>90.446316543999998</v>
      </c>
      <c r="H256" s="77">
        <f>(((Table134567891011121314151617343[[#This Row],[ITA]]-VLOOKUP($U$1,A:B,2,))/VLOOKUP($U$1,A:B,2,))*100)+100</f>
        <v>91.118421052623461</v>
      </c>
      <c r="I256" s="77">
        <f>(((Table134567891011121314151617343[[#This Row],[FRA]]-VLOOKUP($U$1,A:C,3,))/VLOOKUP($U$1,A:C,3,))*100)+100</f>
        <v>100.2146550883013</v>
      </c>
      <c r="J256" s="77">
        <f>(((Table134567891011121314151617343[[#This Row],[DEU]]-VLOOKUP($U$1,A:D,4,))/VLOOKUP($U$1,A:D,4,))*100)+100</f>
        <v>128.85638297807262</v>
      </c>
      <c r="K256" s="77">
        <f>(((Table134567891011121314151617343[[#This Row],[ESP]]-VLOOKUP($U$1,A:E,5,))/VLOOKUP($U$1,A:E,5,))*100)+100</f>
        <v>88.602168613968217</v>
      </c>
      <c r="L256" s="77">
        <f>(((Table134567891011121314151617343[[#This Row],[EA19]]-VLOOKUP($U$1,A:F,6,))/VLOOKUP($U$1,A:F,6,))*100)+100</f>
        <v>112.08053691275167</v>
      </c>
      <c r="M256" s="77">
        <f>(((Table134567891011121314151617343[[#This Row],[GBR]]-VLOOKUP($U$1,A:G,7,))/VLOOKUP($U$1,A:G,7,))*100)+100</f>
        <v>98.13302216993128</v>
      </c>
      <c r="N256" s="77">
        <f>IF(VLOOKUP(A256,Database!$A:$AU,MATCH($N$1,Database!$A$1:$AU$1,0),FALSE)=0,#N/A,VLOOKUP(A256,Database!$A:$AU,MATCH($N$1,Database!$A$1:$AU$1,0),FALSE))</f>
        <v>93.195834665999996</v>
      </c>
      <c r="O256" s="77">
        <f>(((Table134567891011121314151617343[[#This Row],[USA]]-VLOOKUP($U$1,A:N,14,))/VLOOKUP($U$1,A:N,14,))*100)+100</f>
        <v>107.29006557837684</v>
      </c>
      <c r="P256" s="77">
        <f>IF(VLOOKUP(A256,Database!$A:$AS,MATCH($P$1,Database!$A$1:$AS$1,0),FALSE)=0,#N/A,VLOOKUP(A256,Database!$A:$AS,MATCH($P$1,Database!$A$1:$AS$1,0),FALSE))</f>
        <v>88.578514569999996</v>
      </c>
      <c r="Q256" s="77">
        <f>(((Table134567891011121314151617343[[#This Row],[JPN]]-VLOOKUP($U$1,A:Q,16,))/VLOOKUP($U$1,A:Q,16,))*100)+100</f>
        <v>88.931011159729138</v>
      </c>
    </row>
    <row r="257" spans="1:17" s="82" customFormat="1" x14ac:dyDescent="0.2">
      <c r="A257" s="21">
        <v>40634</v>
      </c>
      <c r="B257" s="77">
        <f>IF(VLOOKUP(A257,Database!$A:$AS,MATCH($B$1,Database!$A$1:$AS$1,0),FALSE)=0,#N/A,VLOOKUP(A257,Database!$A:$AS,MATCH($B$1,Database!$A$1:$AS$1,0),FALSE))</f>
        <v>111.890675777</v>
      </c>
      <c r="C257" s="77">
        <f>IF(VLOOKUP(A257,Database!$A:$AS,MATCH($C$1,Database!$A$1:$AS$1,0),FALSE)=0,#N/A,VLOOKUP(A257,Database!$A:$AS,MATCH($C$1,Database!$A$1:$AS$1,0),FALSE))</f>
        <v>100.97</v>
      </c>
      <c r="D257" s="77">
        <f>IF(VLOOKUP(A257,Database!$A:$AS,MATCH($D$1,Database!$A$1:$AS$1,0),FALSE)=0,#N/A,VLOOKUP(A257,Database!$A:$AS,MATCH($D$1,Database!$A$1:$AS$1,0),FALSE))</f>
        <v>97.491875676999996</v>
      </c>
      <c r="E257" s="77">
        <f>IF(VLOOKUP(A257,Database!$A:$AS,MATCH($E$1,Database!$A$1:$AS$1,0),FALSE)=0,#N/A,VLOOKUP(A257,Database!$A:$AS,MATCH($E$1,Database!$A$1:$AS$1,0),FALSE))</f>
        <v>104.919087433</v>
      </c>
      <c r="F257" s="77">
        <f>IF(VLOOKUP(A257,Database!$A:$AS,MATCH($F$1,Database!$A$1:$AS$1,0),FALSE)=0,#N/A,VLOOKUP(A257,Database!$A:$AS,MATCH($F$1,Database!$A$1:$AS$1,0),FALSE))</f>
        <v>99.8</v>
      </c>
      <c r="G257" s="77">
        <f>IF(VLOOKUP(A257,Database!$A:$AS,MATCH($G$1,Database!$A$1:$AS$1,0),FALSE)=0,#N/A,VLOOKUP(A257,Database!$A:$AS,MATCH($G$1,Database!$A$1:$AS$1,0),FALSE))</f>
        <v>90.338770389000004</v>
      </c>
      <c r="H257" s="77">
        <f>(((Table134567891011121314151617343[[#This Row],[ITA]]-VLOOKUP($U$1,A:B,2,))/VLOOKUP($U$1,A:B,2,))*100)+100</f>
        <v>92.023026315805026</v>
      </c>
      <c r="I257" s="77">
        <f>(((Table134567891011121314151617343[[#This Row],[FRA]]-VLOOKUP($U$1,A:C,3,))/VLOOKUP($U$1,A:C,3,))*100)+100</f>
        <v>98.516928480827403</v>
      </c>
      <c r="J257" s="77">
        <f>(((Table134567891011121314151617343[[#This Row],[DEU]]-VLOOKUP($U$1,A:D,4,))/VLOOKUP($U$1,A:D,4,))*100)+100</f>
        <v>129.65425531827177</v>
      </c>
      <c r="K257" s="77">
        <f>(((Table134567891011121314151617343[[#This Row],[ESP]]-VLOOKUP($U$1,A:E,5,))/VLOOKUP($U$1,A:E,5,))*100)+100</f>
        <v>88.189459527785189</v>
      </c>
      <c r="L257" s="77">
        <f>(((Table134567891011121314151617343[[#This Row],[EA19]]-VLOOKUP($U$1,A:F,6,))/VLOOKUP($U$1,A:F,6,))*100)+100</f>
        <v>111.63310961968679</v>
      </c>
      <c r="M257" s="77">
        <f>(((Table134567891011121314151617343[[#This Row],[GBR]]-VLOOKUP($U$1,A:G,7,))/VLOOKUP($U$1,A:G,7,))*100)+100</f>
        <v>98.016336055823245</v>
      </c>
      <c r="N257" s="77">
        <f>IF(VLOOKUP(A257,Database!$A:$AU,MATCH($N$1,Database!$A$1:$AU$1,0),FALSE)=0,#N/A,VLOOKUP(A257,Database!$A:$AU,MATCH($N$1,Database!$A$1:$AU$1,0),FALSE))</f>
        <v>92.875383662000004</v>
      </c>
      <c r="O257" s="77">
        <f>(((Table134567891011121314151617343[[#This Row],[USA]]-VLOOKUP($U$1,A:N,14,))/VLOOKUP($U$1,A:N,14,))*100)+100</f>
        <v>106.92115199595084</v>
      </c>
      <c r="P257" s="77">
        <f>IF(VLOOKUP(A257,Database!$A:$AS,MATCH($P$1,Database!$A$1:$AS$1,0),FALSE)=0,#N/A,VLOOKUP(A257,Database!$A:$AS,MATCH($P$1,Database!$A$1:$AS$1,0),FALSE))</f>
        <v>90.220758176999993</v>
      </c>
      <c r="Q257" s="77">
        <f>(((Table134567891011121314151617343[[#This Row],[JPN]]-VLOOKUP($U$1,A:Q,16,))/VLOOKUP($U$1,A:Q,16,))*100)+100</f>
        <v>90.579790045332331</v>
      </c>
    </row>
    <row r="258" spans="1:17" s="82" customFormat="1" x14ac:dyDescent="0.2">
      <c r="A258" s="21">
        <v>40664</v>
      </c>
      <c r="B258" s="77">
        <f>IF(VLOOKUP(A258,Database!$A:$AS,MATCH($B$1,Database!$A$1:$AS$1,0),FALSE)=0,#N/A,VLOOKUP(A258,Database!$A:$AS,MATCH($B$1,Database!$A$1:$AS$1,0),FALSE))</f>
        <v>109.69085909499999</v>
      </c>
      <c r="C258" s="77">
        <f>IF(VLOOKUP(A258,Database!$A:$AS,MATCH($C$1,Database!$A$1:$AS$1,0),FALSE)=0,#N/A,VLOOKUP(A258,Database!$A:$AS,MATCH($C$1,Database!$A$1:$AS$1,0),FALSE))</f>
        <v>104.27</v>
      </c>
      <c r="D258" s="77">
        <f>IF(VLOOKUP(A258,Database!$A:$AS,MATCH($D$1,Database!$A$1:$AS$1,0),FALSE)=0,#N/A,VLOOKUP(A258,Database!$A:$AS,MATCH($D$1,Database!$A$1:$AS$1,0),FALSE))</f>
        <v>98.691775684999996</v>
      </c>
      <c r="E258" s="77">
        <f>IF(VLOOKUP(A258,Database!$A:$AS,MATCH($E$1,Database!$A$1:$AS$1,0),FALSE)=0,#N/A,VLOOKUP(A258,Database!$A:$AS,MATCH($E$1,Database!$A$1:$AS$1,0),FALSE))</f>
        <v>104.07508672900001</v>
      </c>
      <c r="F258" s="77">
        <f>IF(VLOOKUP(A258,Database!$A:$AS,MATCH($F$1,Database!$A$1:$AS$1,0),FALSE)=0,#N/A,VLOOKUP(A258,Database!$A:$AS,MATCH($F$1,Database!$A$1:$AS$1,0),FALSE))</f>
        <v>100.4</v>
      </c>
      <c r="G258" s="77">
        <f>IF(VLOOKUP(A258,Database!$A:$AS,MATCH($G$1,Database!$A$1:$AS$1,0),FALSE)=0,#N/A,VLOOKUP(A258,Database!$A:$AS,MATCH($G$1,Database!$A$1:$AS$1,0),FALSE))</f>
        <v>91.736870406999998</v>
      </c>
      <c r="H258" s="77">
        <f>(((Table134567891011121314151617343[[#This Row],[ITA]]-VLOOKUP($U$1,A:B,2,))/VLOOKUP($U$1,A:B,2,))*100)+100</f>
        <v>90.213815789441895</v>
      </c>
      <c r="I258" s="77">
        <f>(((Table134567891011121314151617343[[#This Row],[FRA]]-VLOOKUP($U$1,A:C,3,))/VLOOKUP($U$1,A:C,3,))*100)+100</f>
        <v>101.73675480534686</v>
      </c>
      <c r="J258" s="77">
        <f>(((Table134567891011121314151617343[[#This Row],[DEU]]-VLOOKUP($U$1,A:D,4,))/VLOOKUP($U$1,A:D,4,))*100)+100</f>
        <v>131.24999999867012</v>
      </c>
      <c r="K258" s="77">
        <f>(((Table134567891011121314151617343[[#This Row],[ESP]]-VLOOKUP($U$1,A:E,5,))/VLOOKUP($U$1,A:E,5,))*100)+100</f>
        <v>87.480036983728453</v>
      </c>
      <c r="L258" s="77">
        <f>(((Table134567891011121314151617343[[#This Row],[EA19]]-VLOOKUP($U$1,A:F,6,))/VLOOKUP($U$1,A:F,6,))*100)+100</f>
        <v>112.30425055928411</v>
      </c>
      <c r="M258" s="77">
        <f>(((Table134567891011121314151617343[[#This Row],[GBR]]-VLOOKUP($U$1,A:G,7,))/VLOOKUP($U$1,A:G,7,))*100)+100</f>
        <v>99.53325554248282</v>
      </c>
      <c r="N258" s="77">
        <f>IF(VLOOKUP(A258,Database!$A:$AU,MATCH($N$1,Database!$A$1:$AU$1,0),FALSE)=0,#N/A,VLOOKUP(A258,Database!$A:$AU,MATCH($N$1,Database!$A$1:$AU$1,0),FALSE))</f>
        <v>93.021980331999998</v>
      </c>
      <c r="O258" s="77">
        <f>(((Table134567891011121314151617343[[#This Row],[USA]]-VLOOKUP($U$1,A:N,14,))/VLOOKUP($U$1,A:N,14,))*100)+100</f>
        <v>107.08991883402078</v>
      </c>
      <c r="P258" s="77">
        <f>IF(VLOOKUP(A258,Database!$A:$AS,MATCH($P$1,Database!$A$1:$AS$1,0),FALSE)=0,#N/A,VLOOKUP(A258,Database!$A:$AS,MATCH($P$1,Database!$A$1:$AS$1,0),FALSE))</f>
        <v>96.173891253999997</v>
      </c>
      <c r="Q258" s="77">
        <f>(((Table134567891011121314151617343[[#This Row],[JPN]]-VLOOKUP($U$1,A:Q,16,))/VLOOKUP($U$1,A:Q,16,))*100)+100</f>
        <v>96.556613507275387</v>
      </c>
    </row>
    <row r="259" spans="1:17" s="82" customFormat="1" x14ac:dyDescent="0.2">
      <c r="A259" s="21">
        <v>40695</v>
      </c>
      <c r="B259" s="77">
        <f>IF(VLOOKUP(A259,Database!$A:$AS,MATCH($B$1,Database!$A$1:$AS$1,0),FALSE)=0,#N/A,VLOOKUP(A259,Database!$A:$AS,MATCH($B$1,Database!$A$1:$AS$1,0),FALSE))</f>
        <v>108.890925756</v>
      </c>
      <c r="C259" s="77">
        <f>IF(VLOOKUP(A259,Database!$A:$AS,MATCH($C$1,Database!$A$1:$AS$1,0),FALSE)=0,#N/A,VLOOKUP(A259,Database!$A:$AS,MATCH($C$1,Database!$A$1:$AS$1,0),FALSE))</f>
        <v>101.47</v>
      </c>
      <c r="D259" s="77">
        <f>IF(VLOOKUP(A259,Database!$A:$AS,MATCH($D$1,Database!$A$1:$AS$1,0),FALSE)=0,#N/A,VLOOKUP(A259,Database!$A:$AS,MATCH($D$1,Database!$A$1:$AS$1,0),FALSE))</f>
        <v>97.091909008000002</v>
      </c>
      <c r="E259" s="77">
        <f>IF(VLOOKUP(A259,Database!$A:$AS,MATCH($E$1,Database!$A$1:$AS$1,0),FALSE)=0,#N/A,VLOOKUP(A259,Database!$A:$AS,MATCH($E$1,Database!$A$1:$AS$1,0),FALSE))</f>
        <v>104.425087021</v>
      </c>
      <c r="F259" s="77">
        <f>IF(VLOOKUP(A259,Database!$A:$AS,MATCH($F$1,Database!$A$1:$AS$1,0),FALSE)=0,#N/A,VLOOKUP(A259,Database!$A:$AS,MATCH($F$1,Database!$A$1:$AS$1,0),FALSE))</f>
        <v>99</v>
      </c>
      <c r="G259" s="77">
        <f>IF(VLOOKUP(A259,Database!$A:$AS,MATCH($G$1,Database!$A$1:$AS$1,0),FALSE)=0,#N/A,VLOOKUP(A259,Database!$A:$AS,MATCH($G$1,Database!$A$1:$AS$1,0),FALSE))</f>
        <v>92.274601183000001</v>
      </c>
      <c r="H259" s="77">
        <f>(((Table134567891011121314151617343[[#This Row],[ITA]]-VLOOKUP($U$1,A:B,2,))/VLOOKUP($U$1,A:B,2,))*100)+100</f>
        <v>89.555921052507813</v>
      </c>
      <c r="I259" s="77">
        <f>(((Table134567891011121314151617343[[#This Row],[FRA]]-VLOOKUP($U$1,A:C,3,))/VLOOKUP($U$1,A:C,3,))*100)+100</f>
        <v>99.004780954239436</v>
      </c>
      <c r="J259" s="77">
        <f>(((Table134567891011121314151617343[[#This Row],[DEU]]-VLOOKUP($U$1,A:D,4,))/VLOOKUP($U$1,A:D,4,))*100)+100</f>
        <v>129.12234042524898</v>
      </c>
      <c r="K259" s="77">
        <f>(((Table134567891011121314151617343[[#This Row],[ESP]]-VLOOKUP($U$1,A:E,5,))/VLOOKUP($U$1,A:E,5,))*100)+100</f>
        <v>87.774228797069924</v>
      </c>
      <c r="L259" s="77">
        <f>(((Table134567891011121314151617343[[#This Row],[EA19]]-VLOOKUP($U$1,A:F,6,))/VLOOKUP($U$1,A:F,6,))*100)+100</f>
        <v>110.73825503355704</v>
      </c>
      <c r="M259" s="77">
        <f>(((Table134567891011121314151617343[[#This Row],[GBR]]-VLOOKUP($U$1,A:G,7,))/VLOOKUP($U$1,A:G,7,))*100)+100</f>
        <v>100.11668611410806</v>
      </c>
      <c r="N259" s="77">
        <f>IF(VLOOKUP(A259,Database!$A:$AU,MATCH($N$1,Database!$A$1:$AU$1,0),FALSE)=0,#N/A,VLOOKUP(A259,Database!$A:$AU,MATCH($N$1,Database!$A$1:$AU$1,0),FALSE))</f>
        <v>93.255305930999995</v>
      </c>
      <c r="O259" s="77">
        <f>(((Table134567891011121314151617343[[#This Row],[USA]]-VLOOKUP($U$1,A:N,14,))/VLOOKUP($U$1,A:N,14,))*100)+100</f>
        <v>107.35853082625778</v>
      </c>
      <c r="P259" s="77">
        <f>IF(VLOOKUP(A259,Database!$A:$AS,MATCH($P$1,Database!$A$1:$AS$1,0),FALSE)=0,#N/A,VLOOKUP(A259,Database!$A:$AS,MATCH($P$1,Database!$A$1:$AS$1,0),FALSE))</f>
        <v>100.074219821</v>
      </c>
      <c r="Q259" s="77">
        <f>(((Table134567891011121314151617343[[#This Row],[JPN]]-VLOOKUP($U$1,A:Q,16,))/VLOOKUP($U$1,A:Q,16,))*100)+100</f>
        <v>100.47246336095947</v>
      </c>
    </row>
    <row r="260" spans="1:17" s="82" customFormat="1" x14ac:dyDescent="0.2">
      <c r="A260" s="21">
        <v>40725</v>
      </c>
      <c r="B260" s="77">
        <f>IF(VLOOKUP(A260,Database!$A:$AS,MATCH($B$1,Database!$A$1:$AS$1,0),FALSE)=0,#N/A,VLOOKUP(A260,Database!$A:$AS,MATCH($B$1,Database!$A$1:$AS$1,0),FALSE))</f>
        <v>108.49095908699999</v>
      </c>
      <c r="C260" s="77">
        <f>IF(VLOOKUP(A260,Database!$A:$AS,MATCH($C$1,Database!$A$1:$AS$1,0),FALSE)=0,#N/A,VLOOKUP(A260,Database!$A:$AS,MATCH($C$1,Database!$A$1:$AS$1,0),FALSE))</f>
        <v>102.56</v>
      </c>
      <c r="D260" s="77">
        <f>IF(VLOOKUP(A260,Database!$A:$AS,MATCH($D$1,Database!$A$1:$AS$1,0),FALSE)=0,#N/A,VLOOKUP(A260,Database!$A:$AS,MATCH($D$1,Database!$A$1:$AS$1,0),FALSE))</f>
        <v>100.091659028</v>
      </c>
      <c r="E260" s="77">
        <f>IF(VLOOKUP(A260,Database!$A:$AS,MATCH($E$1,Database!$A$1:$AS$1,0),FALSE)=0,#N/A,VLOOKUP(A260,Database!$A:$AS,MATCH($E$1,Database!$A$1:$AS$1,0),FALSE))</f>
        <v>104.646087205</v>
      </c>
      <c r="F260" s="77">
        <f>IF(VLOOKUP(A260,Database!$A:$AS,MATCH($F$1,Database!$A$1:$AS$1,0),FALSE)=0,#N/A,VLOOKUP(A260,Database!$A:$AS,MATCH($F$1,Database!$A$1:$AS$1,0),FALSE))</f>
        <v>100</v>
      </c>
      <c r="G260" s="77">
        <f>IF(VLOOKUP(A260,Database!$A:$AS,MATCH($G$1,Database!$A$1:$AS$1,0),FALSE)=0,#N/A,VLOOKUP(A260,Database!$A:$AS,MATCH($G$1,Database!$A$1:$AS$1,0),FALSE))</f>
        <v>92.059508872999999</v>
      </c>
      <c r="H260" s="77">
        <f>(((Table134567891011121314151617343[[#This Row],[ITA]]-VLOOKUP($U$1,A:B,2,))/VLOOKUP($U$1,A:B,2,))*100)+100</f>
        <v>89.226973684451977</v>
      </c>
      <c r="I260" s="77">
        <f>(((Table134567891011121314151617343[[#This Row],[FRA]]-VLOOKUP($U$1,A:C,3,))/VLOOKUP($U$1,A:C,3,))*100)+100</f>
        <v>100.0682993462777</v>
      </c>
      <c r="J260" s="77">
        <f>(((Table134567891011121314151617343[[#This Row],[DEU]]-VLOOKUP($U$1,A:D,4,))/VLOOKUP($U$1,A:D,4,))*100)+100</f>
        <v>133.11170212624478</v>
      </c>
      <c r="K260" s="77">
        <f>(((Table134567891011121314151617343[[#This Row],[ESP]]-VLOOKUP($U$1,A:E,5,))/VLOOKUP($U$1,A:E,5,))*100)+100</f>
        <v>87.959989913177111</v>
      </c>
      <c r="L260" s="77">
        <f>(((Table134567891011121314151617343[[#This Row],[EA19]]-VLOOKUP($U$1,A:F,6,))/VLOOKUP($U$1,A:F,6,))*100)+100</f>
        <v>111.85682326621924</v>
      </c>
      <c r="M260" s="77">
        <f>(((Table134567891011121314151617343[[#This Row],[GBR]]-VLOOKUP($U$1,A:G,7,))/VLOOKUP($U$1,A:G,7,))*100)+100</f>
        <v>99.883313885891951</v>
      </c>
      <c r="N260" s="77">
        <f>IF(VLOOKUP(A260,Database!$A:$AU,MATCH($N$1,Database!$A$1:$AU$1,0),FALSE)=0,#N/A,VLOOKUP(A260,Database!$A:$AU,MATCH($N$1,Database!$A$1:$AU$1,0),FALSE))</f>
        <v>93.754567206999994</v>
      </c>
      <c r="O260" s="77">
        <f>(((Table134567891011121314151617343[[#This Row],[USA]]-VLOOKUP($U$1,A:N,14,))/VLOOKUP($U$1,A:N,14,))*100)+100</f>
        <v>107.93329658949983</v>
      </c>
      <c r="P260" s="77">
        <f>IF(VLOOKUP(A260,Database!$A:$AS,MATCH($P$1,Database!$A$1:$AS$1,0),FALSE)=0,#N/A,VLOOKUP(A260,Database!$A:$AS,MATCH($P$1,Database!$A$1:$AS$1,0),FALSE))</f>
        <v>100.99798185</v>
      </c>
      <c r="Q260" s="77">
        <f>(((Table134567891011121314151617343[[#This Row],[JPN]]-VLOOKUP($U$1,A:Q,16,))/VLOOKUP($U$1,A:Q,16,))*100)+100</f>
        <v>101.39990148417401</v>
      </c>
    </row>
    <row r="261" spans="1:17" s="82" customFormat="1" x14ac:dyDescent="0.2">
      <c r="A261" s="21">
        <v>40756</v>
      </c>
      <c r="B261" s="77">
        <f>IF(VLOOKUP(A261,Database!$A:$AS,MATCH($B$1,Database!$A$1:$AS$1,0),FALSE)=0,#N/A,VLOOKUP(A261,Database!$A:$AS,MATCH($B$1,Database!$A$1:$AS$1,0),FALSE))</f>
        <v>107.791017415</v>
      </c>
      <c r="C261" s="77">
        <f>IF(VLOOKUP(A261,Database!$A:$AS,MATCH($C$1,Database!$A$1:$AS$1,0),FALSE)=0,#N/A,VLOOKUP(A261,Database!$A:$AS,MATCH($C$1,Database!$A$1:$AS$1,0),FALSE))</f>
        <v>101.71</v>
      </c>
      <c r="D261" s="77">
        <f>IF(VLOOKUP(A261,Database!$A:$AS,MATCH($D$1,Database!$A$1:$AS$1,0),FALSE)=0,#N/A,VLOOKUP(A261,Database!$A:$AS,MATCH($D$1,Database!$A$1:$AS$1,0),FALSE))</f>
        <v>99.291725690000007</v>
      </c>
      <c r="E261" s="77">
        <f>IF(VLOOKUP(A261,Database!$A:$AS,MATCH($E$1,Database!$A$1:$AS$1,0),FALSE)=0,#N/A,VLOOKUP(A261,Database!$A:$AS,MATCH($E$1,Database!$A$1:$AS$1,0),FALSE))</f>
        <v>104.65608721300001</v>
      </c>
      <c r="F261" s="77">
        <f>IF(VLOOKUP(A261,Database!$A:$AS,MATCH($F$1,Database!$A$1:$AS$1,0),FALSE)=0,#N/A,VLOOKUP(A261,Database!$A:$AS,MATCH($F$1,Database!$A$1:$AS$1,0),FALSE))</f>
        <v>100.1</v>
      </c>
      <c r="G261" s="77">
        <f>IF(VLOOKUP(A261,Database!$A:$AS,MATCH($G$1,Database!$A$1:$AS$1,0),FALSE)=0,#N/A,VLOOKUP(A261,Database!$A:$AS,MATCH($G$1,Database!$A$1:$AS$1,0),FALSE))</f>
        <v>91.736870406999998</v>
      </c>
      <c r="H261" s="77">
        <f>(((Table134567891011121314151617343[[#This Row],[ITA]]-VLOOKUP($U$1,A:B,2,))/VLOOKUP($U$1,A:B,2,))*100)+100</f>
        <v>88.651315789326247</v>
      </c>
      <c r="I261" s="77">
        <f>(((Table134567891011121314151617343[[#This Row],[FRA]]-VLOOKUP($U$1,A:C,3,))/VLOOKUP($U$1,A:C,3,))*100)+100</f>
        <v>99.238950141477218</v>
      </c>
      <c r="J261" s="77">
        <f>(((Table134567891011121314151617343[[#This Row],[DEU]]-VLOOKUP($U$1,A:D,4,))/VLOOKUP($U$1,A:D,4,))*100)+100</f>
        <v>132.04787234019918</v>
      </c>
      <c r="K261" s="77">
        <f>(((Table134567891011121314151617343[[#This Row],[ESP]]-VLOOKUP($U$1,A:E,5,))/VLOOKUP($U$1,A:E,5,))*100)+100</f>
        <v>87.968395393270114</v>
      </c>
      <c r="L261" s="77">
        <f>(((Table134567891011121314151617343[[#This Row],[EA19]]-VLOOKUP($U$1,A:F,6,))/VLOOKUP($U$1,A:F,6,))*100)+100</f>
        <v>111.96868008948545</v>
      </c>
      <c r="M261" s="77">
        <f>(((Table134567891011121314151617343[[#This Row],[GBR]]-VLOOKUP($U$1,A:G,7,))/VLOOKUP($U$1,A:G,7,))*100)+100</f>
        <v>99.53325554248282</v>
      </c>
      <c r="N261" s="77">
        <f>IF(VLOOKUP(A261,Database!$A:$AU,MATCH($N$1,Database!$A$1:$AU$1,0),FALSE)=0,#N/A,VLOOKUP(A261,Database!$A:$AU,MATCH($N$1,Database!$A$1:$AU$1,0),FALSE))</f>
        <v>94.321923083000001</v>
      </c>
      <c r="O261" s="77">
        <f>(((Table134567891011121314151617343[[#This Row],[USA]]-VLOOKUP($U$1,A:N,14,))/VLOOKUP($U$1,A:N,14,))*100)+100</f>
        <v>108.58645506337876</v>
      </c>
      <c r="P261" s="77">
        <f>IF(VLOOKUP(A261,Database!$A:$AS,MATCH($P$1,Database!$A$1:$AS$1,0),FALSE)=0,#N/A,VLOOKUP(A261,Database!$A:$AS,MATCH($P$1,Database!$A$1:$AS$1,0),FALSE))</f>
        <v>102.537585232</v>
      </c>
      <c r="Q261" s="77">
        <f>(((Table134567891011121314151617343[[#This Row],[JPN]]-VLOOKUP($U$1,A:Q,16,))/VLOOKUP($U$1,A:Q,16,))*100)+100</f>
        <v>102.94563168986623</v>
      </c>
    </row>
    <row r="262" spans="1:17" s="82" customFormat="1" x14ac:dyDescent="0.2">
      <c r="A262" s="21">
        <v>40787</v>
      </c>
      <c r="B262" s="77">
        <f>IF(VLOOKUP(A262,Database!$A:$AS,MATCH($B$1,Database!$A$1:$AS$1,0),FALSE)=0,#N/A,VLOOKUP(A262,Database!$A:$AS,MATCH($B$1,Database!$A$1:$AS$1,0),FALSE))</f>
        <v>107.291059078</v>
      </c>
      <c r="C262" s="77">
        <f>IF(VLOOKUP(A262,Database!$A:$AS,MATCH($C$1,Database!$A$1:$AS$1,0),FALSE)=0,#N/A,VLOOKUP(A262,Database!$A:$AS,MATCH($C$1,Database!$A$1:$AS$1,0),FALSE))</f>
        <v>100.98</v>
      </c>
      <c r="D262" s="77">
        <f>IF(VLOOKUP(A262,Database!$A:$AS,MATCH($D$1,Database!$A$1:$AS$1,0),FALSE)=0,#N/A,VLOOKUP(A262,Database!$A:$AS,MATCH($D$1,Database!$A$1:$AS$1,0),FALSE))</f>
        <v>97.791850679000007</v>
      </c>
      <c r="E262" s="77">
        <f>IF(VLOOKUP(A262,Database!$A:$AS,MATCH($E$1,Database!$A$1:$AS$1,0),FALSE)=0,#N/A,VLOOKUP(A262,Database!$A:$AS,MATCH($E$1,Database!$A$1:$AS$1,0),FALSE))</f>
        <v>103.207086006</v>
      </c>
      <c r="F262" s="77">
        <f>IF(VLOOKUP(A262,Database!$A:$AS,MATCH($F$1,Database!$A$1:$AS$1,0),FALSE)=0,#N/A,VLOOKUP(A262,Database!$A:$AS,MATCH($F$1,Database!$A$1:$AS$1,0),FALSE))</f>
        <v>99.1</v>
      </c>
      <c r="G262" s="77">
        <f>IF(VLOOKUP(A262,Database!$A:$AS,MATCH($G$1,Database!$A$1:$AS$1,0),FALSE)=0,#N/A,VLOOKUP(A262,Database!$A:$AS,MATCH($G$1,Database!$A$1:$AS$1,0),FALSE))</f>
        <v>91.951962717000001</v>
      </c>
      <c r="H262" s="77">
        <f>(((Table134567891011121314151617343[[#This Row],[ITA]]-VLOOKUP($U$1,A:B,2,))/VLOOKUP($U$1,A:B,2,))*100)+100</f>
        <v>88.240131578639634</v>
      </c>
      <c r="I262" s="77">
        <f>(((Table134567891011121314151617343[[#This Row],[FRA]]-VLOOKUP($U$1,A:C,3,))/VLOOKUP($U$1,A:C,3,))*100)+100</f>
        <v>98.526685530295651</v>
      </c>
      <c r="J262" s="77">
        <f>(((Table134567891011121314151617343[[#This Row],[DEU]]-VLOOKUP($U$1,A:D,4,))/VLOOKUP($U$1,A:D,4,))*100)+100</f>
        <v>130.05319148837137</v>
      </c>
      <c r="K262" s="77">
        <f>(((Table134567891011121314151617343[[#This Row],[ESP]]-VLOOKUP($U$1,A:E,5,))/VLOOKUP($U$1,A:E,5,))*100)+100</f>
        <v>86.750441287616624</v>
      </c>
      <c r="L262" s="77">
        <f>(((Table134567891011121314151617343[[#This Row],[EA19]]-VLOOKUP($U$1,A:F,6,))/VLOOKUP($U$1,A:F,6,))*100)+100</f>
        <v>110.85011185682325</v>
      </c>
      <c r="M262" s="77">
        <f>(((Table134567891011121314151617343[[#This Row],[GBR]]-VLOOKUP($U$1,A:G,7,))/VLOOKUP($U$1,A:G,7,))*100)+100</f>
        <v>99.766627770698932</v>
      </c>
      <c r="N262" s="77">
        <f>IF(VLOOKUP(A262,Database!$A:$AU,MATCH($N$1,Database!$A$1:$AU$1,0),FALSE)=0,#N/A,VLOOKUP(A262,Database!$A:$AU,MATCH($N$1,Database!$A$1:$AU$1,0),FALSE))</f>
        <v>94.247584000000003</v>
      </c>
      <c r="O262" s="77">
        <f>(((Table134567891011121314151617343[[#This Row],[USA]]-VLOOKUP($U$1,A:N,14,))/VLOOKUP($U$1,A:N,14,))*100)+100</f>
        <v>108.50087350151294</v>
      </c>
      <c r="P262" s="77">
        <f>IF(VLOOKUP(A262,Database!$A:$AS,MATCH($P$1,Database!$A$1:$AS$1,0),FALSE)=0,#N/A,VLOOKUP(A262,Database!$A:$AS,MATCH($P$1,Database!$A$1:$AS$1,0),FALSE))</f>
        <v>101.921743879</v>
      </c>
      <c r="Q262" s="77">
        <f>(((Table134567891011121314151617343[[#This Row],[JPN]]-VLOOKUP($U$1,A:Q,16,))/VLOOKUP($U$1,A:Q,16,))*100)+100</f>
        <v>102.32733960738855</v>
      </c>
    </row>
    <row r="263" spans="1:17" s="82" customFormat="1" x14ac:dyDescent="0.2">
      <c r="A263" s="21">
        <v>40817</v>
      </c>
      <c r="B263" s="77">
        <f>IF(VLOOKUP(A263,Database!$A:$AS,MATCH($B$1,Database!$A$1:$AS$1,0),FALSE)=0,#N/A,VLOOKUP(A263,Database!$A:$AS,MATCH($B$1,Database!$A$1:$AS$1,0),FALSE))</f>
        <v>105.99116740300001</v>
      </c>
      <c r="C263" s="77">
        <f>IF(VLOOKUP(A263,Database!$A:$AS,MATCH($C$1,Database!$A$1:$AS$1,0),FALSE)=0,#N/A,VLOOKUP(A263,Database!$A:$AS,MATCH($C$1,Database!$A$1:$AS$1,0),FALSE))</f>
        <v>101.18</v>
      </c>
      <c r="D263" s="77">
        <f>IF(VLOOKUP(A263,Database!$A:$AS,MATCH($D$1,Database!$A$1:$AS$1,0),FALSE)=0,#N/A,VLOOKUP(A263,Database!$A:$AS,MATCH($D$1,Database!$A$1:$AS$1,0),FALSE))</f>
        <v>98.891759019999995</v>
      </c>
      <c r="E263" s="77">
        <f>IF(VLOOKUP(A263,Database!$A:$AS,MATCH($E$1,Database!$A$1:$AS$1,0),FALSE)=0,#N/A,VLOOKUP(A263,Database!$A:$AS,MATCH($E$1,Database!$A$1:$AS$1,0),FALSE))</f>
        <v>101.283084403</v>
      </c>
      <c r="F263" s="77">
        <f>IF(VLOOKUP(A263,Database!$A:$AS,MATCH($F$1,Database!$A$1:$AS$1,0),FALSE)=0,#N/A,VLOOKUP(A263,Database!$A:$AS,MATCH($F$1,Database!$A$1:$AS$1,0),FALSE))</f>
        <v>98.8</v>
      </c>
      <c r="G263" s="77">
        <f>IF(VLOOKUP(A263,Database!$A:$AS,MATCH($G$1,Database!$A$1:$AS$1,0),FALSE)=0,#N/A,VLOOKUP(A263,Database!$A:$AS,MATCH($G$1,Database!$A$1:$AS$1,0),FALSE))</f>
        <v>92.489693493000004</v>
      </c>
      <c r="H263" s="77">
        <f>(((Table134567891011121314151617343[[#This Row],[ITA]]-VLOOKUP($U$1,A:B,2,))/VLOOKUP($U$1,A:B,2,))*100)+100</f>
        <v>87.171052631841377</v>
      </c>
      <c r="I263" s="77">
        <f>(((Table134567891011121314151617343[[#This Row],[FRA]]-VLOOKUP($U$1,A:C,3,))/VLOOKUP($U$1,A:C,3,))*100)+100</f>
        <v>98.721826519660468</v>
      </c>
      <c r="J263" s="77">
        <f>(((Table134567891011121314151617343[[#This Row],[DEU]]-VLOOKUP($U$1,A:D,4,))/VLOOKUP($U$1,A:D,4,))*100)+100</f>
        <v>131.51595744584645</v>
      </c>
      <c r="K263" s="77">
        <f>(((Table134567891011121314151617343[[#This Row],[ESP]]-VLOOKUP($U$1,A:E,5,))/VLOOKUP($U$1,A:E,5,))*100)+100</f>
        <v>85.133226864097026</v>
      </c>
      <c r="L263" s="77">
        <f>(((Table134567891011121314151617343[[#This Row],[EA19]]-VLOOKUP($U$1,A:F,6,))/VLOOKUP($U$1,A:F,6,))*100)+100</f>
        <v>110.51454138702459</v>
      </c>
      <c r="M263" s="77">
        <f>(((Table134567891011121314151617343[[#This Row],[GBR]]-VLOOKUP($U$1,A:G,7,))/VLOOKUP($U$1,A:G,7,))*100)+100</f>
        <v>100.35005834232416</v>
      </c>
      <c r="N263" s="77">
        <f>IF(VLOOKUP(A263,Database!$A:$AU,MATCH($N$1,Database!$A$1:$AU$1,0),FALSE)=0,#N/A,VLOOKUP(A263,Database!$A:$AU,MATCH($N$1,Database!$A$1:$AU$1,0),FALSE))</f>
        <v>94.846955241000003</v>
      </c>
      <c r="O263" s="77">
        <f>(((Table134567891011121314151617343[[#This Row],[USA]]-VLOOKUP($U$1,A:N,14,))/VLOOKUP($U$1,A:N,14,))*100)+100</f>
        <v>109.19088910127819</v>
      </c>
      <c r="P263" s="77">
        <f>IF(VLOOKUP(A263,Database!$A:$AS,MATCH($P$1,Database!$A$1:$AS$1,0),FALSE)=0,#N/A,VLOOKUP(A263,Database!$A:$AS,MATCH($P$1,Database!$A$1:$AS$1,0),FALSE))</f>
        <v>103.56398748700001</v>
      </c>
      <c r="Q263" s="77">
        <f>(((Table134567891011121314151617343[[#This Row],[JPN]]-VLOOKUP($U$1,A:Q,16,))/VLOOKUP($U$1,A:Q,16,))*100)+100</f>
        <v>103.97611849399573</v>
      </c>
    </row>
    <row r="264" spans="1:17" s="82" customFormat="1" x14ac:dyDescent="0.2">
      <c r="A264" s="21">
        <v>40848</v>
      </c>
      <c r="B264" s="77">
        <f>IF(VLOOKUP(A264,Database!$A:$AS,MATCH($B$1,Database!$A$1:$AS$1,0),FALSE)=0,#N/A,VLOOKUP(A264,Database!$A:$AS,MATCH($B$1,Database!$A$1:$AS$1,0),FALSE))</f>
        <v>106.791100742</v>
      </c>
      <c r="C264" s="77">
        <f>IF(VLOOKUP(A264,Database!$A:$AS,MATCH($C$1,Database!$A$1:$AS$1,0),FALSE)=0,#N/A,VLOOKUP(A264,Database!$A:$AS,MATCH($C$1,Database!$A$1:$AS$1,0),FALSE))</f>
        <v>103.23</v>
      </c>
      <c r="D264" s="77">
        <f>IF(VLOOKUP(A264,Database!$A:$AS,MATCH($D$1,Database!$A$1:$AS$1,0),FALSE)=0,#N/A,VLOOKUP(A264,Database!$A:$AS,MATCH($D$1,Database!$A$1:$AS$1,0),FALSE))</f>
        <v>98.191817349000004</v>
      </c>
      <c r="E264" s="77">
        <f>IF(VLOOKUP(A264,Database!$A:$AS,MATCH($E$1,Database!$A$1:$AS$1,0),FALSE)=0,#N/A,VLOOKUP(A264,Database!$A:$AS,MATCH($E$1,Database!$A$1:$AS$1,0),FALSE))</f>
        <v>100.82108401799999</v>
      </c>
      <c r="F264" s="77">
        <f>IF(VLOOKUP(A264,Database!$A:$AS,MATCH($F$1,Database!$A$1:$AS$1,0),FALSE)=0,#N/A,VLOOKUP(A264,Database!$A:$AS,MATCH($F$1,Database!$A$1:$AS$1,0),FALSE))</f>
        <v>99.1</v>
      </c>
      <c r="G264" s="77">
        <f>IF(VLOOKUP(A264,Database!$A:$AS,MATCH($G$1,Database!$A$1:$AS$1,0),FALSE)=0,#N/A,VLOOKUP(A264,Database!$A:$AS,MATCH($G$1,Database!$A$1:$AS$1,0),FALSE))</f>
        <v>91.736870406999998</v>
      </c>
      <c r="H264" s="77">
        <f>(((Table134567891011121314151617343[[#This Row],[ITA]]-VLOOKUP($U$1,A:B,2,))/VLOOKUP($U$1,A:B,2,))*100)+100</f>
        <v>87.828947368775459</v>
      </c>
      <c r="I264" s="77">
        <f>(((Table134567891011121314151617343[[#This Row],[FRA]]-VLOOKUP($U$1,A:C,3,))/VLOOKUP($U$1,A:C,3,))*100)+100</f>
        <v>100.72202166064983</v>
      </c>
      <c r="J264" s="77">
        <f>(((Table134567891011121314151617343[[#This Row],[DEU]]-VLOOKUP($U$1,A:D,4,))/VLOOKUP($U$1,A:D,4,))*100)+100</f>
        <v>130.58510638272406</v>
      </c>
      <c r="K264" s="77">
        <f>(((Table134567891011121314151617343[[#This Row],[ESP]]-VLOOKUP($U$1,A:E,5,))/VLOOKUP($U$1,A:E,5,))*100)+100</f>
        <v>84.744893670856115</v>
      </c>
      <c r="L264" s="77">
        <f>(((Table134567891011121314151617343[[#This Row],[EA19]]-VLOOKUP($U$1,A:F,6,))/VLOOKUP($U$1,A:F,6,))*100)+100</f>
        <v>110.85011185682325</v>
      </c>
      <c r="M264" s="77">
        <f>(((Table134567891011121314151617343[[#This Row],[GBR]]-VLOOKUP($U$1,A:G,7,))/VLOOKUP($U$1,A:G,7,))*100)+100</f>
        <v>99.53325554248282</v>
      </c>
      <c r="N264" s="77">
        <f>IF(VLOOKUP(A264,Database!$A:$AU,MATCH($N$1,Database!$A$1:$AU$1,0),FALSE)=0,#N/A,VLOOKUP(A264,Database!$A:$AU,MATCH($N$1,Database!$A$1:$AU$1,0),FALSE))</f>
        <v>94.887098344999998</v>
      </c>
      <c r="O264" s="77">
        <f>(((Table134567891011121314151617343[[#This Row],[USA]]-VLOOKUP($U$1,A:N,14,))/VLOOKUP($U$1,A:N,14,))*100)+100</f>
        <v>109.23710314374172</v>
      </c>
      <c r="P264" s="77">
        <f>IF(VLOOKUP(A264,Database!$A:$AS,MATCH($P$1,Database!$A$1:$AS$1,0),FALSE)=0,#N/A,VLOOKUP(A264,Database!$A:$AS,MATCH($P$1,Database!$A$1:$AS$1,0),FALSE))</f>
        <v>101.51118297799999</v>
      </c>
      <c r="Q264" s="77">
        <f>(((Table134567891011121314151617343[[#This Row],[JPN]]-VLOOKUP($U$1,A:Q,16,))/VLOOKUP($U$1,A:Q,16,))*100)+100</f>
        <v>101.91514488674073</v>
      </c>
    </row>
    <row r="265" spans="1:17" s="82" customFormat="1" x14ac:dyDescent="0.2">
      <c r="A265" s="21">
        <v>40878</v>
      </c>
      <c r="B265" s="77">
        <f>IF(VLOOKUP(A265,Database!$A:$AS,MATCH($B$1,Database!$A$1:$AS$1,0),FALSE)=0,#N/A,VLOOKUP(A265,Database!$A:$AS,MATCH($B$1,Database!$A$1:$AS$1,0),FALSE))</f>
        <v>107.691025748</v>
      </c>
      <c r="C265" s="77">
        <f>IF(VLOOKUP(A265,Database!$A:$AS,MATCH($C$1,Database!$A$1:$AS$1,0),FALSE)=0,#N/A,VLOOKUP(A265,Database!$A:$AS,MATCH($C$1,Database!$A$1:$AS$1,0),FALSE))</f>
        <v>101.18</v>
      </c>
      <c r="D265" s="77">
        <f>IF(VLOOKUP(A265,Database!$A:$AS,MATCH($D$1,Database!$A$1:$AS$1,0),FALSE)=0,#N/A,VLOOKUP(A265,Database!$A:$AS,MATCH($D$1,Database!$A$1:$AS$1,0),FALSE))</f>
        <v>96.791934005000002</v>
      </c>
      <c r="E265" s="77">
        <f>IF(VLOOKUP(A265,Database!$A:$AS,MATCH($E$1,Database!$A$1:$AS$1,0),FALSE)=0,#N/A,VLOOKUP(A265,Database!$A:$AS,MATCH($E$1,Database!$A$1:$AS$1,0),FALSE))</f>
        <v>102.674085562</v>
      </c>
      <c r="F265" s="77">
        <f>IF(VLOOKUP(A265,Database!$A:$AS,MATCH($F$1,Database!$A$1:$AS$1,0),FALSE)=0,#N/A,VLOOKUP(A265,Database!$A:$AS,MATCH($F$1,Database!$A$1:$AS$1,0),FALSE))</f>
        <v>98.5</v>
      </c>
      <c r="G265" s="77">
        <f>IF(VLOOKUP(A265,Database!$A:$AS,MATCH($G$1,Database!$A$1:$AS$1,0),FALSE)=0,#N/A,VLOOKUP(A265,Database!$A:$AS,MATCH($G$1,Database!$A$1:$AS$1,0),FALSE))</f>
        <v>91.629324252000004</v>
      </c>
      <c r="H265" s="77">
        <f>(((Table134567891011121314151617343[[#This Row],[ITA]]-VLOOKUP($U$1,A:B,2,))/VLOOKUP($U$1,A:B,2,))*100)+100</f>
        <v>88.569078947517895</v>
      </c>
      <c r="I265" s="77">
        <f>(((Table134567891011121314151617343[[#This Row],[FRA]]-VLOOKUP($U$1,A:C,3,))/VLOOKUP($U$1,A:C,3,))*100)+100</f>
        <v>98.721826519660468</v>
      </c>
      <c r="J265" s="77">
        <f>(((Table134567891011121314151617343[[#This Row],[DEU]]-VLOOKUP($U$1,A:D,4,))/VLOOKUP($U$1,A:D,4,))*100)+100</f>
        <v>128.7234042538195</v>
      </c>
      <c r="K265" s="77">
        <f>(((Table134567891011121314151617343[[#This Row],[ESP]]-VLOOKUP($U$1,A:E,5,))/VLOOKUP($U$1,A:E,5,))*100)+100</f>
        <v>86.302429183866238</v>
      </c>
      <c r="L265" s="77">
        <f>(((Table134567891011121314151617343[[#This Row],[EA19]]-VLOOKUP($U$1,A:F,6,))/VLOOKUP($U$1,A:F,6,))*100)+100</f>
        <v>110.17897091722594</v>
      </c>
      <c r="M265" s="77">
        <f>(((Table134567891011121314151617343[[#This Row],[GBR]]-VLOOKUP($U$1,A:G,7,))/VLOOKUP($U$1,A:G,7,))*100)+100</f>
        <v>99.416569428374785</v>
      </c>
      <c r="N265" s="77">
        <f>IF(VLOOKUP(A265,Database!$A:$AU,MATCH($N$1,Database!$A$1:$AU$1,0),FALSE)=0,#N/A,VLOOKUP(A265,Database!$A:$AU,MATCH($N$1,Database!$A$1:$AU$1,0),FALSE))</f>
        <v>95.356921344</v>
      </c>
      <c r="O265" s="77">
        <f>(((Table134567891011121314151617343[[#This Row],[USA]]-VLOOKUP($U$1,A:N,14,))/VLOOKUP($U$1,A:N,14,))*100)+100</f>
        <v>109.77797860833294</v>
      </c>
      <c r="P265" s="77">
        <f>IF(VLOOKUP(A265,Database!$A:$AS,MATCH($P$1,Database!$A$1:$AS$1,0),FALSE)=0,#N/A,VLOOKUP(A265,Database!$A:$AS,MATCH($P$1,Database!$A$1:$AS$1,0),FALSE))</f>
        <v>103.56398748700001</v>
      </c>
      <c r="Q265" s="77">
        <f>(((Table134567891011121314151617343[[#This Row],[JPN]]-VLOOKUP($U$1,A:Q,16,))/VLOOKUP($U$1,A:Q,16,))*100)+100</f>
        <v>103.97611849399573</v>
      </c>
    </row>
    <row r="266" spans="1:17" s="82" customFormat="1" x14ac:dyDescent="0.2">
      <c r="A266" s="21">
        <v>40909</v>
      </c>
      <c r="B266" s="77">
        <f>IF(VLOOKUP(A266,Database!$A:$AS,MATCH($B$1,Database!$A$1:$AS$1,0),FALSE)=0,#N/A,VLOOKUP(A266,Database!$A:$AS,MATCH($B$1,Database!$A$1:$AS$1,0),FALSE))</f>
        <v>103.591367386</v>
      </c>
      <c r="C266" s="77">
        <f>IF(VLOOKUP(A266,Database!$A:$AS,MATCH($C$1,Database!$A$1:$AS$1,0),FALSE)=0,#N/A,VLOOKUP(A266,Database!$A:$AS,MATCH($C$1,Database!$A$1:$AS$1,0),FALSE))</f>
        <v>100.75</v>
      </c>
      <c r="D266" s="77">
        <f>IF(VLOOKUP(A266,Database!$A:$AS,MATCH($D$1,Database!$A$1:$AS$1,0),FALSE)=0,#N/A,VLOOKUP(A266,Database!$A:$AS,MATCH($D$1,Database!$A$1:$AS$1,0),FALSE))</f>
        <v>97.291892341999997</v>
      </c>
      <c r="E266" s="77">
        <f>IF(VLOOKUP(A266,Database!$A:$AS,MATCH($E$1,Database!$A$1:$AS$1,0),FALSE)=0,#N/A,VLOOKUP(A266,Database!$A:$AS,MATCH($E$1,Database!$A$1:$AS$1,0),FALSE))</f>
        <v>100.671083893</v>
      </c>
      <c r="F266" s="77">
        <f>IF(VLOOKUP(A266,Database!$A:$AS,MATCH($F$1,Database!$A$1:$AS$1,0),FALSE)=0,#N/A,VLOOKUP(A266,Database!$A:$AS,MATCH($F$1,Database!$A$1:$AS$1,0),FALSE))</f>
        <v>97.8</v>
      </c>
      <c r="G266" s="77">
        <f>IF(VLOOKUP(A266,Database!$A:$AS,MATCH($G$1,Database!$A$1:$AS$1,0),FALSE)=0,#N/A,VLOOKUP(A266,Database!$A:$AS,MATCH($G$1,Database!$A$1:$AS$1,0),FALSE))</f>
        <v>91.199139630999994</v>
      </c>
      <c r="H266" s="77">
        <f>(((Table134567891011121314151617343[[#This Row],[ITA]]-VLOOKUP($U$1,A:B,2,))/VLOOKUP($U$1,A:B,2,))*100)+100</f>
        <v>85.197368421039116</v>
      </c>
      <c r="I266" s="77">
        <f>(((Table134567891011121314151617343[[#This Row],[FRA]]-VLOOKUP($U$1,A:C,3,))/VLOOKUP($U$1,A:C,3,))*100)+100</f>
        <v>98.302273392526104</v>
      </c>
      <c r="J266" s="77">
        <f>(((Table134567891011121314151617343[[#This Row],[DEU]]-VLOOKUP($U$1,A:D,4,))/VLOOKUP($U$1,A:D,4,))*100)+100</f>
        <v>129.38829787109543</v>
      </c>
      <c r="K266" s="77">
        <f>(((Table134567891011121314151617343[[#This Row],[ESP]]-VLOOKUP($U$1,A:E,5,))/VLOOKUP($U$1,A:E,5,))*100)+100</f>
        <v>84.618811465258418</v>
      </c>
      <c r="L266" s="77">
        <f>(((Table134567891011121314151617343[[#This Row],[EA19]]-VLOOKUP($U$1,A:F,6,))/VLOOKUP($U$1,A:F,6,))*100)+100</f>
        <v>109.39597315436241</v>
      </c>
      <c r="M266" s="77">
        <f>(((Table134567891011121314151617343[[#This Row],[GBR]]-VLOOKUP($U$1,A:G,7,))/VLOOKUP($U$1,A:G,7,))*100)+100</f>
        <v>98.949824970857591</v>
      </c>
      <c r="N266" s="77">
        <f>IF(VLOOKUP(A266,Database!$A:$AU,MATCH($N$1,Database!$A$1:$AU$1,0),FALSE)=0,#N/A,VLOOKUP(A266,Database!$A:$AU,MATCH($N$1,Database!$A$1:$AU$1,0),FALSE))</f>
        <v>95.924376338000002</v>
      </c>
      <c r="O266" s="77">
        <f>(((Table134567891011121314151617343[[#This Row],[USA]]-VLOOKUP($U$1,A:N,14,))/VLOOKUP($U$1,A:N,14,))*100)+100</f>
        <v>110.43125119006615</v>
      </c>
      <c r="P266" s="77">
        <f>IF(VLOOKUP(A266,Database!$A:$AS,MATCH($P$1,Database!$A$1:$AS$1,0),FALSE)=0,#N/A,VLOOKUP(A266,Database!$A:$AS,MATCH($P$1,Database!$A$1:$AS$1,0),FALSE))</f>
        <v>103.871908163</v>
      </c>
      <c r="Q266" s="77">
        <f>(((Table134567891011121314151617343[[#This Row],[JPN]]-VLOOKUP($U$1,A:Q,16,))/VLOOKUP($U$1,A:Q,16,))*100)+100</f>
        <v>104.28526453473258</v>
      </c>
    </row>
    <row r="267" spans="1:17" s="82" customFormat="1" x14ac:dyDescent="0.2">
      <c r="A267" s="21">
        <v>40940</v>
      </c>
      <c r="B267" s="77">
        <f>IF(VLOOKUP(A267,Database!$A:$AS,MATCH($B$1,Database!$A$1:$AS$1,0),FALSE)=0,#N/A,VLOOKUP(A267,Database!$A:$AS,MATCH($B$1,Database!$A$1:$AS$1,0),FALSE))</f>
        <v>103.891342388</v>
      </c>
      <c r="C267" s="77">
        <f>IF(VLOOKUP(A267,Database!$A:$AS,MATCH($C$1,Database!$A$1:$AS$1,0),FALSE)=0,#N/A,VLOOKUP(A267,Database!$A:$AS,MATCH($C$1,Database!$A$1:$AS$1,0),FALSE))</f>
        <v>101.6</v>
      </c>
      <c r="D267" s="77">
        <f>IF(VLOOKUP(A267,Database!$A:$AS,MATCH($D$1,Database!$A$1:$AS$1,0),FALSE)=0,#N/A,VLOOKUP(A267,Database!$A:$AS,MATCH($D$1,Database!$A$1:$AS$1,0),FALSE))</f>
        <v>97.191900674999999</v>
      </c>
      <c r="E267" s="77">
        <f>IF(VLOOKUP(A267,Database!$A:$AS,MATCH($E$1,Database!$A$1:$AS$1,0),FALSE)=0,#N/A,VLOOKUP(A267,Database!$A:$AS,MATCH($E$1,Database!$A$1:$AS$1,0),FALSE))</f>
        <v>99.040082533000003</v>
      </c>
      <c r="F267" s="77">
        <f>IF(VLOOKUP(A267,Database!$A:$AS,MATCH($F$1,Database!$A$1:$AS$1,0),FALSE)=0,#N/A,VLOOKUP(A267,Database!$A:$AS,MATCH($F$1,Database!$A$1:$AS$1,0),FALSE))</f>
        <v>98.4</v>
      </c>
      <c r="G267" s="77">
        <f>IF(VLOOKUP(A267,Database!$A:$AS,MATCH($G$1,Database!$A$1:$AS$1,0),FALSE)=0,#N/A,VLOOKUP(A267,Database!$A:$AS,MATCH($G$1,Database!$A$1:$AS$1,0),FALSE))</f>
        <v>91.091593476</v>
      </c>
      <c r="H267" s="77">
        <f>(((Table134567891011121314151617343[[#This Row],[ITA]]-VLOOKUP($U$1,A:B,2,))/VLOOKUP($U$1,A:B,2,))*100)+100</f>
        <v>85.444078947286584</v>
      </c>
      <c r="I267" s="77">
        <f>(((Table134567891011121314151617343[[#This Row],[FRA]]-VLOOKUP($U$1,A:C,3,))/VLOOKUP($U$1,A:C,3,))*100)+100</f>
        <v>99.131622597326569</v>
      </c>
      <c r="J267" s="77">
        <f>(((Table134567891011121314151617343[[#This Row],[DEU]]-VLOOKUP($U$1,A:D,4,))/VLOOKUP($U$1,A:D,4,))*100)+100</f>
        <v>129.25531914817219</v>
      </c>
      <c r="K267" s="77">
        <f>(((Table134567891011121314151617343[[#This Row],[ESP]]-VLOOKUP($U$1,A:E,5,))/VLOOKUP($U$1,A:E,5,))*100)+100</f>
        <v>83.247877615692346</v>
      </c>
      <c r="L267" s="77">
        <f>(((Table134567891011121314151617343[[#This Row],[EA19]]-VLOOKUP($U$1,A:F,6,))/VLOOKUP($U$1,A:F,6,))*100)+100</f>
        <v>110.06711409395973</v>
      </c>
      <c r="M267" s="77">
        <f>(((Table134567891011121314151617343[[#This Row],[GBR]]-VLOOKUP($U$1,A:G,7,))/VLOOKUP($U$1,A:G,7,))*100)+100</f>
        <v>98.833138856749542</v>
      </c>
      <c r="N267" s="77">
        <f>IF(VLOOKUP(A267,Database!$A:$AU,MATCH($N$1,Database!$A$1:$AU$1,0),FALSE)=0,#N/A,VLOOKUP(A267,Database!$A:$AU,MATCH($N$1,Database!$A$1:$AU$1,0),FALSE))</f>
        <v>96.195763548000002</v>
      </c>
      <c r="O267" s="77">
        <f>(((Table134567891011121314151617343[[#This Row],[USA]]-VLOOKUP($U$1,A:N,14,))/VLOOKUP($U$1,A:N,14,))*100)+100</f>
        <v>110.74368094255867</v>
      </c>
      <c r="P267" s="77">
        <f>IF(VLOOKUP(A267,Database!$A:$AS,MATCH($P$1,Database!$A$1:$AS$1,0),FALSE)=0,#N/A,VLOOKUP(A267,Database!$A:$AS,MATCH($P$1,Database!$A$1:$AS$1,0),FALSE))</f>
        <v>103.66662771199999</v>
      </c>
      <c r="Q267" s="77">
        <f>(((Table134567891011121314151617343[[#This Row],[JPN]]-VLOOKUP($U$1,A:Q,16,))/VLOOKUP($U$1,A:Q,16,))*100)+100</f>
        <v>104.07916717390668</v>
      </c>
    </row>
    <row r="268" spans="1:17" s="82" customFormat="1" x14ac:dyDescent="0.2">
      <c r="A268" s="21">
        <v>40969</v>
      </c>
      <c r="B268" s="77">
        <f>IF(VLOOKUP(A268,Database!$A:$AS,MATCH($B$1,Database!$A$1:$AS$1,0),FALSE)=0,#N/A,VLOOKUP(A268,Database!$A:$AS,MATCH($B$1,Database!$A$1:$AS$1,0),FALSE))</f>
        <v>104.291309058</v>
      </c>
      <c r="C268" s="77">
        <f>IF(VLOOKUP(A268,Database!$A:$AS,MATCH($C$1,Database!$A$1:$AS$1,0),FALSE)=0,#N/A,VLOOKUP(A268,Database!$A:$AS,MATCH($C$1,Database!$A$1:$AS$1,0),FALSE))</f>
        <v>100.67</v>
      </c>
      <c r="D268" s="77">
        <f>IF(VLOOKUP(A268,Database!$A:$AS,MATCH($D$1,Database!$A$1:$AS$1,0),FALSE)=0,#N/A,VLOOKUP(A268,Database!$A:$AS,MATCH($D$1,Database!$A$1:$AS$1,0),FALSE))</f>
        <v>98.391800683</v>
      </c>
      <c r="E268" s="77">
        <f>IF(VLOOKUP(A268,Database!$A:$AS,MATCH($E$1,Database!$A$1:$AS$1,0),FALSE)=0,#N/A,VLOOKUP(A268,Database!$A:$AS,MATCH($E$1,Database!$A$1:$AS$1,0),FALSE))</f>
        <v>97.986081655000007</v>
      </c>
      <c r="F268" s="77">
        <f>IF(VLOOKUP(A268,Database!$A:$AS,MATCH($F$1,Database!$A$1:$AS$1,0),FALSE)=0,#N/A,VLOOKUP(A268,Database!$A:$AS,MATCH($F$1,Database!$A$1:$AS$1,0),FALSE))</f>
        <v>98.2</v>
      </c>
      <c r="G268" s="77">
        <f>IF(VLOOKUP(A268,Database!$A:$AS,MATCH($G$1,Database!$A$1:$AS$1,0),FALSE)=0,#N/A,VLOOKUP(A268,Database!$A:$AS,MATCH($G$1,Database!$A$1:$AS$1,0),FALSE))</f>
        <v>90.553862699000007</v>
      </c>
      <c r="H268" s="77">
        <f>(((Table134567891011121314151617343[[#This Row],[ITA]]-VLOOKUP($U$1,A:B,2,))/VLOOKUP($U$1,A:B,2,))*100)+100</f>
        <v>85.773026316164845</v>
      </c>
      <c r="I268" s="77">
        <f>(((Table134567891011121314151617343[[#This Row],[FRA]]-VLOOKUP($U$1,A:C,3,))/VLOOKUP($U$1,A:C,3,))*100)+100</f>
        <v>98.224216996780186</v>
      </c>
      <c r="J268" s="77">
        <f>(((Table134567891011121314151617343[[#This Row],[DEU]]-VLOOKUP($U$1,A:D,4,))/VLOOKUP($U$1,A:D,4,))*100)+100</f>
        <v>130.85106382857055</v>
      </c>
      <c r="K268" s="77">
        <f>(((Table134567891011121314151617343[[#This Row],[ESP]]-VLOOKUP($U$1,A:E,5,))/VLOOKUP($U$1,A:E,5,))*100)+100</f>
        <v>82.361939984639378</v>
      </c>
      <c r="L268" s="77">
        <f>(((Table134567891011121314151617343[[#This Row],[EA19]]-VLOOKUP($U$1,A:F,6,))/VLOOKUP($U$1,A:F,6,))*100)+100</f>
        <v>109.84340044742729</v>
      </c>
      <c r="M268" s="77">
        <f>(((Table134567891011121314151617343[[#This Row],[GBR]]-VLOOKUP($U$1,A:G,7,))/VLOOKUP($U$1,A:G,7,))*100)+100</f>
        <v>98.249708284039343</v>
      </c>
      <c r="N268" s="77">
        <f>IF(VLOOKUP(A268,Database!$A:$AU,MATCH($N$1,Database!$A$1:$AU$1,0),FALSE)=0,#N/A,VLOOKUP(A268,Database!$A:$AU,MATCH($N$1,Database!$A$1:$AU$1,0),FALSE))</f>
        <v>95.720389897000004</v>
      </c>
      <c r="O268" s="77">
        <f>(((Table134567891011121314151617343[[#This Row],[USA]]-VLOOKUP($U$1,A:N,14,))/VLOOKUP($U$1,A:N,14,))*100)+100</f>
        <v>110.19641538747449</v>
      </c>
      <c r="P268" s="77">
        <f>IF(VLOOKUP(A268,Database!$A:$AS,MATCH($P$1,Database!$A$1:$AS$1,0),FALSE)=0,#N/A,VLOOKUP(A268,Database!$A:$AS,MATCH($P$1,Database!$A$1:$AS$1,0),FALSE))</f>
        <v>103.461347261</v>
      </c>
      <c r="Q268" s="77">
        <f>(((Table134567891011121314151617343[[#This Row],[JPN]]-VLOOKUP($U$1,A:Q,16,))/VLOOKUP($U$1,A:Q,16,))*100)+100</f>
        <v>103.87306981308079</v>
      </c>
    </row>
    <row r="269" spans="1:17" s="82" customFormat="1" x14ac:dyDescent="0.2">
      <c r="A269" s="21">
        <v>41000</v>
      </c>
      <c r="B269" s="77">
        <f>IF(VLOOKUP(A269,Database!$A:$AS,MATCH($B$1,Database!$A$1:$AS$1,0),FALSE)=0,#N/A,VLOOKUP(A269,Database!$A:$AS,MATCH($B$1,Database!$A$1:$AS$1,0),FALSE))</f>
        <v>102.791434047</v>
      </c>
      <c r="C269" s="77">
        <f>IF(VLOOKUP(A269,Database!$A:$AS,MATCH($C$1,Database!$A$1:$AS$1,0),FALSE)=0,#N/A,VLOOKUP(A269,Database!$A:$AS,MATCH($C$1,Database!$A$1:$AS$1,0),FALSE))</f>
        <v>100.98</v>
      </c>
      <c r="D269" s="77">
        <f>IF(VLOOKUP(A269,Database!$A:$AS,MATCH($D$1,Database!$A$1:$AS$1,0),FALSE)=0,#N/A,VLOOKUP(A269,Database!$A:$AS,MATCH($D$1,Database!$A$1:$AS$1,0),FALSE))</f>
        <v>96.591950671000006</v>
      </c>
      <c r="E269" s="77">
        <f>IF(VLOOKUP(A269,Database!$A:$AS,MATCH($E$1,Database!$A$1:$AS$1,0),FALSE)=0,#N/A,VLOOKUP(A269,Database!$A:$AS,MATCH($E$1,Database!$A$1:$AS$1,0),FALSE))</f>
        <v>96.996080829999997</v>
      </c>
      <c r="F269" s="77">
        <f>IF(VLOOKUP(A269,Database!$A:$AS,MATCH($F$1,Database!$A$1:$AS$1,0),FALSE)=0,#N/A,VLOOKUP(A269,Database!$A:$AS,MATCH($F$1,Database!$A$1:$AS$1,0),FALSE))</f>
        <v>97.5</v>
      </c>
      <c r="G269" s="77">
        <f>IF(VLOOKUP(A269,Database!$A:$AS,MATCH($G$1,Database!$A$1:$AS$1,0),FALSE)=0,#N/A,VLOOKUP(A269,Database!$A:$AS,MATCH($G$1,Database!$A$1:$AS$1,0),FALSE))</f>
        <v>91.521778096000006</v>
      </c>
      <c r="H269" s="77">
        <f>(((Table134567891011121314151617343[[#This Row],[ITA]]-VLOOKUP($U$1,A:B,2,))/VLOOKUP($U$1,A:B,2,))*100)+100</f>
        <v>84.539473684105019</v>
      </c>
      <c r="I269" s="77">
        <f>(((Table134567891011121314151617343[[#This Row],[FRA]]-VLOOKUP($U$1,A:C,3,))/VLOOKUP($U$1,A:C,3,))*100)+100</f>
        <v>98.526685530295651</v>
      </c>
      <c r="J269" s="77">
        <f>(((Table134567891011121314151617343[[#This Row],[DEU]]-VLOOKUP($U$1,A:D,4,))/VLOOKUP($U$1,A:D,4,))*100)+100</f>
        <v>128.45744680797304</v>
      </c>
      <c r="K269" s="77">
        <f>(((Table134567891011121314151617343[[#This Row],[ESP]]-VLOOKUP($U$1,A:E,5,))/VLOOKUP($U$1,A:E,5,))*100)+100</f>
        <v>81.529797427694575</v>
      </c>
      <c r="L269" s="77">
        <f>(((Table134567891011121314151617343[[#This Row],[EA19]]-VLOOKUP($U$1,A:F,6,))/VLOOKUP($U$1,A:F,6,))*100)+100</f>
        <v>109.06040268456375</v>
      </c>
      <c r="M269" s="77">
        <f>(((Table134567891011121314151617343[[#This Row],[GBR]]-VLOOKUP($U$1,A:G,7,))/VLOOKUP($U$1,A:G,7,))*100)+100</f>
        <v>99.299883313181752</v>
      </c>
      <c r="N269" s="77">
        <f>IF(VLOOKUP(A269,Database!$A:$AU,MATCH($N$1,Database!$A$1:$AU$1,0),FALSE)=0,#N/A,VLOOKUP(A269,Database!$A:$AU,MATCH($N$1,Database!$A$1:$AU$1,0),FALSE))</f>
        <v>96.456346811000003</v>
      </c>
      <c r="O269" s="77">
        <f>(((Table134567891011121314151617343[[#This Row],[USA]]-VLOOKUP($U$1,A:N,14,))/VLOOKUP($U$1,A:N,14,))*100)+100</f>
        <v>111.04367284108176</v>
      </c>
      <c r="P269" s="77">
        <f>IF(VLOOKUP(A269,Database!$A:$AS,MATCH($P$1,Database!$A$1:$AS$1,0),FALSE)=0,#N/A,VLOOKUP(A269,Database!$A:$AS,MATCH($P$1,Database!$A$1:$AS$1,0),FALSE))</f>
        <v>102.948146134</v>
      </c>
      <c r="Q269" s="77">
        <f>(((Table134567891011121314151617343[[#This Row],[JPN]]-VLOOKUP($U$1,A:Q,16,))/VLOOKUP($U$1,A:Q,16,))*100)+100</f>
        <v>103.35782641151803</v>
      </c>
    </row>
    <row r="270" spans="1:17" s="82" customFormat="1" x14ac:dyDescent="0.2">
      <c r="A270" s="21">
        <v>41030</v>
      </c>
      <c r="B270" s="77">
        <f>IF(VLOOKUP(A270,Database!$A:$AS,MATCH($B$1,Database!$A$1:$AS$1,0),FALSE)=0,#N/A,VLOOKUP(A270,Database!$A:$AS,MATCH($B$1,Database!$A$1:$AS$1,0),FALSE))</f>
        <v>104.291309058</v>
      </c>
      <c r="C270" s="77">
        <f>IF(VLOOKUP(A270,Database!$A:$AS,MATCH($C$1,Database!$A$1:$AS$1,0),FALSE)=0,#N/A,VLOOKUP(A270,Database!$A:$AS,MATCH($C$1,Database!$A$1:$AS$1,0),FALSE))</f>
        <v>99.52</v>
      </c>
      <c r="D270" s="77">
        <f>IF(VLOOKUP(A270,Database!$A:$AS,MATCH($D$1,Database!$A$1:$AS$1,0),FALSE)=0,#N/A,VLOOKUP(A270,Database!$A:$AS,MATCH($D$1,Database!$A$1:$AS$1,0),FALSE))</f>
        <v>98.491792351000001</v>
      </c>
      <c r="E270" s="77">
        <f>IF(VLOOKUP(A270,Database!$A:$AS,MATCH($E$1,Database!$A$1:$AS$1,0),FALSE)=0,#N/A,VLOOKUP(A270,Database!$A:$AS,MATCH($E$1,Database!$A$1:$AS$1,0),FALSE))</f>
        <v>97.977081647999995</v>
      </c>
      <c r="F270" s="77">
        <f>IF(VLOOKUP(A270,Database!$A:$AS,MATCH($F$1,Database!$A$1:$AS$1,0),FALSE)=0,#N/A,VLOOKUP(A270,Database!$A:$AS,MATCH($F$1,Database!$A$1:$AS$1,0),FALSE))</f>
        <v>98.3</v>
      </c>
      <c r="G270" s="77">
        <f>IF(VLOOKUP(A270,Database!$A:$AS,MATCH($G$1,Database!$A$1:$AS$1,0),FALSE)=0,#N/A,VLOOKUP(A270,Database!$A:$AS,MATCH($G$1,Database!$A$1:$AS$1,0),FALSE))</f>
        <v>93.027424269999997</v>
      </c>
      <c r="H270" s="77">
        <f>(((Table134567891011121314151617343[[#This Row],[ITA]]-VLOOKUP($U$1,A:B,2,))/VLOOKUP($U$1,A:B,2,))*100)+100</f>
        <v>85.773026316164845</v>
      </c>
      <c r="I270" s="77">
        <f>(((Table134567891011121314151617343[[#This Row],[FRA]]-VLOOKUP($U$1,A:C,3,))/VLOOKUP($U$1,A:C,3,))*100)+100</f>
        <v>97.102156307932489</v>
      </c>
      <c r="J270" s="77">
        <f>(((Table134567891011121314151617343[[#This Row],[DEU]]-VLOOKUP($U$1,A:D,4,))/VLOOKUP($U$1,A:D,4,))*100)+100</f>
        <v>130.98404255282367</v>
      </c>
      <c r="K270" s="77">
        <f>(((Table134567891011121314151617343[[#This Row],[ESP]]-VLOOKUP($U$1,A:E,5,))/VLOOKUP($U$1,A:E,5,))*100)+100</f>
        <v>82.354375052723782</v>
      </c>
      <c r="L270" s="77">
        <f>(((Table134567891011121314151617343[[#This Row],[EA19]]-VLOOKUP($U$1,A:F,6,))/VLOOKUP($U$1,A:F,6,))*100)+100</f>
        <v>109.95525727069349</v>
      </c>
      <c r="M270" s="77">
        <f>(((Table134567891011121314151617343[[#This Row],[GBR]]-VLOOKUP($U$1,A:G,7,))/VLOOKUP($U$1,A:G,7,))*100)+100</f>
        <v>100.93348891503436</v>
      </c>
      <c r="N270" s="77">
        <f>IF(VLOOKUP(A270,Database!$A:$AU,MATCH($N$1,Database!$A$1:$AU$1,0),FALSE)=0,#N/A,VLOOKUP(A270,Database!$A:$AU,MATCH($N$1,Database!$A$1:$AU$1,0),FALSE))</f>
        <v>96.607998538000004</v>
      </c>
      <c r="O270" s="77">
        <f>(((Table134567891011121314151617343[[#This Row],[USA]]-VLOOKUP($U$1,A:N,14,))/VLOOKUP($U$1,A:N,14,))*100)+100</f>
        <v>111.21825922461721</v>
      </c>
      <c r="P270" s="77">
        <f>IF(VLOOKUP(A270,Database!$A:$AS,MATCH($P$1,Database!$A$1:$AS$1,0),FALSE)=0,#N/A,VLOOKUP(A270,Database!$A:$AS,MATCH($P$1,Database!$A$1:$AS$1,0),FALSE))</f>
        <v>101.10062207599999</v>
      </c>
      <c r="Q270" s="77">
        <f>(((Table134567891011121314151617343[[#This Row],[JPN]]-VLOOKUP($U$1,A:Q,16,))/VLOOKUP($U$1,A:Q,16,))*100)+100</f>
        <v>101.50295016508893</v>
      </c>
    </row>
    <row r="271" spans="1:17" s="82" customFormat="1" x14ac:dyDescent="0.2">
      <c r="A271" s="21">
        <v>41061</v>
      </c>
      <c r="B271" s="77">
        <f>IF(VLOOKUP(A271,Database!$A:$AS,MATCH($B$1,Database!$A$1:$AS$1,0),FALSE)=0,#N/A,VLOOKUP(A271,Database!$A:$AS,MATCH($B$1,Database!$A$1:$AS$1,0),FALSE))</f>
        <v>102.191484043</v>
      </c>
      <c r="C271" s="77">
        <f>IF(VLOOKUP(A271,Database!$A:$AS,MATCH($C$1,Database!$A$1:$AS$1,0),FALSE)=0,#N/A,VLOOKUP(A271,Database!$A:$AS,MATCH($C$1,Database!$A$1:$AS$1,0),FALSE))</f>
        <v>98.75</v>
      </c>
      <c r="D271" s="77">
        <f>IF(VLOOKUP(A271,Database!$A:$AS,MATCH($D$1,Database!$A$1:$AS$1,0),FALSE)=0,#N/A,VLOOKUP(A271,Database!$A:$AS,MATCH($D$1,Database!$A$1:$AS$1,0),FALSE))</f>
        <v>97.291892341999997</v>
      </c>
      <c r="E271" s="77">
        <f>IF(VLOOKUP(A271,Database!$A:$AS,MATCH($E$1,Database!$A$1:$AS$1,0),FALSE)=0,#N/A,VLOOKUP(A271,Database!$A:$AS,MATCH($E$1,Database!$A$1:$AS$1,0),FALSE))</f>
        <v>97.559081298999999</v>
      </c>
      <c r="F271" s="77">
        <f>IF(VLOOKUP(A271,Database!$A:$AS,MATCH($F$1,Database!$A$1:$AS$1,0),FALSE)=0,#N/A,VLOOKUP(A271,Database!$A:$AS,MATCH($F$1,Database!$A$1:$AS$1,0),FALSE))</f>
        <v>97.4</v>
      </c>
      <c r="G271" s="77">
        <f>IF(VLOOKUP(A271,Database!$A:$AS,MATCH($G$1,Database!$A$1:$AS$1,0),FALSE)=0,#N/A,VLOOKUP(A271,Database!$A:$AS,MATCH($G$1,Database!$A$1:$AS$1,0),FALSE))</f>
        <v>91.629324252000004</v>
      </c>
      <c r="H271" s="77">
        <f>(((Table134567891011121314151617343[[#This Row],[ITA]]-VLOOKUP($U$1,A:B,2,))/VLOOKUP($U$1,A:B,2,))*100)+100</f>
        <v>84.046052631610067</v>
      </c>
      <c r="I271" s="77">
        <f>(((Table134567891011121314151617343[[#This Row],[FRA]]-VLOOKUP($U$1,A:C,3,))/VLOOKUP($U$1,A:C,3,))*100)+100</f>
        <v>96.350863498877942</v>
      </c>
      <c r="J271" s="77">
        <f>(((Table134567891011121314151617343[[#This Row],[DEU]]-VLOOKUP($U$1,A:D,4,))/VLOOKUP($U$1,A:D,4,))*100)+100</f>
        <v>129.38829787109543</v>
      </c>
      <c r="K271" s="77">
        <f>(((Table134567891011121314151617343[[#This Row],[ESP]]-VLOOKUP($U$1,A:E,5,))/VLOOKUP($U$1,A:E,5,))*100)+100</f>
        <v>82.003025972564501</v>
      </c>
      <c r="L271" s="77">
        <f>(((Table134567891011121314151617343[[#This Row],[EA19]]-VLOOKUP($U$1,A:F,6,))/VLOOKUP($U$1,A:F,6,))*100)+100</f>
        <v>108.94854586129753</v>
      </c>
      <c r="M271" s="77">
        <f>(((Table134567891011121314151617343[[#This Row],[GBR]]-VLOOKUP($U$1,A:G,7,))/VLOOKUP($U$1,A:G,7,))*100)+100</f>
        <v>99.416569428374785</v>
      </c>
      <c r="N271" s="77">
        <f>IF(VLOOKUP(A271,Database!$A:$AU,MATCH($N$1,Database!$A$1:$AU$1,0),FALSE)=0,#N/A,VLOOKUP(A271,Database!$A:$AU,MATCH($N$1,Database!$A$1:$AU$1,0),FALSE))</f>
        <v>96.598879611000001</v>
      </c>
      <c r="O271" s="77">
        <f>(((Table134567891011121314151617343[[#This Row],[USA]]-VLOOKUP($U$1,A:N,14,))/VLOOKUP($U$1,A:N,14,))*100)+100</f>
        <v>111.20776122028749</v>
      </c>
      <c r="P271" s="77">
        <f>IF(VLOOKUP(A271,Database!$A:$AS,MATCH($P$1,Database!$A$1:$AS$1,0),FALSE)=0,#N/A,VLOOKUP(A271,Database!$A:$AS,MATCH($P$1,Database!$A$1:$AS$1,0),FALSE))</f>
        <v>100.382140498</v>
      </c>
      <c r="Q271" s="77">
        <f>(((Table134567891011121314151617343[[#This Row],[JPN]]-VLOOKUP($U$1,A:Q,16,))/VLOOKUP($U$1,A:Q,16,))*100)+100</f>
        <v>100.7816094027003</v>
      </c>
    </row>
    <row r="272" spans="1:17" s="82" customFormat="1" x14ac:dyDescent="0.2">
      <c r="A272" s="21">
        <v>41091</v>
      </c>
      <c r="B272" s="77">
        <f>IF(VLOOKUP(A272,Database!$A:$AS,MATCH($B$1,Database!$A$1:$AS$1,0),FALSE)=0,#N/A,VLOOKUP(A272,Database!$A:$AS,MATCH($B$1,Database!$A$1:$AS$1,0),FALSE))</f>
        <v>103.19140071699999</v>
      </c>
      <c r="C272" s="77">
        <f>IF(VLOOKUP(A272,Database!$A:$AS,MATCH($C$1,Database!$A$1:$AS$1,0),FALSE)=0,#N/A,VLOOKUP(A272,Database!$A:$AS,MATCH($C$1,Database!$A$1:$AS$1,0),FALSE))</f>
        <v>99.44</v>
      </c>
      <c r="D272" s="77">
        <f>IF(VLOOKUP(A272,Database!$A:$AS,MATCH($D$1,Database!$A$1:$AS$1,0),FALSE)=0,#N/A,VLOOKUP(A272,Database!$A:$AS,MATCH($D$1,Database!$A$1:$AS$1,0),FALSE))</f>
        <v>98.391800683</v>
      </c>
      <c r="E272" s="77">
        <f>IF(VLOOKUP(A272,Database!$A:$AS,MATCH($E$1,Database!$A$1:$AS$1,0),FALSE)=0,#N/A,VLOOKUP(A272,Database!$A:$AS,MATCH($E$1,Database!$A$1:$AS$1,0),FALSE))</f>
        <v>96.752080626999998</v>
      </c>
      <c r="F272" s="77">
        <f>IF(VLOOKUP(A272,Database!$A:$AS,MATCH($F$1,Database!$A$1:$AS$1,0),FALSE)=0,#N/A,VLOOKUP(A272,Database!$A:$AS,MATCH($F$1,Database!$A$1:$AS$1,0),FALSE))</f>
        <v>97.7</v>
      </c>
      <c r="G272" s="77">
        <f>IF(VLOOKUP(A272,Database!$A:$AS,MATCH($G$1,Database!$A$1:$AS$1,0),FALSE)=0,#N/A,VLOOKUP(A272,Database!$A:$AS,MATCH($G$1,Database!$A$1:$AS$1,0),FALSE))</f>
        <v>94.533070443</v>
      </c>
      <c r="H272" s="77">
        <f>(((Table134567891011121314151617343[[#This Row],[ITA]]-VLOOKUP($U$1,A:B,2,))/VLOOKUP($U$1,A:B,2,))*100)+100</f>
        <v>84.86842105298328</v>
      </c>
      <c r="I272" s="77">
        <f>(((Table134567891011121314151617343[[#This Row],[FRA]]-VLOOKUP($U$1,A:C,3,))/VLOOKUP($U$1,A:C,3,))*100)+100</f>
        <v>97.024099912186557</v>
      </c>
      <c r="J272" s="77">
        <f>(((Table134567891011121314151617343[[#This Row],[DEU]]-VLOOKUP($U$1,A:D,4,))/VLOOKUP($U$1,A:D,4,))*100)+100</f>
        <v>130.85106382857055</v>
      </c>
      <c r="K272" s="77">
        <f>(((Table134567891011121314151617343[[#This Row],[ESP]]-VLOOKUP($U$1,A:E,5,))/VLOOKUP($U$1,A:E,5,))*100)+100</f>
        <v>81.324703706869172</v>
      </c>
      <c r="L272" s="77">
        <f>(((Table134567891011121314151617343[[#This Row],[EA19]]-VLOOKUP($U$1,A:F,6,))/VLOOKUP($U$1,A:F,6,))*100)+100</f>
        <v>109.28411633109619</v>
      </c>
      <c r="M272" s="77">
        <f>(((Table134567891011121314151617343[[#This Row],[GBR]]-VLOOKUP($U$1,A:G,7,))/VLOOKUP($U$1,A:G,7,))*100)+100</f>
        <v>102.56709451580201</v>
      </c>
      <c r="N272" s="77">
        <f>IF(VLOOKUP(A272,Database!$A:$AU,MATCH($N$1,Database!$A$1:$AU$1,0),FALSE)=0,#N/A,VLOOKUP(A272,Database!$A:$AU,MATCH($N$1,Database!$A$1:$AU$1,0),FALSE))</f>
        <v>96.817832988000006</v>
      </c>
      <c r="O272" s="77">
        <f>(((Table134567891011121314151617343[[#This Row],[USA]]-VLOOKUP($U$1,A:N,14,))/VLOOKUP($U$1,A:N,14,))*100)+100</f>
        <v>111.45982744471831</v>
      </c>
      <c r="P272" s="77">
        <f>IF(VLOOKUP(A272,Database!$A:$AS,MATCH($P$1,Database!$A$1:$AS$1,0),FALSE)=0,#N/A,VLOOKUP(A272,Database!$A:$AS,MATCH($P$1,Database!$A$1:$AS$1,0),FALSE))</f>
        <v>99.868939370000007</v>
      </c>
      <c r="Q272" s="77">
        <f>(((Table134567891011121314151617343[[#This Row],[JPN]]-VLOOKUP($U$1,A:Q,16,))/VLOOKUP($U$1,A:Q,16,))*100)+100</f>
        <v>100.26636600013357</v>
      </c>
    </row>
    <row r="273" spans="1:17" s="82" customFormat="1" x14ac:dyDescent="0.2">
      <c r="A273" s="21">
        <v>41122</v>
      </c>
      <c r="B273" s="77">
        <f>IF(VLOOKUP(A273,Database!$A:$AS,MATCH($B$1,Database!$A$1:$AS$1,0),FALSE)=0,#N/A,VLOOKUP(A273,Database!$A:$AS,MATCH($B$1,Database!$A$1:$AS$1,0),FALSE))</f>
        <v>102.591450712</v>
      </c>
      <c r="C273" s="77">
        <f>IF(VLOOKUP(A273,Database!$A:$AS,MATCH($C$1,Database!$A$1:$AS$1,0),FALSE)=0,#N/A,VLOOKUP(A273,Database!$A:$AS,MATCH($C$1,Database!$A$1:$AS$1,0),FALSE))</f>
        <v>101.66</v>
      </c>
      <c r="D273" s="77">
        <f>IF(VLOOKUP(A273,Database!$A:$AS,MATCH($D$1,Database!$A$1:$AS$1,0),FALSE)=0,#N/A,VLOOKUP(A273,Database!$A:$AS,MATCH($D$1,Database!$A$1:$AS$1,0),FALSE))</f>
        <v>98.391800683</v>
      </c>
      <c r="E273" s="77">
        <f>IF(VLOOKUP(A273,Database!$A:$AS,MATCH($E$1,Database!$A$1:$AS$1,0),FALSE)=0,#N/A,VLOOKUP(A273,Database!$A:$AS,MATCH($E$1,Database!$A$1:$AS$1,0),FALSE))</f>
        <v>99.226082688000005</v>
      </c>
      <c r="F273" s="77">
        <f>IF(VLOOKUP(A273,Database!$A:$AS,MATCH($F$1,Database!$A$1:$AS$1,0),FALSE)=0,#N/A,VLOOKUP(A273,Database!$A:$AS,MATCH($F$1,Database!$A$1:$AS$1,0),FALSE))</f>
        <v>98.4</v>
      </c>
      <c r="G273" s="77">
        <f>IF(VLOOKUP(A273,Database!$A:$AS,MATCH($G$1,Database!$A$1:$AS$1,0),FALSE)=0,#N/A,VLOOKUP(A273,Database!$A:$AS,MATCH($G$1,Database!$A$1:$AS$1,0),FALSE))</f>
        <v>93.780247356000004</v>
      </c>
      <c r="H273" s="77">
        <f>(((Table134567891011121314151617343[[#This Row],[ITA]]-VLOOKUP($U$1,A:B,2,))/VLOOKUP($U$1,A:B,2,))*100)+100</f>
        <v>84.374999999665889</v>
      </c>
      <c r="I273" s="77">
        <f>(((Table134567891011121314151617343[[#This Row],[FRA]]-VLOOKUP($U$1,A:C,3,))/VLOOKUP($U$1,A:C,3,))*100)+100</f>
        <v>99.190164894136018</v>
      </c>
      <c r="J273" s="77">
        <f>(((Table134567891011121314151617343[[#This Row],[DEU]]-VLOOKUP($U$1,A:D,4,))/VLOOKUP($U$1,A:D,4,))*100)+100</f>
        <v>130.85106382857055</v>
      </c>
      <c r="K273" s="77">
        <f>(((Table134567891011121314151617343[[#This Row],[ESP]]-VLOOKUP($U$1,A:E,5,))/VLOOKUP($U$1,A:E,5,))*100)+100</f>
        <v>83.404219550633485</v>
      </c>
      <c r="L273" s="77">
        <f>(((Table134567891011121314151617343[[#This Row],[EA19]]-VLOOKUP($U$1,A:F,6,))/VLOOKUP($U$1,A:F,6,))*100)+100</f>
        <v>110.06711409395973</v>
      </c>
      <c r="M273" s="77">
        <f>(((Table134567891011121314151617343[[#This Row],[GBR]]-VLOOKUP($U$1,A:G,7,))/VLOOKUP($U$1,A:G,7,))*100)+100</f>
        <v>101.7502917148757</v>
      </c>
      <c r="N273" s="77">
        <f>IF(VLOOKUP(A273,Database!$A:$AU,MATCH($N$1,Database!$A$1:$AU$1,0),FALSE)=0,#N/A,VLOOKUP(A273,Database!$A:$AU,MATCH($N$1,Database!$A$1:$AU$1,0),FALSE))</f>
        <v>96.426908534000006</v>
      </c>
      <c r="O273" s="77">
        <f>(((Table134567891011121314151617343[[#This Row],[USA]]-VLOOKUP($U$1,A:N,14,))/VLOOKUP($U$1,A:N,14,))*100)+100</f>
        <v>111.00978254243093</v>
      </c>
      <c r="P273" s="77">
        <f>IF(VLOOKUP(A273,Database!$A:$AS,MATCH($P$1,Database!$A$1:$AS$1,0),FALSE)=0,#N/A,VLOOKUP(A273,Database!$A:$AS,MATCH($P$1,Database!$A$1:$AS$1,0),FALSE))</f>
        <v>98.637256664999995</v>
      </c>
      <c r="Q273" s="77">
        <f>(((Table134567891011121314151617343[[#This Row],[JPN]]-VLOOKUP($U$1,A:Q,16,))/VLOOKUP($U$1,A:Q,16,))*100)+100</f>
        <v>99.029781836182153</v>
      </c>
    </row>
    <row r="274" spans="1:17" s="82" customFormat="1" x14ac:dyDescent="0.2">
      <c r="A274" s="21">
        <v>41153</v>
      </c>
      <c r="B274" s="77">
        <f>IF(VLOOKUP(A274,Database!$A:$AS,MATCH($B$1,Database!$A$1:$AS$1,0),FALSE)=0,#N/A,VLOOKUP(A274,Database!$A:$AS,MATCH($B$1,Database!$A$1:$AS$1,0),FALSE))</f>
        <v>102.391467378</v>
      </c>
      <c r="C274" s="77">
        <f>IF(VLOOKUP(A274,Database!$A:$AS,MATCH($C$1,Database!$A$1:$AS$1,0),FALSE)=0,#N/A,VLOOKUP(A274,Database!$A:$AS,MATCH($C$1,Database!$A$1:$AS$1,0),FALSE))</f>
        <v>99.41</v>
      </c>
      <c r="D274" s="77">
        <f>IF(VLOOKUP(A274,Database!$A:$AS,MATCH($D$1,Database!$A$1:$AS$1,0),FALSE)=0,#N/A,VLOOKUP(A274,Database!$A:$AS,MATCH($D$1,Database!$A$1:$AS$1,0),FALSE))</f>
        <v>97.091909008000002</v>
      </c>
      <c r="E274" s="77">
        <f>IF(VLOOKUP(A274,Database!$A:$AS,MATCH($E$1,Database!$A$1:$AS$1,0),FALSE)=0,#N/A,VLOOKUP(A274,Database!$A:$AS,MATCH($E$1,Database!$A$1:$AS$1,0),FALSE))</f>
        <v>95.559079632999996</v>
      </c>
      <c r="F274" s="77">
        <f>IF(VLOOKUP(A274,Database!$A:$AS,MATCH($F$1,Database!$A$1:$AS$1,0),FALSE)=0,#N/A,VLOOKUP(A274,Database!$A:$AS,MATCH($F$1,Database!$A$1:$AS$1,0),FALSE))</f>
        <v>96.6</v>
      </c>
      <c r="G274" s="77">
        <f>IF(VLOOKUP(A274,Database!$A:$AS,MATCH($G$1,Database!$A$1:$AS$1,0),FALSE)=0,#N/A,VLOOKUP(A274,Database!$A:$AS,MATCH($G$1,Database!$A$1:$AS$1,0),FALSE))</f>
        <v>91.414231940999997</v>
      </c>
      <c r="H274" s="77">
        <f>(((Table134567891011121314151617343[[#This Row],[ITA]]-VLOOKUP($U$1,A:B,2,))/VLOOKUP($U$1,A:B,2,))*100)+100</f>
        <v>84.210526316049197</v>
      </c>
      <c r="I274" s="77">
        <f>(((Table134567891011121314151617343[[#This Row],[FRA]]-VLOOKUP($U$1,A:C,3,))/VLOOKUP($U$1,A:C,3,))*100)+100</f>
        <v>96.99482876378184</v>
      </c>
      <c r="J274" s="77">
        <f>(((Table134567891011121314151617343[[#This Row],[DEU]]-VLOOKUP($U$1,A:D,4,))/VLOOKUP($U$1,A:D,4,))*100)+100</f>
        <v>129.12234042524898</v>
      </c>
      <c r="K274" s="77">
        <f>(((Table134567891011121314151617343[[#This Row],[ESP]]-VLOOKUP($U$1,A:E,5,))/VLOOKUP($U$1,A:E,5,))*100)+100</f>
        <v>80.321929898488918</v>
      </c>
      <c r="L274" s="77">
        <f>(((Table134567891011121314151617343[[#This Row],[EA19]]-VLOOKUP($U$1,A:F,6,))/VLOOKUP($U$1,A:F,6,))*100)+100</f>
        <v>108.05369127516778</v>
      </c>
      <c r="M274" s="77">
        <f>(((Table134567891011121314151617343[[#This Row],[GBR]]-VLOOKUP($U$1,A:G,7,))/VLOOKUP($U$1,A:G,7,))*100)+100</f>
        <v>99.183197199073689</v>
      </c>
      <c r="N274" s="77">
        <f>IF(VLOOKUP(A274,Database!$A:$AU,MATCH($N$1,Database!$A$1:$AU$1,0),FALSE)=0,#N/A,VLOOKUP(A274,Database!$A:$AU,MATCH($N$1,Database!$A$1:$AU$1,0),FALSE))</f>
        <v>96.372690563000006</v>
      </c>
      <c r="O274" s="77">
        <f>(((Table134567891011121314151617343[[#This Row],[USA]]-VLOOKUP($U$1,A:N,14,))/VLOOKUP($U$1,A:N,14,))*100)+100</f>
        <v>110.94736505687523</v>
      </c>
      <c r="P274" s="77">
        <f>IF(VLOOKUP(A274,Database!$A:$AS,MATCH($P$1,Database!$A$1:$AS$1,0),FALSE)=0,#N/A,VLOOKUP(A274,Database!$A:$AS,MATCH($P$1,Database!$A$1:$AS$1,0),FALSE))</f>
        <v>96.481811930000006</v>
      </c>
      <c r="Q274" s="77">
        <f>(((Table134567891011121314151617343[[#This Row],[JPN]]-VLOOKUP($U$1,A:Q,16,))/VLOOKUP($U$1,A:Q,16,))*100)+100</f>
        <v>96.86575954801225</v>
      </c>
    </row>
    <row r="275" spans="1:17" s="82" customFormat="1" x14ac:dyDescent="0.2">
      <c r="A275" s="21">
        <v>41183</v>
      </c>
      <c r="B275" s="77">
        <f>IF(VLOOKUP(A275,Database!$A:$AS,MATCH($B$1,Database!$A$1:$AS$1,0),FALSE)=0,#N/A,VLOOKUP(A275,Database!$A:$AS,MATCH($B$1,Database!$A$1:$AS$1,0),FALSE))</f>
        <v>100.49162569800001</v>
      </c>
      <c r="C275" s="77">
        <f>IF(VLOOKUP(A275,Database!$A:$AS,MATCH($C$1,Database!$A$1:$AS$1,0),FALSE)=0,#N/A,VLOOKUP(A275,Database!$A:$AS,MATCH($C$1,Database!$A$1:$AS$1,0),FALSE))</f>
        <v>97.95</v>
      </c>
      <c r="D275" s="77">
        <f>IF(VLOOKUP(A275,Database!$A:$AS,MATCH($D$1,Database!$A$1:$AS$1,0),FALSE)=0,#N/A,VLOOKUP(A275,Database!$A:$AS,MATCH($D$1,Database!$A$1:$AS$1,0),FALSE))</f>
        <v>95.792017332</v>
      </c>
      <c r="E275" s="77">
        <f>IF(VLOOKUP(A275,Database!$A:$AS,MATCH($E$1,Database!$A$1:$AS$1,0),FALSE)=0,#N/A,VLOOKUP(A275,Database!$A:$AS,MATCH($E$1,Database!$A$1:$AS$1,0),FALSE))</f>
        <v>96.259080216000001</v>
      </c>
      <c r="F275" s="77">
        <f>IF(VLOOKUP(A275,Database!$A:$AS,MATCH($F$1,Database!$A$1:$AS$1,0),FALSE)=0,#N/A,VLOOKUP(A275,Database!$A:$AS,MATCH($F$1,Database!$A$1:$AS$1,0),FALSE))</f>
        <v>95.8</v>
      </c>
      <c r="G275" s="77">
        <f>IF(VLOOKUP(A275,Database!$A:$AS,MATCH($G$1,Database!$A$1:$AS$1,0),FALSE)=0,#N/A,VLOOKUP(A275,Database!$A:$AS,MATCH($G$1,Database!$A$1:$AS$1,0),FALSE))</f>
        <v>91.199139630999994</v>
      </c>
      <c r="H275" s="77">
        <f>(((Table134567891011121314151617343[[#This Row],[ITA]]-VLOOKUP($U$1,A:B,2,))/VLOOKUP($U$1,A:B,2,))*100)+100</f>
        <v>82.648026315933549</v>
      </c>
      <c r="I275" s="77">
        <f>(((Table134567891011121314151617343[[#This Row],[FRA]]-VLOOKUP($U$1,A:C,3,))/VLOOKUP($U$1,A:C,3,))*100)+100</f>
        <v>95.570299541418677</v>
      </c>
      <c r="J275" s="77">
        <f>(((Table134567891011121314151617343[[#This Row],[DEU]]-VLOOKUP($U$1,A:D,4,))/VLOOKUP($U$1,A:D,4,))*100)+100</f>
        <v>127.3936170205975</v>
      </c>
      <c r="K275" s="77">
        <f>(((Table134567891011121314151617343[[#This Row],[ESP]]-VLOOKUP($U$1,A:E,5,))/VLOOKUP($U$1,A:E,5,))*100)+100</f>
        <v>80.910313524331315</v>
      </c>
      <c r="L275" s="77">
        <f>(((Table134567891011121314151617343[[#This Row],[EA19]]-VLOOKUP($U$1,A:F,6,))/VLOOKUP($U$1,A:F,6,))*100)+100</f>
        <v>107.15883668903803</v>
      </c>
      <c r="M275" s="77">
        <f>(((Table134567891011121314151617343[[#This Row],[GBR]]-VLOOKUP($U$1,A:G,7,))/VLOOKUP($U$1,A:G,7,))*100)+100</f>
        <v>98.949824970857591</v>
      </c>
      <c r="N275" s="77">
        <f>IF(VLOOKUP(A275,Database!$A:$AU,MATCH($N$1,Database!$A$1:$AU$1,0),FALSE)=0,#N/A,VLOOKUP(A275,Database!$A:$AU,MATCH($N$1,Database!$A$1:$AU$1,0),FALSE))</f>
        <v>96.674903712000003</v>
      </c>
      <c r="O275" s="77">
        <f>(((Table134567891011121314151617343[[#This Row],[USA]]-VLOOKUP($U$1,A:N,14,))/VLOOKUP($U$1,A:N,14,))*100)+100</f>
        <v>111.2952826294906</v>
      </c>
      <c r="P275" s="77">
        <f>IF(VLOOKUP(A275,Database!$A:$AS,MATCH($P$1,Database!$A$1:$AS$1,0),FALSE)=0,#N/A,VLOOKUP(A275,Database!$A:$AS,MATCH($P$1,Database!$A$1:$AS$1,0),FALSE))</f>
        <v>96.789732607000005</v>
      </c>
      <c r="Q275" s="77">
        <f>(((Table134567891011121314151617343[[#This Row],[JPN]]-VLOOKUP($U$1,A:Q,16,))/VLOOKUP($U$1,A:Q,16,))*100)+100</f>
        <v>97.174905589753081</v>
      </c>
    </row>
    <row r="276" spans="1:17" s="82" customFormat="1" x14ac:dyDescent="0.2">
      <c r="A276" s="21">
        <v>41214</v>
      </c>
      <c r="B276" s="77">
        <f>IF(VLOOKUP(A276,Database!$A:$AS,MATCH($B$1,Database!$A$1:$AS$1,0),FALSE)=0,#N/A,VLOOKUP(A276,Database!$A:$AS,MATCH($B$1,Database!$A$1:$AS$1,0),FALSE))</f>
        <v>99.091742354999994</v>
      </c>
      <c r="C276" s="77">
        <f>IF(VLOOKUP(A276,Database!$A:$AS,MATCH($C$1,Database!$A$1:$AS$1,0),FALSE)=0,#N/A,VLOOKUP(A276,Database!$A:$AS,MATCH($C$1,Database!$A$1:$AS$1,0),FALSE))</f>
        <v>97.9</v>
      </c>
      <c r="D276" s="77">
        <f>IF(VLOOKUP(A276,Database!$A:$AS,MATCH($D$1,Database!$A$1:$AS$1,0),FALSE)=0,#N/A,VLOOKUP(A276,Database!$A:$AS,MATCH($D$1,Database!$A$1:$AS$1,0),FALSE))</f>
        <v>95.092075660000006</v>
      </c>
      <c r="E276" s="77">
        <f>IF(VLOOKUP(A276,Database!$A:$AS,MATCH($E$1,Database!$A$1:$AS$1,0),FALSE)=0,#N/A,VLOOKUP(A276,Database!$A:$AS,MATCH($E$1,Database!$A$1:$AS$1,0),FALSE))</f>
        <v>93.832078193000001</v>
      </c>
      <c r="F276" s="77">
        <f>IF(VLOOKUP(A276,Database!$A:$AS,MATCH($F$1,Database!$A$1:$AS$1,0),FALSE)=0,#N/A,VLOOKUP(A276,Database!$A:$AS,MATCH($F$1,Database!$A$1:$AS$1,0),FALSE))</f>
        <v>95.1</v>
      </c>
      <c r="G276" s="77">
        <f>IF(VLOOKUP(A276,Database!$A:$AS,MATCH($G$1,Database!$A$1:$AS$1,0),FALSE)=0,#N/A,VLOOKUP(A276,Database!$A:$AS,MATCH($G$1,Database!$A$1:$AS$1,0),FALSE))</f>
        <v>91.199139630999994</v>
      </c>
      <c r="H276" s="77">
        <f>(((Table134567891011121314151617343[[#This Row],[ITA]]-VLOOKUP($U$1,A:B,2,))/VLOOKUP($U$1,A:B,2,))*100)+100</f>
        <v>81.496710526504486</v>
      </c>
      <c r="I276" s="77">
        <f>(((Table134567891011121314151617343[[#This Row],[FRA]]-VLOOKUP($U$1,A:C,3,))/VLOOKUP($U$1,A:C,3,))*100)+100</f>
        <v>95.521514294077477</v>
      </c>
      <c r="J276" s="77">
        <f>(((Table134567891011121314151617343[[#This Row],[DEU]]-VLOOKUP($U$1,A:D,4,))/VLOOKUP($U$1,A:D,4,))*100)+100</f>
        <v>126.46276595614522</v>
      </c>
      <c r="K276" s="77">
        <f>(((Table134567891011121314151617343[[#This Row],[ESP]]-VLOOKUP($U$1,A:E,5,))/VLOOKUP($U$1,A:E,5,))*100)+100</f>
        <v>78.870303437340311</v>
      </c>
      <c r="L276" s="77">
        <f>(((Table134567891011121314151617343[[#This Row],[EA19]]-VLOOKUP($U$1,A:F,6,))/VLOOKUP($U$1,A:F,6,))*100)+100</f>
        <v>106.37583892617448</v>
      </c>
      <c r="M276" s="77">
        <f>(((Table134567891011121314151617343[[#This Row],[GBR]]-VLOOKUP($U$1,A:G,7,))/VLOOKUP($U$1,A:G,7,))*100)+100</f>
        <v>98.949824970857591</v>
      </c>
      <c r="N276" s="77">
        <f>IF(VLOOKUP(A276,Database!$A:$AU,MATCH($N$1,Database!$A$1:$AU$1,0),FALSE)=0,#N/A,VLOOKUP(A276,Database!$A:$AU,MATCH($N$1,Database!$A$1:$AU$1,0),FALSE))</f>
        <v>97.120244373999995</v>
      </c>
      <c r="O276" s="77">
        <f>(((Table134567891011121314151617343[[#This Row],[USA]]-VLOOKUP($U$1,A:N,14,))/VLOOKUP($U$1,A:N,14,))*100)+100</f>
        <v>111.80797323419343</v>
      </c>
      <c r="P276" s="77">
        <f>IF(VLOOKUP(A276,Database!$A:$AS,MATCH($P$1,Database!$A$1:$AS$1,0),FALSE)=0,#N/A,VLOOKUP(A276,Database!$A:$AS,MATCH($P$1,Database!$A$1:$AS$1,0),FALSE))</f>
        <v>96.071251028000006</v>
      </c>
      <c r="Q276" s="77">
        <f>(((Table134567891011121314151617343[[#This Row],[JPN]]-VLOOKUP($U$1,A:Q,16,))/VLOOKUP($U$1,A:Q,16,))*100)+100</f>
        <v>96.453564826360449</v>
      </c>
    </row>
    <row r="277" spans="1:17" s="82" customFormat="1" x14ac:dyDescent="0.2">
      <c r="A277" s="21">
        <v>41244</v>
      </c>
      <c r="B277" s="77">
        <f>IF(VLOOKUP(A277,Database!$A:$AS,MATCH($B$1,Database!$A$1:$AS$1,0),FALSE)=0,#N/A,VLOOKUP(A277,Database!$A:$AS,MATCH($B$1,Database!$A$1:$AS$1,0),FALSE))</f>
        <v>99.891675694</v>
      </c>
      <c r="C277" s="77">
        <f>IF(VLOOKUP(A277,Database!$A:$AS,MATCH($C$1,Database!$A$1:$AS$1,0),FALSE)=0,#N/A,VLOOKUP(A277,Database!$A:$AS,MATCH($C$1,Database!$A$1:$AS$1,0),FALSE))</f>
        <v>98.82</v>
      </c>
      <c r="D277" s="77">
        <f>IF(VLOOKUP(A277,Database!$A:$AS,MATCH($D$1,Database!$A$1:$AS$1,0),FALSE)=0,#N/A,VLOOKUP(A277,Database!$A:$AS,MATCH($D$1,Database!$A$1:$AS$1,0),FALSE))</f>
        <v>95.892008998999998</v>
      </c>
      <c r="E277" s="77">
        <f>IF(VLOOKUP(A277,Database!$A:$AS,MATCH($E$1,Database!$A$1:$AS$1,0),FALSE)=0,#N/A,VLOOKUP(A277,Database!$A:$AS,MATCH($E$1,Database!$A$1:$AS$1,0),FALSE))</f>
        <v>94.371078643000004</v>
      </c>
      <c r="F277" s="77">
        <f>IF(VLOOKUP(A277,Database!$A:$AS,MATCH($F$1,Database!$A$1:$AS$1,0),FALSE)=0,#N/A,VLOOKUP(A277,Database!$A:$AS,MATCH($F$1,Database!$A$1:$AS$1,0),FALSE))</f>
        <v>95.6</v>
      </c>
      <c r="G277" s="77">
        <f>IF(VLOOKUP(A277,Database!$A:$AS,MATCH($G$1,Database!$A$1:$AS$1,0),FALSE)=0,#N/A,VLOOKUP(A277,Database!$A:$AS,MATCH($G$1,Database!$A$1:$AS$1,0),FALSE))</f>
        <v>91.091593476</v>
      </c>
      <c r="H277" s="77">
        <f>(((Table134567891011121314151617343[[#This Row],[ITA]]-VLOOKUP($U$1,A:B,2,))/VLOOKUP($U$1,A:B,2,))*100)+100</f>
        <v>82.154605263438583</v>
      </c>
      <c r="I277" s="77">
        <f>(((Table134567891011121314151617343[[#This Row],[FRA]]-VLOOKUP($U$1,A:C,3,))/VLOOKUP($U$1,A:C,3,))*100)+100</f>
        <v>96.419162845155626</v>
      </c>
      <c r="J277" s="77">
        <f>(((Table134567891011121314151617343[[#This Row],[DEU]]-VLOOKUP($U$1,A:D,4,))/VLOOKUP($U$1,A:D,4,))*100)+100</f>
        <v>127.52659574352073</v>
      </c>
      <c r="K277" s="77">
        <f>(((Table134567891011121314151617343[[#This Row],[ESP]]-VLOOKUP($U$1,A:E,5,))/VLOOKUP($U$1,A:E,5,))*100)+100</f>
        <v>79.323358830155172</v>
      </c>
      <c r="L277" s="77">
        <f>(((Table134567891011121314151617343[[#This Row],[EA19]]-VLOOKUP($U$1,A:F,6,))/VLOOKUP($U$1,A:F,6,))*100)+100</f>
        <v>106.93512304250558</v>
      </c>
      <c r="M277" s="77">
        <f>(((Table134567891011121314151617343[[#This Row],[GBR]]-VLOOKUP($U$1,A:G,7,))/VLOOKUP($U$1,A:G,7,))*100)+100</f>
        <v>98.833138856749542</v>
      </c>
      <c r="N277" s="77">
        <f>IF(VLOOKUP(A277,Database!$A:$AU,MATCH($N$1,Database!$A$1:$AU$1,0),FALSE)=0,#N/A,VLOOKUP(A277,Database!$A:$AU,MATCH($N$1,Database!$A$1:$AU$1,0),FALSE))</f>
        <v>97.346730777999994</v>
      </c>
      <c r="O277" s="77">
        <f>(((Table134567891011121314151617343[[#This Row],[USA]]-VLOOKUP($U$1,A:N,14,))/VLOOKUP($U$1,A:N,14,))*100)+100</f>
        <v>112.06871172347095</v>
      </c>
      <c r="P277" s="77">
        <f>IF(VLOOKUP(A277,Database!$A:$AS,MATCH($P$1,Database!$A$1:$AS$1,0),FALSE)=0,#N/A,VLOOKUP(A277,Database!$A:$AS,MATCH($P$1,Database!$A$1:$AS$1,0),FALSE))</f>
        <v>97.405573958999994</v>
      </c>
      <c r="Q277" s="77">
        <f>(((Table134567891011121314151617343[[#This Row],[JPN]]-VLOOKUP($U$1,A:Q,16,))/VLOOKUP($U$1,A:Q,16,))*100)+100</f>
        <v>97.793197671226778</v>
      </c>
    </row>
    <row r="278" spans="1:17" s="82" customFormat="1" x14ac:dyDescent="0.2">
      <c r="A278" s="21">
        <v>41275</v>
      </c>
      <c r="B278" s="77">
        <f>IF(VLOOKUP(A278,Database!$A:$AS,MATCH($B$1,Database!$A$1:$AS$1,0),FALSE)=0,#N/A,VLOOKUP(A278,Database!$A:$AS,MATCH($B$1,Database!$A$1:$AS$1,0),FALSE))</f>
        <v>99.891675694</v>
      </c>
      <c r="C278" s="77">
        <f>IF(VLOOKUP(A278,Database!$A:$AS,MATCH($C$1,Database!$A$1:$AS$1,0),FALSE)=0,#N/A,VLOOKUP(A278,Database!$A:$AS,MATCH($C$1,Database!$A$1:$AS$1,0),FALSE))</f>
        <v>98.64</v>
      </c>
      <c r="D278" s="77">
        <f>IF(VLOOKUP(A278,Database!$A:$AS,MATCH($D$1,Database!$A$1:$AS$1,0),FALSE)=0,#N/A,VLOOKUP(A278,Database!$A:$AS,MATCH($D$1,Database!$A$1:$AS$1,0),FALSE))</f>
        <v>94.692108990999998</v>
      </c>
      <c r="E278" s="77">
        <f>IF(VLOOKUP(A278,Database!$A:$AS,MATCH($E$1,Database!$A$1:$AS$1,0),FALSE)=0,#N/A,VLOOKUP(A278,Database!$A:$AS,MATCH($E$1,Database!$A$1:$AS$1,0),FALSE))</f>
        <v>95.332079442999998</v>
      </c>
      <c r="F278" s="77">
        <f>IF(VLOOKUP(A278,Database!$A:$AS,MATCH($F$1,Database!$A$1:$AS$1,0),FALSE)=0,#N/A,VLOOKUP(A278,Database!$A:$AS,MATCH($F$1,Database!$A$1:$AS$1,0),FALSE))</f>
        <v>95.2</v>
      </c>
      <c r="G278" s="77">
        <f>IF(VLOOKUP(A278,Database!$A:$AS,MATCH($G$1,Database!$A$1:$AS$1,0),FALSE)=0,#N/A,VLOOKUP(A278,Database!$A:$AS,MATCH($G$1,Database!$A$1:$AS$1,0),FALSE))</f>
        <v>88.833124216000002</v>
      </c>
      <c r="H278" s="77">
        <f>(((Table134567891011121314151617343[[#This Row],[ITA]]-VLOOKUP($U$1,A:B,2,))/VLOOKUP($U$1,A:B,2,))*100)+100</f>
        <v>82.154605263438583</v>
      </c>
      <c r="I278" s="77">
        <f>(((Table134567891011121314151617343[[#This Row],[FRA]]-VLOOKUP($U$1,A:C,3,))/VLOOKUP($U$1,A:C,3,))*100)+100</f>
        <v>96.243535954727292</v>
      </c>
      <c r="J278" s="77">
        <f>(((Table134567891011121314151617343[[#This Row],[DEU]]-VLOOKUP($U$1,A:D,4,))/VLOOKUP($U$1,A:D,4,))*100)+100</f>
        <v>125.9308510631224</v>
      </c>
      <c r="K278" s="77">
        <f>(((Table134567891011121314151617343[[#This Row],[ESP]]-VLOOKUP($U$1,A:E,5,))/VLOOKUP($U$1,A:E,5,))*100)+100</f>
        <v>80.131125493317285</v>
      </c>
      <c r="L278" s="77">
        <f>(((Table134567891011121314151617343[[#This Row],[EA19]]-VLOOKUP($U$1,A:F,6,))/VLOOKUP($U$1,A:F,6,))*100)+100</f>
        <v>106.48769574944072</v>
      </c>
      <c r="M278" s="77">
        <f>(((Table134567891011121314151617343[[#This Row],[GBR]]-VLOOKUP($U$1,A:G,7,))/VLOOKUP($U$1,A:G,7,))*100)+100</f>
        <v>96.382730455055594</v>
      </c>
      <c r="N278" s="77">
        <f>IF(VLOOKUP(A278,Database!$A:$AU,MATCH($N$1,Database!$A$1:$AU$1,0),FALSE)=0,#N/A,VLOOKUP(A278,Database!$A:$AU,MATCH($N$1,Database!$A$1:$AU$1,0),FALSE))</f>
        <v>97.301334378000007</v>
      </c>
      <c r="O278" s="77">
        <f>(((Table134567891011121314151617343[[#This Row],[USA]]-VLOOKUP($U$1,A:N,14,))/VLOOKUP($U$1,A:N,14,))*100)+100</f>
        <v>112.01644991637971</v>
      </c>
      <c r="P278" s="77">
        <f>IF(VLOOKUP(A278,Database!$A:$AS,MATCH($P$1,Database!$A$1:$AS$1,0),FALSE)=0,#N/A,VLOOKUP(A278,Database!$A:$AS,MATCH($P$1,Database!$A$1:$AS$1,0),FALSE))</f>
        <v>95.392050662000003</v>
      </c>
      <c r="Q278" s="77">
        <f>(((Table134567891011121314151617343[[#This Row],[JPN]]-VLOOKUP($U$1,A:Q,16,))/VLOOKUP($U$1,A:Q,16,))*100)+100</f>
        <v>95.771661594841419</v>
      </c>
    </row>
    <row r="279" spans="1:17" s="82" customFormat="1" x14ac:dyDescent="0.2">
      <c r="A279" s="21">
        <v>41306</v>
      </c>
      <c r="B279" s="77">
        <f>IF(VLOOKUP(A279,Database!$A:$AS,MATCH($B$1,Database!$A$1:$AS$1,0),FALSE)=0,#N/A,VLOOKUP(A279,Database!$A:$AS,MATCH($B$1,Database!$A$1:$AS$1,0),FALSE))</f>
        <v>99.291725690000007</v>
      </c>
      <c r="C279" s="77">
        <f>IF(VLOOKUP(A279,Database!$A:$AS,MATCH($C$1,Database!$A$1:$AS$1,0),FALSE)=0,#N/A,VLOOKUP(A279,Database!$A:$AS,MATCH($C$1,Database!$A$1:$AS$1,0),FALSE))</f>
        <v>99.71</v>
      </c>
      <c r="D279" s="77">
        <f>IF(VLOOKUP(A279,Database!$A:$AS,MATCH($D$1,Database!$A$1:$AS$1,0),FALSE)=0,#N/A,VLOOKUP(A279,Database!$A:$AS,MATCH($D$1,Database!$A$1:$AS$1,0),FALSE))</f>
        <v>95.492042330000004</v>
      </c>
      <c r="E279" s="77">
        <f>IF(VLOOKUP(A279,Database!$A:$AS,MATCH($E$1,Database!$A$1:$AS$1,0),FALSE)=0,#N/A,VLOOKUP(A279,Database!$A:$AS,MATCH($E$1,Database!$A$1:$AS$1,0),FALSE))</f>
        <v>94.670078892000006</v>
      </c>
      <c r="F279" s="77">
        <f>IF(VLOOKUP(A279,Database!$A:$AS,MATCH($F$1,Database!$A$1:$AS$1,0),FALSE)=0,#N/A,VLOOKUP(A279,Database!$A:$AS,MATCH($F$1,Database!$A$1:$AS$1,0),FALSE))</f>
        <v>95.4</v>
      </c>
      <c r="G279" s="77">
        <f>IF(VLOOKUP(A279,Database!$A:$AS,MATCH($G$1,Database!$A$1:$AS$1,0),FALSE)=0,#N/A,VLOOKUP(A279,Database!$A:$AS,MATCH($G$1,Database!$A$1:$AS$1,0),FALSE))</f>
        <v>88.940670370999996</v>
      </c>
      <c r="H279" s="77">
        <f>(((Table134567891011121314151617343[[#This Row],[ITA]]-VLOOKUP($U$1,A:B,2,))/VLOOKUP($U$1,A:B,2,))*100)+100</f>
        <v>81.661184210943631</v>
      </c>
      <c r="I279" s="77">
        <f>(((Table134567891011121314151617343[[#This Row],[FRA]]-VLOOKUP($U$1,A:C,3,))/VLOOKUP($U$1,A:C,3,))*100)+100</f>
        <v>97.287540247829057</v>
      </c>
      <c r="J279" s="77">
        <f>(((Table134567891011121314151617343[[#This Row],[DEU]]-VLOOKUP($U$1,A:D,4,))/VLOOKUP($U$1,A:D,4,))*100)+100</f>
        <v>126.99468085049793</v>
      </c>
      <c r="K279" s="77">
        <f>(((Table134567891011121314151617343[[#This Row],[ESP]]-VLOOKUP($U$1,A:E,5,))/VLOOKUP($U$1,A:E,5,))*100)+100</f>
        <v>79.574682693173145</v>
      </c>
      <c r="L279" s="77">
        <f>(((Table134567891011121314151617343[[#This Row],[EA19]]-VLOOKUP($U$1,A:F,6,))/VLOOKUP($U$1,A:F,6,))*100)+100</f>
        <v>106.71140939597315</v>
      </c>
      <c r="M279" s="77">
        <f>(((Table134567891011121314151617343[[#This Row],[GBR]]-VLOOKUP($U$1,A:G,7,))/VLOOKUP($U$1,A:G,7,))*100)+100</f>
        <v>96.499416569163643</v>
      </c>
      <c r="N279" s="77">
        <f>IF(VLOOKUP(A279,Database!$A:$AU,MATCH($N$1,Database!$A$1:$AU$1,0),FALSE)=0,#N/A,VLOOKUP(A279,Database!$A:$AU,MATCH($N$1,Database!$A$1:$AU$1,0),FALSE))</f>
        <v>97.776509791999999</v>
      </c>
      <c r="O279" s="77">
        <f>(((Table134567891011121314151617343[[#This Row],[USA]]-VLOOKUP($U$1,A:N,14,))/VLOOKUP($U$1,A:N,14,))*100)+100</f>
        <v>112.56348725460414</v>
      </c>
      <c r="P279" s="77">
        <f>IF(VLOOKUP(A279,Database!$A:$AS,MATCH($P$1,Database!$A$1:$AS$1,0),FALSE)=0,#N/A,VLOOKUP(A279,Database!$A:$AS,MATCH($P$1,Database!$A$1:$AS$1,0),FALSE))</f>
        <v>96.991917340000001</v>
      </c>
      <c r="Q279" s="77">
        <f>(((Table134567891011121314151617343[[#This Row],[JPN]]-VLOOKUP($U$1,A:Q,16,))/VLOOKUP($U$1,A:Q,16,))*100)+100</f>
        <v>97.377894913225418</v>
      </c>
    </row>
    <row r="280" spans="1:17" s="82" customFormat="1" x14ac:dyDescent="0.2">
      <c r="A280" s="21">
        <v>41334</v>
      </c>
      <c r="B280" s="77">
        <f>IF(VLOOKUP(A280,Database!$A:$AS,MATCH($B$1,Database!$A$1:$AS$1,0),FALSE)=0,#N/A,VLOOKUP(A280,Database!$A:$AS,MATCH($B$1,Database!$A$1:$AS$1,0),FALSE))</f>
        <v>98.791767352999997</v>
      </c>
      <c r="C280" s="77">
        <f>IF(VLOOKUP(A280,Database!$A:$AS,MATCH($C$1,Database!$A$1:$AS$1,0),FALSE)=0,#N/A,VLOOKUP(A280,Database!$A:$AS,MATCH($C$1,Database!$A$1:$AS$1,0),FALSE))</f>
        <v>99.84</v>
      </c>
      <c r="D280" s="77">
        <f>IF(VLOOKUP(A280,Database!$A:$AS,MATCH($D$1,Database!$A$1:$AS$1,0),FALSE)=0,#N/A,VLOOKUP(A280,Database!$A:$AS,MATCH($D$1,Database!$A$1:$AS$1,0),FALSE))</f>
        <v>96.791934005000002</v>
      </c>
      <c r="E280" s="77">
        <f>IF(VLOOKUP(A280,Database!$A:$AS,MATCH($E$1,Database!$A$1:$AS$1,0),FALSE)=0,#N/A,VLOOKUP(A280,Database!$A:$AS,MATCH($E$1,Database!$A$1:$AS$1,0),FALSE))</f>
        <v>95.546079621999993</v>
      </c>
      <c r="F280" s="77">
        <f>IF(VLOOKUP(A280,Database!$A:$AS,MATCH($F$1,Database!$A$1:$AS$1,0),FALSE)=0,#N/A,VLOOKUP(A280,Database!$A:$AS,MATCH($F$1,Database!$A$1:$AS$1,0),FALSE))</f>
        <v>96.4</v>
      </c>
      <c r="G280" s="77">
        <f>IF(VLOOKUP(A280,Database!$A:$AS,MATCH($G$1,Database!$A$1:$AS$1,0),FALSE)=0,#N/A,VLOOKUP(A280,Database!$A:$AS,MATCH($G$1,Database!$A$1:$AS$1,0),FALSE))</f>
        <v>90.984047320000002</v>
      </c>
      <c r="H280" s="77">
        <f>(((Table134567891011121314151617343[[#This Row],[ITA]]-VLOOKUP($U$1,A:B,2,))/VLOOKUP($U$1,A:B,2,))*100)+100</f>
        <v>81.250000000257018</v>
      </c>
      <c r="I280" s="77">
        <f>(((Table134567891011121314151617343[[#This Row],[FRA]]-VLOOKUP($U$1,A:C,3,))/VLOOKUP($U$1,A:C,3,))*100)+100</f>
        <v>97.414381890916189</v>
      </c>
      <c r="J280" s="77">
        <f>(((Table134567891011121314151617343[[#This Row],[DEU]]-VLOOKUP($U$1,A:D,4,))/VLOOKUP($U$1,A:D,4,))*100)+100</f>
        <v>128.7234042538195</v>
      </c>
      <c r="K280" s="77">
        <f>(((Table134567891011121314151617343[[#This Row],[ESP]]-VLOOKUP($U$1,A:E,5,))/VLOOKUP($U$1,A:E,5,))*100)+100</f>
        <v>80.311002773863692</v>
      </c>
      <c r="L280" s="77">
        <f>(((Table134567891011121314151617343[[#This Row],[EA19]]-VLOOKUP($U$1,A:F,6,))/VLOOKUP($U$1,A:F,6,))*100)+100</f>
        <v>107.82997762863535</v>
      </c>
      <c r="M280" s="77">
        <f>(((Table134567891011121314151617343[[#This Row],[GBR]]-VLOOKUP($U$1,A:G,7,))/VLOOKUP($U$1,A:G,7,))*100)+100</f>
        <v>98.716452741556523</v>
      </c>
      <c r="N280" s="77">
        <f>IF(VLOOKUP(A280,Database!$A:$AU,MATCH($N$1,Database!$A$1:$AU$1,0),FALSE)=0,#N/A,VLOOKUP(A280,Database!$A:$AU,MATCH($N$1,Database!$A$1:$AU$1,0),FALSE))</f>
        <v>98.186762407000003</v>
      </c>
      <c r="O280" s="77">
        <f>(((Table134567891011121314151617343[[#This Row],[USA]]-VLOOKUP($U$1,A:N,14,))/VLOOKUP($U$1,A:N,14,))*100)+100</f>
        <v>113.03578336230893</v>
      </c>
      <c r="P280" s="77">
        <f>IF(VLOOKUP(A280,Database!$A:$AS,MATCH($P$1,Database!$A$1:$AS$1,0),FALSE)=0,#N/A,VLOOKUP(A280,Database!$A:$AS,MATCH($P$1,Database!$A$1:$AS$1,0),FALSE))</f>
        <v>97.891842346000004</v>
      </c>
      <c r="Q280" s="77">
        <f>(((Table134567891011121314151617343[[#This Row],[JPN]]-VLOOKUP($U$1,A:Q,16,))/VLOOKUP($U$1,A:Q,16,))*100)+100</f>
        <v>98.281401154439934</v>
      </c>
    </row>
    <row r="281" spans="1:17" s="82" customFormat="1" x14ac:dyDescent="0.2">
      <c r="A281" s="21">
        <v>41365</v>
      </c>
      <c r="B281" s="77">
        <f>IF(VLOOKUP(A281,Database!$A:$AS,MATCH($B$1,Database!$A$1:$AS$1,0),FALSE)=0,#N/A,VLOOKUP(A281,Database!$A:$AS,MATCH($B$1,Database!$A$1:$AS$1,0),FALSE))</f>
        <v>97.991834014000005</v>
      </c>
      <c r="C281" s="77">
        <f>IF(VLOOKUP(A281,Database!$A:$AS,MATCH($C$1,Database!$A$1:$AS$1,0),FALSE)=0,#N/A,VLOOKUP(A281,Database!$A:$AS,MATCH($C$1,Database!$A$1:$AS$1,0),FALSE))</f>
        <v>101.47</v>
      </c>
      <c r="D281" s="77">
        <f>IF(VLOOKUP(A281,Database!$A:$AS,MATCH($D$1,Database!$A$1:$AS$1,0),FALSE)=0,#N/A,VLOOKUP(A281,Database!$A:$AS,MATCH($D$1,Database!$A$1:$AS$1,0),FALSE))</f>
        <v>97.091909008000002</v>
      </c>
      <c r="E281" s="77">
        <f>IF(VLOOKUP(A281,Database!$A:$AS,MATCH($E$1,Database!$A$1:$AS$1,0),FALSE)=0,#N/A,VLOOKUP(A281,Database!$A:$AS,MATCH($E$1,Database!$A$1:$AS$1,0),FALSE))</f>
        <v>94.282078568000003</v>
      </c>
      <c r="F281" s="77">
        <f>IF(VLOOKUP(A281,Database!$A:$AS,MATCH($F$1,Database!$A$1:$AS$1,0),FALSE)=0,#N/A,VLOOKUP(A281,Database!$A:$AS,MATCH($F$1,Database!$A$1:$AS$1,0),FALSE))</f>
        <v>96.6</v>
      </c>
      <c r="G281" s="77">
        <f>IF(VLOOKUP(A281,Database!$A:$AS,MATCH($G$1,Database!$A$1:$AS$1,0),FALSE)=0,#N/A,VLOOKUP(A281,Database!$A:$AS,MATCH($G$1,Database!$A$1:$AS$1,0),FALSE))</f>
        <v>92.382147337999996</v>
      </c>
      <c r="H281" s="77">
        <f>(((Table134567891011121314151617343[[#This Row],[ITA]]-VLOOKUP($U$1,A:B,2,))/VLOOKUP($U$1,A:B,2,))*100)+100</f>
        <v>80.592105263322935</v>
      </c>
      <c r="I281" s="77">
        <f>(((Table134567891011121314151617343[[#This Row],[FRA]]-VLOOKUP($U$1,A:C,3,))/VLOOKUP($U$1,A:C,3,))*100)+100</f>
        <v>99.004780954239436</v>
      </c>
      <c r="J281" s="77">
        <f>(((Table134567891011121314151617343[[#This Row],[DEU]]-VLOOKUP($U$1,A:D,4,))/VLOOKUP($U$1,A:D,4,))*100)+100</f>
        <v>129.12234042524898</v>
      </c>
      <c r="K281" s="77">
        <f>(((Table134567891011121314151617343[[#This Row],[ESP]]-VLOOKUP($U$1,A:E,5,))/VLOOKUP($U$1,A:E,5,))*100)+100</f>
        <v>79.248550054133403</v>
      </c>
      <c r="L281" s="77">
        <f>(((Table134567891011121314151617343[[#This Row],[EA19]]-VLOOKUP($U$1,A:F,6,))/VLOOKUP($U$1,A:F,6,))*100)+100</f>
        <v>108.05369127516778</v>
      </c>
      <c r="M281" s="77">
        <f>(((Table134567891011121314151617343[[#This Row],[GBR]]-VLOOKUP($U$1,A:G,7,))/VLOOKUP($U$1,A:G,7,))*100)+100</f>
        <v>100.2333722282161</v>
      </c>
      <c r="N281" s="77">
        <f>IF(VLOOKUP(A281,Database!$A:$AU,MATCH($N$1,Database!$A$1:$AU$1,0),FALSE)=0,#N/A,VLOOKUP(A281,Database!$A:$AU,MATCH($N$1,Database!$A$1:$AU$1,0),FALSE))</f>
        <v>98.120352826000001</v>
      </c>
      <c r="O281" s="77">
        <f>(((Table134567891011121314151617343[[#This Row],[USA]]-VLOOKUP($U$1,A:N,14,))/VLOOKUP($U$1,A:N,14,))*100)+100</f>
        <v>112.95933050016055</v>
      </c>
      <c r="P281" s="77">
        <f>IF(VLOOKUP(A281,Database!$A:$AS,MATCH($P$1,Database!$A$1:$AS$1,0),FALSE)=0,#N/A,VLOOKUP(A281,Database!$A:$AS,MATCH($P$1,Database!$A$1:$AS$1,0),FALSE))</f>
        <v>98.091825681000003</v>
      </c>
      <c r="Q281" s="77">
        <f>(((Table134567891011121314151617343[[#This Row],[JPN]]-VLOOKUP($U$1,A:Q,16,))/VLOOKUP($U$1,A:Q,16,))*100)+100</f>
        <v>98.482180319488933</v>
      </c>
    </row>
    <row r="282" spans="1:17" s="82" customFormat="1" x14ac:dyDescent="0.2">
      <c r="A282" s="21">
        <v>41395</v>
      </c>
      <c r="B282" s="77">
        <f>IF(VLOOKUP(A282,Database!$A:$AS,MATCH($B$1,Database!$A$1:$AS$1,0),FALSE)=0,#N/A,VLOOKUP(A282,Database!$A:$AS,MATCH($B$1,Database!$A$1:$AS$1,0),FALSE))</f>
        <v>99.791684025999999</v>
      </c>
      <c r="C282" s="77">
        <f>IF(VLOOKUP(A282,Database!$A:$AS,MATCH($C$1,Database!$A$1:$AS$1,0),FALSE)=0,#N/A,VLOOKUP(A282,Database!$A:$AS,MATCH($C$1,Database!$A$1:$AS$1,0),FALSE))</f>
        <v>101.07</v>
      </c>
      <c r="D282" s="77">
        <f>IF(VLOOKUP(A282,Database!$A:$AS,MATCH($D$1,Database!$A$1:$AS$1,0),FALSE)=0,#N/A,VLOOKUP(A282,Database!$A:$AS,MATCH($D$1,Database!$A$1:$AS$1,0),FALSE))</f>
        <v>96.491959003000005</v>
      </c>
      <c r="E282" s="77">
        <f>IF(VLOOKUP(A282,Database!$A:$AS,MATCH($E$1,Database!$A$1:$AS$1,0),FALSE)=0,#N/A,VLOOKUP(A282,Database!$A:$AS,MATCH($E$1,Database!$A$1:$AS$1,0),FALSE))</f>
        <v>94.939079116000002</v>
      </c>
      <c r="F282" s="77">
        <f>IF(VLOOKUP(A282,Database!$A:$AS,MATCH($F$1,Database!$A$1:$AS$1,0),FALSE)=0,#N/A,VLOOKUP(A282,Database!$A:$AS,MATCH($F$1,Database!$A$1:$AS$1,0),FALSE))</f>
        <v>96.8</v>
      </c>
      <c r="G282" s="77">
        <f>IF(VLOOKUP(A282,Database!$A:$AS,MATCH($G$1,Database!$A$1:$AS$1,0),FALSE)=0,#N/A,VLOOKUP(A282,Database!$A:$AS,MATCH($G$1,Database!$A$1:$AS$1,0),FALSE))</f>
        <v>93.995339666999996</v>
      </c>
      <c r="H282" s="77">
        <f>(((Table134567891011121314151617343[[#This Row],[ITA]]-VLOOKUP($U$1,A:B,2,))/VLOOKUP($U$1,A:B,2,))*100)+100</f>
        <v>82.072368420807805</v>
      </c>
      <c r="I282" s="77">
        <f>(((Table134567891011121314151617343[[#This Row],[FRA]]-VLOOKUP($U$1,A:C,3,))/VLOOKUP($U$1,A:C,3,))*100)+100</f>
        <v>98.614498975509804</v>
      </c>
      <c r="J282" s="77">
        <f>(((Table134567891011121314151617343[[#This Row],[DEU]]-VLOOKUP($U$1,A:D,4,))/VLOOKUP($U$1,A:D,4,))*100)+100</f>
        <v>128.32446808371992</v>
      </c>
      <c r="K282" s="77">
        <f>(((Table134567891011121314151617343[[#This Row],[ESP]]-VLOOKUP($U$1,A:E,5,))/VLOOKUP($U$1,A:E,5,))*100)+100</f>
        <v>79.800790115071592</v>
      </c>
      <c r="L282" s="77">
        <f>(((Table134567891011121314151617343[[#This Row],[EA19]]-VLOOKUP($U$1,A:F,6,))/VLOOKUP($U$1,A:F,6,))*100)+100</f>
        <v>108.27740492170021</v>
      </c>
      <c r="M282" s="77">
        <f>(((Table134567891011121314151617343[[#This Row],[GBR]]-VLOOKUP($U$1,A:G,7,))/VLOOKUP($U$1,A:G,7,))*100)+100</f>
        <v>101.98366394417677</v>
      </c>
      <c r="N282" s="77">
        <f>IF(VLOOKUP(A282,Database!$A:$AU,MATCH($N$1,Database!$A$1:$AU$1,0),FALSE)=0,#N/A,VLOOKUP(A282,Database!$A:$AU,MATCH($N$1,Database!$A$1:$AU$1,0),FALSE))</f>
        <v>98.199548729</v>
      </c>
      <c r="O282" s="77">
        <f>(((Table134567891011121314151617343[[#This Row],[USA]]-VLOOKUP($U$1,A:N,14,))/VLOOKUP($U$1,A:N,14,))*100)+100</f>
        <v>113.0505033906321</v>
      </c>
      <c r="P282" s="77">
        <f>IF(VLOOKUP(A282,Database!$A:$AS,MATCH($P$1,Database!$A$1:$AS$1,0),FALSE)=0,#N/A,VLOOKUP(A282,Database!$A:$AS,MATCH($P$1,Database!$A$1:$AS$1,0),FALSE))</f>
        <v>99.591700692000003</v>
      </c>
      <c r="Q282" s="77">
        <f>(((Table134567891011121314151617343[[#This Row],[JPN]]-VLOOKUP($U$1,A:Q,16,))/VLOOKUP($U$1,A:Q,16,))*100)+100</f>
        <v>99.988024055850431</v>
      </c>
    </row>
    <row r="283" spans="1:17" s="82" customFormat="1" x14ac:dyDescent="0.2">
      <c r="A283" s="21">
        <v>41426</v>
      </c>
      <c r="B283" s="77">
        <f>IF(VLOOKUP(A283,Database!$A:$AS,MATCH($B$1,Database!$A$1:$AS$1,0),FALSE)=0,#N/A,VLOOKUP(A283,Database!$A:$AS,MATCH($B$1,Database!$A$1:$AS$1,0),FALSE))</f>
        <v>99.691692359000001</v>
      </c>
      <c r="C283" s="77">
        <f>IF(VLOOKUP(A283,Database!$A:$AS,MATCH($C$1,Database!$A$1:$AS$1,0),FALSE)=0,#N/A,VLOOKUP(A283,Database!$A:$AS,MATCH($C$1,Database!$A$1:$AS$1,0),FALSE))</f>
        <v>99.82</v>
      </c>
      <c r="D283" s="77">
        <f>IF(VLOOKUP(A283,Database!$A:$AS,MATCH($D$1,Database!$A$1:$AS$1,0),FALSE)=0,#N/A,VLOOKUP(A283,Database!$A:$AS,MATCH($D$1,Database!$A$1:$AS$1,0),FALSE))</f>
        <v>98.191817349000004</v>
      </c>
      <c r="E283" s="77">
        <f>IF(VLOOKUP(A283,Database!$A:$AS,MATCH($E$1,Database!$A$1:$AS$1,0),FALSE)=0,#N/A,VLOOKUP(A283,Database!$A:$AS,MATCH($E$1,Database!$A$1:$AS$1,0),FALSE))</f>
        <v>96.053080043999998</v>
      </c>
      <c r="F283" s="77">
        <f>IF(VLOOKUP(A283,Database!$A:$AS,MATCH($F$1,Database!$A$1:$AS$1,0),FALSE)=0,#N/A,VLOOKUP(A283,Database!$A:$AS,MATCH($F$1,Database!$A$1:$AS$1,0),FALSE))</f>
        <v>96.8</v>
      </c>
      <c r="G283" s="77">
        <f>IF(VLOOKUP(A283,Database!$A:$AS,MATCH($G$1,Database!$A$1:$AS$1,0),FALSE)=0,#N/A,VLOOKUP(A283,Database!$A:$AS,MATCH($G$1,Database!$A$1:$AS$1,0),FALSE))</f>
        <v>95.178347373999998</v>
      </c>
      <c r="H283" s="77">
        <f>(((Table134567891011121314151617343[[#This Row],[ITA]]-VLOOKUP($U$1,A:B,2,))/VLOOKUP($U$1,A:B,2,))*100)+100</f>
        <v>81.990131578999453</v>
      </c>
      <c r="I283" s="77">
        <f>(((Table134567891011121314151617343[[#This Row],[FRA]]-VLOOKUP($U$1,A:C,3,))/VLOOKUP($U$1,A:C,3,))*100)+100</f>
        <v>97.394867791979706</v>
      </c>
      <c r="J283" s="77">
        <f>(((Table134567891011121314151617343[[#This Row],[DEU]]-VLOOKUP($U$1,A:D,4,))/VLOOKUP($U$1,A:D,4,))*100)+100</f>
        <v>130.58510638272406</v>
      </c>
      <c r="K283" s="77">
        <f>(((Table134567891011121314151617343[[#This Row],[ESP]]-VLOOKUP($U$1,A:E,5,))/VLOOKUP($U$1,A:E,5,))*100)+100</f>
        <v>80.737160628363625</v>
      </c>
      <c r="L283" s="77">
        <f>(((Table134567891011121314151617343[[#This Row],[EA19]]-VLOOKUP($U$1,A:F,6,))/VLOOKUP($U$1,A:F,6,))*100)+100</f>
        <v>108.27740492170021</v>
      </c>
      <c r="M283" s="77">
        <f>(((Table134567891011121314151617343[[#This Row],[GBR]]-VLOOKUP($U$1,A:G,7,))/VLOOKUP($U$1,A:G,7,))*100)+100</f>
        <v>103.26721120153529</v>
      </c>
      <c r="N283" s="77">
        <f>IF(VLOOKUP(A283,Database!$A:$AU,MATCH($N$1,Database!$A$1:$AU$1,0),FALSE)=0,#N/A,VLOOKUP(A283,Database!$A:$AU,MATCH($N$1,Database!$A$1:$AU$1,0),FALSE))</f>
        <v>98.332268769999999</v>
      </c>
      <c r="O283" s="77">
        <f>(((Table134567891011121314151617343[[#This Row],[USA]]-VLOOKUP($U$1,A:N,14,))/VLOOKUP($U$1,A:N,14,))*100)+100</f>
        <v>113.20329500362089</v>
      </c>
      <c r="P283" s="77">
        <f>IF(VLOOKUP(A283,Database!$A:$AS,MATCH($P$1,Database!$A$1:$AS$1,0),FALSE)=0,#N/A,VLOOKUP(A283,Database!$A:$AS,MATCH($P$1,Database!$A$1:$AS$1,0),FALSE))</f>
        <v>98.591784017999998</v>
      </c>
      <c r="Q283" s="77">
        <f>(((Table134567891011121314151617343[[#This Row],[JPN]]-VLOOKUP($U$1,A:Q,16,))/VLOOKUP($U$1,A:Q,16,))*100)+100</f>
        <v>98.984128231609418</v>
      </c>
    </row>
    <row r="284" spans="1:17" s="82" customFormat="1" x14ac:dyDescent="0.2">
      <c r="A284" s="21">
        <v>41456</v>
      </c>
      <c r="B284" s="77">
        <f>IF(VLOOKUP(A284,Database!$A:$AS,MATCH($B$1,Database!$A$1:$AS$1,0),FALSE)=0,#N/A,VLOOKUP(A284,Database!$A:$AS,MATCH($B$1,Database!$A$1:$AS$1,0),FALSE))</f>
        <v>99.491709024000002</v>
      </c>
      <c r="C284" s="77">
        <f>IF(VLOOKUP(A284,Database!$A:$AS,MATCH($C$1,Database!$A$1:$AS$1,0),FALSE)=0,#N/A,VLOOKUP(A284,Database!$A:$AS,MATCH($C$1,Database!$A$1:$AS$1,0),FALSE))</f>
        <v>99.12</v>
      </c>
      <c r="D284" s="77">
        <f>IF(VLOOKUP(A284,Database!$A:$AS,MATCH($D$1,Database!$A$1:$AS$1,0),FALSE)=0,#N/A,VLOOKUP(A284,Database!$A:$AS,MATCH($D$1,Database!$A$1:$AS$1,0),FALSE))</f>
        <v>96.491959003000005</v>
      </c>
      <c r="E284" s="77">
        <f>IF(VLOOKUP(A284,Database!$A:$AS,MATCH($E$1,Database!$A$1:$AS$1,0),FALSE)=0,#N/A,VLOOKUP(A284,Database!$A:$AS,MATCH($E$1,Database!$A$1:$AS$1,0),FALSE))</f>
        <v>95.640079700000001</v>
      </c>
      <c r="F284" s="77">
        <f>IF(VLOOKUP(A284,Database!$A:$AS,MATCH($F$1,Database!$A$1:$AS$1,0),FALSE)=0,#N/A,VLOOKUP(A284,Database!$A:$AS,MATCH($F$1,Database!$A$1:$AS$1,0),FALSE))</f>
        <v>96</v>
      </c>
      <c r="G284" s="77">
        <f>IF(VLOOKUP(A284,Database!$A:$AS,MATCH($G$1,Database!$A$1:$AS$1,0),FALSE)=0,#N/A,VLOOKUP(A284,Database!$A:$AS,MATCH($G$1,Database!$A$1:$AS$1,0),FALSE))</f>
        <v>94.855708907999997</v>
      </c>
      <c r="H284" s="77">
        <f>(((Table134567891011121314151617343[[#This Row],[ITA]]-VLOOKUP($U$1,A:B,2,))/VLOOKUP($U$1,A:B,2,))*100)+100</f>
        <v>81.825657894560322</v>
      </c>
      <c r="I284" s="77">
        <f>(((Table134567891011121314151617343[[#This Row],[FRA]]-VLOOKUP($U$1,A:C,3,))/VLOOKUP($U$1,A:C,3,))*100)+100</f>
        <v>96.711874329202857</v>
      </c>
      <c r="J284" s="77">
        <f>(((Table134567891011121314151617343[[#This Row],[DEU]]-VLOOKUP($U$1,A:D,4,))/VLOOKUP($U$1,A:D,4,))*100)+100</f>
        <v>128.32446808371992</v>
      </c>
      <c r="K284" s="77">
        <f>(((Table134567891011121314151617343[[#This Row],[ESP]]-VLOOKUP($U$1,A:E,5,))/VLOOKUP($U$1,A:E,5,))*100)+100</f>
        <v>80.390014289091397</v>
      </c>
      <c r="L284" s="77">
        <f>(((Table134567891011121314151617343[[#This Row],[EA19]]-VLOOKUP($U$1,A:F,6,))/VLOOKUP($U$1,A:F,6,))*100)+100</f>
        <v>107.38255033557046</v>
      </c>
      <c r="M284" s="77">
        <f>(((Table134567891011121314151617343[[#This Row],[GBR]]-VLOOKUP($U$1,A:G,7,))/VLOOKUP($U$1,A:G,7,))*100)+100</f>
        <v>102.91715285812614</v>
      </c>
      <c r="N284" s="77">
        <f>IF(VLOOKUP(A284,Database!$A:$AU,MATCH($N$1,Database!$A$1:$AU$1,0),FALSE)=0,#N/A,VLOOKUP(A284,Database!$A:$AU,MATCH($N$1,Database!$A$1:$AU$1,0),FALSE))</f>
        <v>98.048689951</v>
      </c>
      <c r="O284" s="77">
        <f>(((Table134567891011121314151617343[[#This Row],[USA]]-VLOOKUP($U$1,A:N,14,))/VLOOKUP($U$1,A:N,14,))*100)+100</f>
        <v>112.87682987568692</v>
      </c>
      <c r="P284" s="77">
        <f>IF(VLOOKUP(A284,Database!$A:$AS,MATCH($P$1,Database!$A$1:$AS$1,0),FALSE)=0,#N/A,VLOOKUP(A284,Database!$A:$AS,MATCH($P$1,Database!$A$1:$AS$1,0),FALSE))</f>
        <v>100.091659028</v>
      </c>
      <c r="Q284" s="77">
        <f>(((Table134567891011121314151617343[[#This Row],[JPN]]-VLOOKUP($U$1,A:Q,16,))/VLOOKUP($U$1,A:Q,16,))*100)+100</f>
        <v>100.48997196696693</v>
      </c>
    </row>
    <row r="285" spans="1:17" s="82" customFormat="1" x14ac:dyDescent="0.2">
      <c r="A285" s="21">
        <v>41487</v>
      </c>
      <c r="B285" s="77">
        <f>IF(VLOOKUP(A285,Database!$A:$AS,MATCH($B$1,Database!$A$1:$AS$1,0),FALSE)=0,#N/A,VLOOKUP(A285,Database!$A:$AS,MATCH($B$1,Database!$A$1:$AS$1,0),FALSE))</f>
        <v>97.891842346000004</v>
      </c>
      <c r="C285" s="77">
        <f>IF(VLOOKUP(A285,Database!$A:$AS,MATCH($C$1,Database!$A$1:$AS$1,0),FALSE)=0,#N/A,VLOOKUP(A285,Database!$A:$AS,MATCH($C$1,Database!$A$1:$AS$1,0),FALSE))</f>
        <v>98.34</v>
      </c>
      <c r="D285" s="77">
        <f>IF(VLOOKUP(A285,Database!$A:$AS,MATCH($D$1,Database!$A$1:$AS$1,0),FALSE)=0,#N/A,VLOOKUP(A285,Database!$A:$AS,MATCH($D$1,Database!$A$1:$AS$1,0),FALSE))</f>
        <v>98.691775684999996</v>
      </c>
      <c r="E285" s="77">
        <f>IF(VLOOKUP(A285,Database!$A:$AS,MATCH($E$1,Database!$A$1:$AS$1,0),FALSE)=0,#N/A,VLOOKUP(A285,Database!$A:$AS,MATCH($E$1,Database!$A$1:$AS$1,0),FALSE))</f>
        <v>96.851080709000001</v>
      </c>
      <c r="F285" s="77">
        <f>IF(VLOOKUP(A285,Database!$A:$AS,MATCH($F$1,Database!$A$1:$AS$1,0),FALSE)=0,#N/A,VLOOKUP(A285,Database!$A:$AS,MATCH($F$1,Database!$A$1:$AS$1,0),FALSE))</f>
        <v>96.4</v>
      </c>
      <c r="G285" s="77">
        <f>IF(VLOOKUP(A285,Database!$A:$AS,MATCH($G$1,Database!$A$1:$AS$1,0),FALSE)=0,#N/A,VLOOKUP(A285,Database!$A:$AS,MATCH($G$1,Database!$A$1:$AS$1,0),FALSE))</f>
        <v>94.210431976999999</v>
      </c>
      <c r="H285" s="77">
        <f>(((Table134567891011121314151617343[[#This Row],[ITA]]-VLOOKUP($U$1,A:B,2,))/VLOOKUP($U$1,A:B,2,))*100)+100</f>
        <v>80.509868420692143</v>
      </c>
      <c r="I285" s="77">
        <f>(((Table134567891011121314151617343[[#This Row],[FRA]]-VLOOKUP($U$1,A:C,3,))/VLOOKUP($U$1,A:C,3,))*100)+100</f>
        <v>95.950824470680075</v>
      </c>
      <c r="J285" s="77">
        <f>(((Table134567891011121314151617343[[#This Row],[DEU]]-VLOOKUP($U$1,A:D,4,))/VLOOKUP($U$1,A:D,4,))*100)+100</f>
        <v>131.24999999867012</v>
      </c>
      <c r="K285" s="77">
        <f>(((Table134567891011121314151617343[[#This Row],[ESP]]-VLOOKUP($U$1,A:E,5,))/VLOOKUP($U$1,A:E,5,))*100)+100</f>
        <v>81.407917962143387</v>
      </c>
      <c r="L285" s="77">
        <f>(((Table134567891011121314151617343[[#This Row],[EA19]]-VLOOKUP($U$1,A:F,6,))/VLOOKUP($U$1,A:F,6,))*100)+100</f>
        <v>107.82997762863535</v>
      </c>
      <c r="M285" s="77">
        <f>(((Table134567891011121314151617343[[#This Row],[GBR]]-VLOOKUP($U$1,A:G,7,))/VLOOKUP($U$1,A:G,7,))*100)+100</f>
        <v>102.21703617239288</v>
      </c>
      <c r="N285" s="77">
        <f>IF(VLOOKUP(A285,Database!$A:$AU,MATCH($N$1,Database!$A$1:$AU$1,0),FALSE)=0,#N/A,VLOOKUP(A285,Database!$A:$AU,MATCH($N$1,Database!$A$1:$AU$1,0),FALSE))</f>
        <v>98.622785902999993</v>
      </c>
      <c r="O285" s="77">
        <f>(((Table134567891011121314151617343[[#This Row],[USA]]-VLOOKUP($U$1,A:N,14,))/VLOOKUP($U$1,A:N,14,))*100)+100</f>
        <v>113.53774774351983</v>
      </c>
      <c r="P285" s="77">
        <f>IF(VLOOKUP(A285,Database!$A:$AS,MATCH($P$1,Database!$A$1:$AS$1,0),FALSE)=0,#N/A,VLOOKUP(A285,Database!$A:$AS,MATCH($P$1,Database!$A$1:$AS$1,0),FALSE))</f>
        <v>100.39163403000001</v>
      </c>
      <c r="Q285" s="77">
        <f>(((Table134567891011121314151617343[[#This Row],[JPN]]-VLOOKUP($U$1,A:Q,16,))/VLOOKUP($U$1,A:Q,16,))*100)+100</f>
        <v>100.79114071403845</v>
      </c>
    </row>
    <row r="286" spans="1:17" s="82" customFormat="1" x14ac:dyDescent="0.2">
      <c r="A286" s="21">
        <v>41518</v>
      </c>
      <c r="B286" s="77">
        <f>IF(VLOOKUP(A286,Database!$A:$AS,MATCH($B$1,Database!$A$1:$AS$1,0),FALSE)=0,#N/A,VLOOKUP(A286,Database!$A:$AS,MATCH($B$1,Database!$A$1:$AS$1,0),FALSE))</f>
        <v>99.691692359000001</v>
      </c>
      <c r="C286" s="77">
        <f>IF(VLOOKUP(A286,Database!$A:$AS,MATCH($C$1,Database!$A$1:$AS$1,0),FALSE)=0,#N/A,VLOOKUP(A286,Database!$A:$AS,MATCH($C$1,Database!$A$1:$AS$1,0),FALSE))</f>
        <v>98.9</v>
      </c>
      <c r="D286" s="77">
        <f>IF(VLOOKUP(A286,Database!$A:$AS,MATCH($D$1,Database!$A$1:$AS$1,0),FALSE)=0,#N/A,VLOOKUP(A286,Database!$A:$AS,MATCH($D$1,Database!$A$1:$AS$1,0),FALSE))</f>
        <v>98.191817349000004</v>
      </c>
      <c r="E286" s="77">
        <f>IF(VLOOKUP(A286,Database!$A:$AS,MATCH($E$1,Database!$A$1:$AS$1,0),FALSE)=0,#N/A,VLOOKUP(A286,Database!$A:$AS,MATCH($E$1,Database!$A$1:$AS$1,0),FALSE))</f>
        <v>96.419080348999998</v>
      </c>
      <c r="F286" s="77">
        <f>IF(VLOOKUP(A286,Database!$A:$AS,MATCH($F$1,Database!$A$1:$AS$1,0),FALSE)=0,#N/A,VLOOKUP(A286,Database!$A:$AS,MATCH($F$1,Database!$A$1:$AS$1,0),FALSE))</f>
        <v>96.6</v>
      </c>
      <c r="G286" s="77">
        <f>IF(VLOOKUP(A286,Database!$A:$AS,MATCH($G$1,Database!$A$1:$AS$1,0),FALSE)=0,#N/A,VLOOKUP(A286,Database!$A:$AS,MATCH($G$1,Database!$A$1:$AS$1,0),FALSE))</f>
        <v>96.253808926000005</v>
      </c>
      <c r="H286" s="77">
        <f>(((Table134567891011121314151617343[[#This Row],[ITA]]-VLOOKUP($U$1,A:B,2,))/VLOOKUP($U$1,A:B,2,))*100)+100</f>
        <v>81.990131578999453</v>
      </c>
      <c r="I286" s="77">
        <f>(((Table134567891011121314151617343[[#This Row],[FRA]]-VLOOKUP($U$1,A:C,3,))/VLOOKUP($U$1,A:C,3,))*100)+100</f>
        <v>96.497219240901558</v>
      </c>
      <c r="J286" s="77">
        <f>(((Table134567891011121314151617343[[#This Row],[DEU]]-VLOOKUP($U$1,A:D,4,))/VLOOKUP($U$1,A:D,4,))*100)+100</f>
        <v>130.58510638272406</v>
      </c>
      <c r="K286" s="77">
        <f>(((Table134567891011121314151617343[[#This Row],[ESP]]-VLOOKUP($U$1,A:E,5,))/VLOOKUP($U$1,A:E,5,))*100)+100</f>
        <v>81.044801210022015</v>
      </c>
      <c r="L286" s="77">
        <f>(((Table134567891011121314151617343[[#This Row],[EA19]]-VLOOKUP($U$1,A:F,6,))/VLOOKUP($U$1,A:F,6,))*100)+100</f>
        <v>108.05369127516778</v>
      </c>
      <c r="M286" s="77">
        <f>(((Table134567891011121314151617343[[#This Row],[GBR]]-VLOOKUP($U$1,A:G,7,))/VLOOKUP($U$1,A:G,7,))*100)+100</f>
        <v>104.43407234478575</v>
      </c>
      <c r="N286" s="77">
        <f>IF(VLOOKUP(A286,Database!$A:$AU,MATCH($N$1,Database!$A$1:$AU$1,0),FALSE)=0,#N/A,VLOOKUP(A286,Database!$A:$AU,MATCH($N$1,Database!$A$1:$AU$1,0),FALSE))</f>
        <v>99.175075724999999</v>
      </c>
      <c r="O286" s="77">
        <f>(((Table134567891011121314151617343[[#This Row],[USA]]-VLOOKUP($U$1,A:N,14,))/VLOOKUP($U$1,A:N,14,))*100)+100</f>
        <v>114.17356168770534</v>
      </c>
      <c r="P286" s="77">
        <f>IF(VLOOKUP(A286,Database!$A:$AS,MATCH($P$1,Database!$A$1:$AS$1,0),FALSE)=0,#N/A,VLOOKUP(A286,Database!$A:$AS,MATCH($P$1,Database!$A$1:$AS$1,0),FALSE))</f>
        <v>101.191567369</v>
      </c>
      <c r="Q286" s="77">
        <f>(((Table134567891011121314151617343[[#This Row],[JPN]]-VLOOKUP($U$1,A:Q,16,))/VLOOKUP($U$1,A:Q,16,))*100)+100</f>
        <v>101.59425737323045</v>
      </c>
    </row>
    <row r="287" spans="1:17" s="82" customFormat="1" x14ac:dyDescent="0.2">
      <c r="A287" s="21">
        <v>41548</v>
      </c>
      <c r="B287" s="77">
        <f>IF(VLOOKUP(A287,Database!$A:$AS,MATCH($B$1,Database!$A$1:$AS$1,0),FALSE)=0,#N/A,VLOOKUP(A287,Database!$A:$AS,MATCH($B$1,Database!$A$1:$AS$1,0),FALSE))</f>
        <v>100.091659028</v>
      </c>
      <c r="C287" s="77">
        <f>IF(VLOOKUP(A287,Database!$A:$AS,MATCH($C$1,Database!$A$1:$AS$1,0),FALSE)=0,#N/A,VLOOKUP(A287,Database!$A:$AS,MATCH($C$1,Database!$A$1:$AS$1,0),FALSE))</f>
        <v>99.07</v>
      </c>
      <c r="D287" s="77">
        <f>IF(VLOOKUP(A287,Database!$A:$AS,MATCH($D$1,Database!$A$1:$AS$1,0),FALSE)=0,#N/A,VLOOKUP(A287,Database!$A:$AS,MATCH($D$1,Database!$A$1:$AS$1,0),FALSE))</f>
        <v>97.491875676999996</v>
      </c>
      <c r="E287" s="77">
        <f>IF(VLOOKUP(A287,Database!$A:$AS,MATCH($E$1,Database!$A$1:$AS$1,0),FALSE)=0,#N/A,VLOOKUP(A287,Database!$A:$AS,MATCH($E$1,Database!$A$1:$AS$1,0),FALSE))</f>
        <v>95.269079391000005</v>
      </c>
      <c r="F287" s="77">
        <f>IF(VLOOKUP(A287,Database!$A:$AS,MATCH($F$1,Database!$A$1:$AS$1,0),FALSE)=0,#N/A,VLOOKUP(A287,Database!$A:$AS,MATCH($F$1,Database!$A$1:$AS$1,0),FALSE))</f>
        <v>96.1</v>
      </c>
      <c r="G287" s="77">
        <f>IF(VLOOKUP(A287,Database!$A:$AS,MATCH($G$1,Database!$A$1:$AS$1,0),FALSE)=0,#N/A,VLOOKUP(A287,Database!$A:$AS,MATCH($G$1,Database!$A$1:$AS$1,0),FALSE))</f>
        <v>97.114178167999995</v>
      </c>
      <c r="H287" s="77">
        <f>(((Table134567891011121314151617343[[#This Row],[ITA]]-VLOOKUP($U$1,A:B,2,))/VLOOKUP($U$1,A:B,2,))*100)+100</f>
        <v>82.319078947055274</v>
      </c>
      <c r="I287" s="77">
        <f>(((Table134567891011121314151617343[[#This Row],[FRA]]-VLOOKUP($U$1,A:C,3,))/VLOOKUP($U$1,A:C,3,))*100)+100</f>
        <v>96.663089081861642</v>
      </c>
      <c r="J287" s="77">
        <f>(((Table134567891011121314151617343[[#This Row],[DEU]]-VLOOKUP($U$1,A:D,4,))/VLOOKUP($U$1,A:D,4,))*100)+100</f>
        <v>129.65425531827177</v>
      </c>
      <c r="K287" s="77">
        <f>(((Table134567891011121314151617343[[#This Row],[ESP]]-VLOOKUP($U$1,A:E,5,))/VLOOKUP($U$1,A:E,5,))*100)+100</f>
        <v>80.078170967386527</v>
      </c>
      <c r="L287" s="77">
        <f>(((Table134567891011121314151617343[[#This Row],[EA19]]-VLOOKUP($U$1,A:F,6,))/VLOOKUP($U$1,A:F,6,))*100)+100</f>
        <v>107.49440715883668</v>
      </c>
      <c r="M287" s="77">
        <f>(((Table134567891011121314151617343[[#This Row],[GBR]]-VLOOKUP($U$1,A:G,7,))/VLOOKUP($U$1,A:G,7,))*100)+100</f>
        <v>105.36756125982011</v>
      </c>
      <c r="N287" s="77">
        <f>IF(VLOOKUP(A287,Database!$A:$AU,MATCH($N$1,Database!$A$1:$AU$1,0),FALSE)=0,#N/A,VLOOKUP(A287,Database!$A:$AU,MATCH($N$1,Database!$A$1:$AU$1,0),FALSE))</f>
        <v>99.036309438000004</v>
      </c>
      <c r="O287" s="77">
        <f>(((Table134567891011121314151617343[[#This Row],[USA]]-VLOOKUP($U$1,A:N,14,))/VLOOKUP($U$1,A:N,14,))*100)+100</f>
        <v>114.01380944034736</v>
      </c>
      <c r="P287" s="77">
        <f>IF(VLOOKUP(A287,Database!$A:$AS,MATCH($P$1,Database!$A$1:$AS$1,0),FALSE)=0,#N/A,VLOOKUP(A287,Database!$A:$AS,MATCH($P$1,Database!$A$1:$AS$1,0),FALSE))</f>
        <v>101.49154237099999</v>
      </c>
      <c r="Q287" s="77">
        <f>(((Table134567891011121314151617343[[#This Row],[JPN]]-VLOOKUP($U$1,A:Q,16,))/VLOOKUP($U$1,A:Q,16,))*100)+100</f>
        <v>101.89542612030193</v>
      </c>
    </row>
    <row r="288" spans="1:17" s="82" customFormat="1" x14ac:dyDescent="0.2">
      <c r="A288" s="21">
        <v>41579</v>
      </c>
      <c r="B288" s="77">
        <f>IF(VLOOKUP(A288,Database!$A:$AS,MATCH($B$1,Database!$A$1:$AS$1,0),FALSE)=0,#N/A,VLOOKUP(A288,Database!$A:$AS,MATCH($B$1,Database!$A$1:$AS$1,0),FALSE))</f>
        <v>99.691692359000001</v>
      </c>
      <c r="C288" s="77">
        <f>IF(VLOOKUP(A288,Database!$A:$AS,MATCH($C$1,Database!$A$1:$AS$1,0),FALSE)=0,#N/A,VLOOKUP(A288,Database!$A:$AS,MATCH($C$1,Database!$A$1:$AS$1,0),FALSE))</f>
        <v>100.75</v>
      </c>
      <c r="D288" s="77">
        <f>IF(VLOOKUP(A288,Database!$A:$AS,MATCH($D$1,Database!$A$1:$AS$1,0),FALSE)=0,#N/A,VLOOKUP(A288,Database!$A:$AS,MATCH($D$1,Database!$A$1:$AS$1,0),FALSE))</f>
        <v>99.691692359000001</v>
      </c>
      <c r="E288" s="77">
        <f>IF(VLOOKUP(A288,Database!$A:$AS,MATCH($E$1,Database!$A$1:$AS$1,0),FALSE)=0,#N/A,VLOOKUP(A288,Database!$A:$AS,MATCH($E$1,Database!$A$1:$AS$1,0),FALSE))</f>
        <v>96.490080407999997</v>
      </c>
      <c r="F288" s="77">
        <f>IF(VLOOKUP(A288,Database!$A:$AS,MATCH($F$1,Database!$A$1:$AS$1,0),FALSE)=0,#N/A,VLOOKUP(A288,Database!$A:$AS,MATCH($F$1,Database!$A$1:$AS$1,0),FALSE))</f>
        <v>97.4</v>
      </c>
      <c r="G288" s="77">
        <f>IF(VLOOKUP(A288,Database!$A:$AS,MATCH($G$1,Database!$A$1:$AS$1,0),FALSE)=0,#N/A,VLOOKUP(A288,Database!$A:$AS,MATCH($G$1,Database!$A$1:$AS$1,0),FALSE))</f>
        <v>97.651908943999999</v>
      </c>
      <c r="H288" s="77">
        <f>(((Table134567891011121314151617343[[#This Row],[ITA]]-VLOOKUP($U$1,A:B,2,))/VLOOKUP($U$1,A:B,2,))*100)+100</f>
        <v>81.990131578999453</v>
      </c>
      <c r="I288" s="77">
        <f>(((Table134567891011121314151617343[[#This Row],[FRA]]-VLOOKUP($U$1,A:C,3,))/VLOOKUP($U$1,A:C,3,))*100)+100</f>
        <v>98.302273392526104</v>
      </c>
      <c r="J288" s="77">
        <f>(((Table134567891011121314151617343[[#This Row],[DEU]]-VLOOKUP($U$1,A:D,4,))/VLOOKUP($U$1,A:D,4,))*100)+100</f>
        <v>132.57978723322199</v>
      </c>
      <c r="K288" s="77">
        <f>(((Table134567891011121314151617343[[#This Row],[ESP]]-VLOOKUP($U$1,A:E,5,))/VLOOKUP($U$1,A:E,5,))*100)+100</f>
        <v>81.104480120531491</v>
      </c>
      <c r="L288" s="77">
        <f>(((Table134567891011121314151617343[[#This Row],[EA19]]-VLOOKUP($U$1,A:F,6,))/VLOOKUP($U$1,A:F,6,))*100)+100</f>
        <v>108.94854586129753</v>
      </c>
      <c r="M288" s="77">
        <f>(((Table134567891011121314151617343[[#This Row],[GBR]]-VLOOKUP($U$1,A:G,7,))/VLOOKUP($U$1,A:G,7,))*100)+100</f>
        <v>105.95099183144534</v>
      </c>
      <c r="N288" s="77">
        <f>IF(VLOOKUP(A288,Database!$A:$AU,MATCH($N$1,Database!$A$1:$AU$1,0),FALSE)=0,#N/A,VLOOKUP(A288,Database!$A:$AU,MATCH($N$1,Database!$A$1:$AU$1,0),FALSE))</f>
        <v>99.293423544000007</v>
      </c>
      <c r="O288" s="77">
        <f>(((Table134567891011121314151617343[[#This Row],[USA]]-VLOOKUP($U$1,A:N,14,))/VLOOKUP($U$1,A:N,14,))*100)+100</f>
        <v>114.30980753288796</v>
      </c>
      <c r="P288" s="77">
        <f>IF(VLOOKUP(A288,Database!$A:$AS,MATCH($P$1,Database!$A$1:$AS$1,0),FALSE)=0,#N/A,VLOOKUP(A288,Database!$A:$AS,MATCH($P$1,Database!$A$1:$AS$1,0),FALSE))</f>
        <v>101.89150904100001</v>
      </c>
      <c r="Q288" s="77">
        <f>(((Table134567891011121314151617343[[#This Row],[JPN]]-VLOOKUP($U$1,A:Q,16,))/VLOOKUP($U$1,A:Q,16,))*100)+100</f>
        <v>102.29698445039995</v>
      </c>
    </row>
    <row r="289" spans="1:17" s="82" customFormat="1" x14ac:dyDescent="0.2">
      <c r="A289" s="21">
        <v>41609</v>
      </c>
      <c r="B289" s="77">
        <f>IF(VLOOKUP(A289,Database!$A:$AS,MATCH($B$1,Database!$A$1:$AS$1,0),FALSE)=0,#N/A,VLOOKUP(A289,Database!$A:$AS,MATCH($B$1,Database!$A$1:$AS$1,0),FALSE))</f>
        <v>98.691775684999996</v>
      </c>
      <c r="C289" s="77">
        <f>IF(VLOOKUP(A289,Database!$A:$AS,MATCH($C$1,Database!$A$1:$AS$1,0),FALSE)=0,#N/A,VLOOKUP(A289,Database!$A:$AS,MATCH($C$1,Database!$A$1:$AS$1,0),FALSE))</f>
        <v>99.51</v>
      </c>
      <c r="D289" s="77">
        <f>IF(VLOOKUP(A289,Database!$A:$AS,MATCH($D$1,Database!$A$1:$AS$1,0),FALSE)=0,#N/A,VLOOKUP(A289,Database!$A:$AS,MATCH($D$1,Database!$A$1:$AS$1,0),FALSE))</f>
        <v>99.791684025999999</v>
      </c>
      <c r="E289" s="77">
        <f>IF(VLOOKUP(A289,Database!$A:$AS,MATCH($E$1,Database!$A$1:$AS$1,0),FALSE)=0,#N/A,VLOOKUP(A289,Database!$A:$AS,MATCH($E$1,Database!$A$1:$AS$1,0),FALSE))</f>
        <v>96.706080588000006</v>
      </c>
      <c r="F289" s="77">
        <f>IF(VLOOKUP(A289,Database!$A:$AS,MATCH($F$1,Database!$A$1:$AS$1,0),FALSE)=0,#N/A,VLOOKUP(A289,Database!$A:$AS,MATCH($F$1,Database!$A$1:$AS$1,0),FALSE))</f>
        <v>97.3</v>
      </c>
      <c r="G289" s="77">
        <f>IF(VLOOKUP(A289,Database!$A:$AS,MATCH($G$1,Database!$A$1:$AS$1,0),FALSE)=0,#N/A,VLOOKUP(A289,Database!$A:$AS,MATCH($G$1,Database!$A$1:$AS$1,0),FALSE))</f>
        <v>98.297185876</v>
      </c>
      <c r="H289" s="77">
        <f>(((Table134567891011121314151617343[[#This Row],[ITA]]-VLOOKUP($U$1,A:B,2,))/VLOOKUP($U$1,A:B,2,))*100)+100</f>
        <v>81.167763157626226</v>
      </c>
      <c r="I289" s="77">
        <f>(((Table134567891011121314151617343[[#This Row],[FRA]]-VLOOKUP($U$1,A:C,3,))/VLOOKUP($U$1,A:C,3,))*100)+100</f>
        <v>97.092399258464255</v>
      </c>
      <c r="J289" s="77">
        <f>(((Table134567891011121314151617343[[#This Row],[DEU]]-VLOOKUP($U$1,A:D,4,))/VLOOKUP($U$1,A:D,4,))*100)+100</f>
        <v>132.7127659561452</v>
      </c>
      <c r="K289" s="77">
        <f>(((Table134567891011121314151617343[[#This Row],[ESP]]-VLOOKUP($U$1,A:E,5,))/VLOOKUP($U$1,A:E,5,))*100)+100</f>
        <v>81.286038496592184</v>
      </c>
      <c r="L289" s="77">
        <f>(((Table134567891011121314151617343[[#This Row],[EA19]]-VLOOKUP($U$1,A:F,6,))/VLOOKUP($U$1,A:F,6,))*100)+100</f>
        <v>108.83668903803131</v>
      </c>
      <c r="M289" s="77">
        <f>(((Table134567891011121314151617343[[#This Row],[GBR]]-VLOOKUP($U$1,A:G,7,))/VLOOKUP($U$1,A:G,7,))*100)+100</f>
        <v>106.6511085182636</v>
      </c>
      <c r="N289" s="77">
        <f>IF(VLOOKUP(A289,Database!$A:$AU,MATCH($N$1,Database!$A$1:$AU$1,0),FALSE)=0,#N/A,VLOOKUP(A289,Database!$A:$AU,MATCH($N$1,Database!$A$1:$AU$1,0),FALSE))</f>
        <v>99.481352743000002</v>
      </c>
      <c r="O289" s="77">
        <f>(((Table134567891011121314151617343[[#This Row],[USA]]-VLOOKUP($U$1,A:N,14,))/VLOOKUP($U$1,A:N,14,))*100)+100</f>
        <v>114.5261577180337</v>
      </c>
      <c r="P289" s="77">
        <f>IF(VLOOKUP(A289,Database!$A:$AS,MATCH($P$1,Database!$A$1:$AS$1,0),FALSE)=0,#N/A,VLOOKUP(A289,Database!$A:$AS,MATCH($P$1,Database!$A$1:$AS$1,0),FALSE))</f>
        <v>101.89150904100001</v>
      </c>
      <c r="Q289" s="77">
        <f>(((Table134567891011121314151617343[[#This Row],[JPN]]-VLOOKUP($U$1,A:Q,16,))/VLOOKUP($U$1,A:Q,16,))*100)+100</f>
        <v>102.29698445039995</v>
      </c>
    </row>
    <row r="290" spans="1:17" s="82" customFormat="1" x14ac:dyDescent="0.2">
      <c r="A290" s="21">
        <v>41640</v>
      </c>
      <c r="B290" s="77">
        <f>IF(VLOOKUP(A290,Database!$A:$AS,MATCH($B$1,Database!$A$1:$AS$1,0),FALSE)=0,#N/A,VLOOKUP(A290,Database!$A:$AS,MATCH($B$1,Database!$A$1:$AS$1,0),FALSE))</f>
        <v>100.29164236299999</v>
      </c>
      <c r="C290" s="77">
        <f>IF(VLOOKUP(A290,Database!$A:$AS,MATCH($C$1,Database!$A$1:$AS$1,0),FALSE)=0,#N/A,VLOOKUP(A290,Database!$A:$AS,MATCH($C$1,Database!$A$1:$AS$1,0),FALSE))</f>
        <v>98</v>
      </c>
      <c r="D290" s="77">
        <f>IF(VLOOKUP(A290,Database!$A:$AS,MATCH($D$1,Database!$A$1:$AS$1,0),FALSE)=0,#N/A,VLOOKUP(A290,Database!$A:$AS,MATCH($D$1,Database!$A$1:$AS$1,0),FALSE))</f>
        <v>99.291725690000007</v>
      </c>
      <c r="E290" s="77">
        <f>IF(VLOOKUP(A290,Database!$A:$AS,MATCH($E$1,Database!$A$1:$AS$1,0),FALSE)=0,#N/A,VLOOKUP(A290,Database!$A:$AS,MATCH($E$1,Database!$A$1:$AS$1,0),FALSE))</f>
        <v>96.475080395999996</v>
      </c>
      <c r="F290" s="77">
        <f>IF(VLOOKUP(A290,Database!$A:$AS,MATCH($F$1,Database!$A$1:$AS$1,0),FALSE)=0,#N/A,VLOOKUP(A290,Database!$A:$AS,MATCH($F$1,Database!$A$1:$AS$1,0),FALSE))</f>
        <v>96.9</v>
      </c>
      <c r="G290" s="77">
        <f>IF(VLOOKUP(A290,Database!$A:$AS,MATCH($G$1,Database!$A$1:$AS$1,0),FALSE)=0,#N/A,VLOOKUP(A290,Database!$A:$AS,MATCH($G$1,Database!$A$1:$AS$1,0),FALSE))</f>
        <v>98.619824340999998</v>
      </c>
      <c r="H290" s="77">
        <f>(((Table134567891011121314151617343[[#This Row],[ITA]]-VLOOKUP($U$1,A:B,2,))/VLOOKUP($U$1,A:B,2,))*100)+100</f>
        <v>82.483552631494405</v>
      </c>
      <c r="I290" s="77">
        <f>(((Table134567891011121314151617343[[#This Row],[FRA]]-VLOOKUP($U$1,A:C,3,))/VLOOKUP($U$1,A:C,3,))*100)+100</f>
        <v>95.619084788759878</v>
      </c>
      <c r="J290" s="77">
        <f>(((Table134567891011121314151617343[[#This Row],[DEU]]-VLOOKUP($U$1,A:D,4,))/VLOOKUP($U$1,A:D,4,))*100)+100</f>
        <v>132.04787234019918</v>
      </c>
      <c r="K290" s="77">
        <f>(((Table134567891011121314151617343[[#This Row],[ESP]]-VLOOKUP($U$1,A:E,5,))/VLOOKUP($U$1,A:E,5,))*100)+100</f>
        <v>81.091871900391993</v>
      </c>
      <c r="L290" s="77">
        <f>(((Table134567891011121314151617343[[#This Row],[EA19]]-VLOOKUP($U$1,A:F,6,))/VLOOKUP($U$1,A:F,6,))*100)+100</f>
        <v>108.38926174496645</v>
      </c>
      <c r="M290" s="77">
        <f>(((Table134567891011121314151617343[[#This Row],[GBR]]-VLOOKUP($U$1,A:G,7,))/VLOOKUP($U$1,A:G,7,))*100)+100</f>
        <v>107.00116686058774</v>
      </c>
      <c r="N290" s="77">
        <f>IF(VLOOKUP(A290,Database!$A:$AU,MATCH($N$1,Database!$A$1:$AU$1,0),FALSE)=0,#N/A,VLOOKUP(A290,Database!$A:$AU,MATCH($N$1,Database!$A$1:$AU$1,0),FALSE))</f>
        <v>99.156441395000002</v>
      </c>
      <c r="O290" s="77">
        <f>(((Table134567891011121314151617343[[#This Row],[USA]]-VLOOKUP($U$1,A:N,14,))/VLOOKUP($U$1,A:N,14,))*100)+100</f>
        <v>114.15210924302394</v>
      </c>
      <c r="P290" s="77">
        <f>IF(VLOOKUP(A290,Database!$A:$AS,MATCH($P$1,Database!$A$1:$AS$1,0),FALSE)=0,#N/A,VLOOKUP(A290,Database!$A:$AS,MATCH($P$1,Database!$A$1:$AS$1,0),FALSE))</f>
        <v>103.591367386</v>
      </c>
      <c r="Q290" s="77">
        <f>(((Table134567891011121314151617343[[#This Row],[JPN]]-VLOOKUP($U$1,A:Q,16,))/VLOOKUP($U$1,A:Q,16,))*100)+100</f>
        <v>104.00360735080645</v>
      </c>
    </row>
    <row r="291" spans="1:17" s="82" customFormat="1" x14ac:dyDescent="0.2">
      <c r="A291" s="21">
        <v>41671</v>
      </c>
      <c r="B291" s="77">
        <f>IF(VLOOKUP(A291,Database!$A:$AS,MATCH($B$1,Database!$A$1:$AS$1,0),FALSE)=0,#N/A,VLOOKUP(A291,Database!$A:$AS,MATCH($B$1,Database!$A$1:$AS$1,0),FALSE))</f>
        <v>99.491709024000002</v>
      </c>
      <c r="C291" s="77">
        <f>IF(VLOOKUP(A291,Database!$A:$AS,MATCH($C$1,Database!$A$1:$AS$1,0),FALSE)=0,#N/A,VLOOKUP(A291,Database!$A:$AS,MATCH($C$1,Database!$A$1:$AS$1,0),FALSE))</f>
        <v>99.49</v>
      </c>
      <c r="D291" s="77">
        <f>IF(VLOOKUP(A291,Database!$A:$AS,MATCH($D$1,Database!$A$1:$AS$1,0),FALSE)=0,#N/A,VLOOKUP(A291,Database!$A:$AS,MATCH($D$1,Database!$A$1:$AS$1,0),FALSE))</f>
        <v>99.391717357000005</v>
      </c>
      <c r="E291" s="77">
        <f>IF(VLOOKUP(A291,Database!$A:$AS,MATCH($E$1,Database!$A$1:$AS$1,0),FALSE)=0,#N/A,VLOOKUP(A291,Database!$A:$AS,MATCH($E$1,Database!$A$1:$AS$1,0),FALSE))</f>
        <v>97.305081087999994</v>
      </c>
      <c r="F291" s="77">
        <f>IF(VLOOKUP(A291,Database!$A:$AS,MATCH($F$1,Database!$A$1:$AS$1,0),FALSE)=0,#N/A,VLOOKUP(A291,Database!$A:$AS,MATCH($F$1,Database!$A$1:$AS$1,0),FALSE))</f>
        <v>97.6</v>
      </c>
      <c r="G291" s="77">
        <f>IF(VLOOKUP(A291,Database!$A:$AS,MATCH($G$1,Database!$A$1:$AS$1,0),FALSE)=0,#N/A,VLOOKUP(A291,Database!$A:$AS,MATCH($G$1,Database!$A$1:$AS$1,0),FALSE))</f>
        <v>98.619824340999998</v>
      </c>
      <c r="H291" s="77">
        <f>(((Table134567891011121314151617343[[#This Row],[ITA]]-VLOOKUP($U$1,A:B,2,))/VLOOKUP($U$1,A:B,2,))*100)+100</f>
        <v>81.825657894560322</v>
      </c>
      <c r="I291" s="77">
        <f>(((Table134567891011121314151617343[[#This Row],[FRA]]-VLOOKUP($U$1,A:C,3,))/VLOOKUP($U$1,A:C,3,))*100)+100</f>
        <v>97.072885159527758</v>
      </c>
      <c r="J291" s="77">
        <f>(((Table134567891011121314151617343[[#This Row],[DEU]]-VLOOKUP($U$1,A:D,4,))/VLOOKUP($U$1,A:D,4,))*100)+100</f>
        <v>132.18085106312242</v>
      </c>
      <c r="K291" s="77">
        <f>(((Table134567891011121314151617343[[#This Row],[ESP]]-VLOOKUP($U$1,A:E,5,))/VLOOKUP($U$1,A:E,5,))*100)+100</f>
        <v>81.789526771646109</v>
      </c>
      <c r="L291" s="77">
        <f>(((Table134567891011121314151617343[[#This Row],[EA19]]-VLOOKUP($U$1,A:F,6,))/VLOOKUP($U$1,A:F,6,))*100)+100</f>
        <v>109.17225950782996</v>
      </c>
      <c r="M291" s="77">
        <f>(((Table134567891011121314151617343[[#This Row],[GBR]]-VLOOKUP($U$1,A:G,7,))/VLOOKUP($U$1,A:G,7,))*100)+100</f>
        <v>107.00116686058774</v>
      </c>
      <c r="N291" s="77">
        <f>IF(VLOOKUP(A291,Database!$A:$AU,MATCH($N$1,Database!$A$1:$AU$1,0),FALSE)=0,#N/A,VLOOKUP(A291,Database!$A:$AU,MATCH($N$1,Database!$A$1:$AU$1,0),FALSE))</f>
        <v>99.903598729999999</v>
      </c>
      <c r="O291" s="77">
        <f>(((Table134567891011121314151617343[[#This Row],[USA]]-VLOOKUP($U$1,A:N,14,))/VLOOKUP($U$1,A:N,14,))*100)+100</f>
        <v>115.01226098432016</v>
      </c>
      <c r="P291" s="77">
        <f>IF(VLOOKUP(A291,Database!$A:$AS,MATCH($P$1,Database!$A$1:$AS$1,0),FALSE)=0,#N/A,VLOOKUP(A291,Database!$A:$AS,MATCH($P$1,Database!$A$1:$AS$1,0),FALSE))</f>
        <v>102.891425715</v>
      </c>
      <c r="Q291" s="77">
        <f>(((Table134567891011121314151617343[[#This Row],[JPN]]-VLOOKUP($U$1,A:Q,16,))/VLOOKUP($U$1,A:Q,16,))*100)+100</f>
        <v>103.30088027464093</v>
      </c>
    </row>
    <row r="292" spans="1:17" s="82" customFormat="1" x14ac:dyDescent="0.2">
      <c r="A292" s="21">
        <v>41699</v>
      </c>
      <c r="B292" s="77">
        <f>IF(VLOOKUP(A292,Database!$A:$AS,MATCH($B$1,Database!$A$1:$AS$1,0),FALSE)=0,#N/A,VLOOKUP(A292,Database!$A:$AS,MATCH($B$1,Database!$A$1:$AS$1,0),FALSE))</f>
        <v>98.491792351000001</v>
      </c>
      <c r="C292" s="77">
        <f>IF(VLOOKUP(A292,Database!$A:$AS,MATCH($C$1,Database!$A$1:$AS$1,0),FALSE)=0,#N/A,VLOOKUP(A292,Database!$A:$AS,MATCH($C$1,Database!$A$1:$AS$1,0),FALSE))</f>
        <v>98.77</v>
      </c>
      <c r="D292" s="77">
        <f>IF(VLOOKUP(A292,Database!$A:$AS,MATCH($D$1,Database!$A$1:$AS$1,0),FALSE)=0,#N/A,VLOOKUP(A292,Database!$A:$AS,MATCH($D$1,Database!$A$1:$AS$1,0),FALSE))</f>
        <v>99.791684025999999</v>
      </c>
      <c r="E292" s="77">
        <f>IF(VLOOKUP(A292,Database!$A:$AS,MATCH($E$1,Database!$A$1:$AS$1,0),FALSE)=0,#N/A,VLOOKUP(A292,Database!$A:$AS,MATCH($E$1,Database!$A$1:$AS$1,0),FALSE))</f>
        <v>96.330080275</v>
      </c>
      <c r="F292" s="77">
        <f>IF(VLOOKUP(A292,Database!$A:$AS,MATCH($F$1,Database!$A$1:$AS$1,0),FALSE)=0,#N/A,VLOOKUP(A292,Database!$A:$AS,MATCH($F$1,Database!$A$1:$AS$1,0),FALSE))</f>
        <v>97.1</v>
      </c>
      <c r="G292" s="77">
        <f>IF(VLOOKUP(A292,Database!$A:$AS,MATCH($G$1,Database!$A$1:$AS$1,0),FALSE)=0,#N/A,VLOOKUP(A292,Database!$A:$AS,MATCH($G$1,Database!$A$1:$AS$1,0),FALSE))</f>
        <v>97.544362789000004</v>
      </c>
      <c r="H292" s="77">
        <f>(((Table134567891011121314151617343[[#This Row],[ITA]]-VLOOKUP($U$1,A:B,2,))/VLOOKUP($U$1,A:B,2,))*100)+100</f>
        <v>81.003289474009534</v>
      </c>
      <c r="I292" s="77">
        <f>(((Table134567891011121314151617343[[#This Row],[FRA]]-VLOOKUP($U$1,A:C,3,))/VLOOKUP($U$1,A:C,3,))*100)+100</f>
        <v>96.370377597814425</v>
      </c>
      <c r="J292" s="77">
        <f>(((Table134567891011121314151617343[[#This Row],[DEU]]-VLOOKUP($U$1,A:D,4,))/VLOOKUP($U$1,A:D,4,))*100)+100</f>
        <v>132.7127659561452</v>
      </c>
      <c r="K292" s="77">
        <f>(((Table134567891011121314151617343[[#This Row],[ESP]]-VLOOKUP($U$1,A:E,5,))/VLOOKUP($U$1,A:E,5,))*100)+100</f>
        <v>80.969992434840805</v>
      </c>
      <c r="L292" s="77">
        <f>(((Table134567891011121314151617343[[#This Row],[EA19]]-VLOOKUP($U$1,A:F,6,))/VLOOKUP($U$1,A:F,6,))*100)+100</f>
        <v>108.61297539149886</v>
      </c>
      <c r="M292" s="77">
        <f>(((Table134567891011121314151617343[[#This Row],[GBR]]-VLOOKUP($U$1,A:G,7,))/VLOOKUP($U$1,A:G,7,))*100)+100</f>
        <v>105.83430571733729</v>
      </c>
      <c r="N292" s="77">
        <f>IF(VLOOKUP(A292,Database!$A:$AU,MATCH($N$1,Database!$A$1:$AU$1,0),FALSE)=0,#N/A,VLOOKUP(A292,Database!$A:$AU,MATCH($N$1,Database!$A$1:$AU$1,0),FALSE))</f>
        <v>100.88130633900001</v>
      </c>
      <c r="O292" s="77">
        <f>(((Table134567891011121314151617343[[#This Row],[USA]]-VLOOKUP($U$1,A:N,14,))/VLOOKUP($U$1,A:N,14,))*100)+100</f>
        <v>116.13782967375816</v>
      </c>
      <c r="P292" s="77">
        <f>IF(VLOOKUP(A292,Database!$A:$AS,MATCH($P$1,Database!$A$1:$AS$1,0),FALSE)=0,#N/A,VLOOKUP(A292,Database!$A:$AS,MATCH($P$1,Database!$A$1:$AS$1,0),FALSE))</f>
        <v>104.291309058</v>
      </c>
      <c r="Q292" s="77">
        <f>(((Table134567891011121314151617343[[#This Row],[JPN]]-VLOOKUP($U$1,A:Q,16,))/VLOOKUP($U$1,A:Q,16,))*100)+100</f>
        <v>104.70633442797593</v>
      </c>
    </row>
    <row r="293" spans="1:17" s="82" customFormat="1" x14ac:dyDescent="0.2">
      <c r="A293" s="21">
        <v>41730</v>
      </c>
      <c r="B293" s="77">
        <f>IF(VLOOKUP(A293,Database!$A:$AS,MATCH($B$1,Database!$A$1:$AS$1,0),FALSE)=0,#N/A,VLOOKUP(A293,Database!$A:$AS,MATCH($B$1,Database!$A$1:$AS$1,0),FALSE))</f>
        <v>99.491709024000002</v>
      </c>
      <c r="C293" s="77">
        <f>IF(VLOOKUP(A293,Database!$A:$AS,MATCH($C$1,Database!$A$1:$AS$1,0),FALSE)=0,#N/A,VLOOKUP(A293,Database!$A:$AS,MATCH($C$1,Database!$A$1:$AS$1,0),FALSE))</f>
        <v>99.15</v>
      </c>
      <c r="D293" s="77">
        <f>IF(VLOOKUP(A293,Database!$A:$AS,MATCH($D$1,Database!$A$1:$AS$1,0),FALSE)=0,#N/A,VLOOKUP(A293,Database!$A:$AS,MATCH($D$1,Database!$A$1:$AS$1,0),FALSE))</f>
        <v>99.391717357000005</v>
      </c>
      <c r="E293" s="77">
        <f>IF(VLOOKUP(A293,Database!$A:$AS,MATCH($E$1,Database!$A$1:$AS$1,0),FALSE)=0,#N/A,VLOOKUP(A293,Database!$A:$AS,MATCH($E$1,Database!$A$1:$AS$1,0),FALSE))</f>
        <v>97.572081310000002</v>
      </c>
      <c r="F293" s="77">
        <f>IF(VLOOKUP(A293,Database!$A:$AS,MATCH($F$1,Database!$A$1:$AS$1,0),FALSE)=0,#N/A,VLOOKUP(A293,Database!$A:$AS,MATCH($F$1,Database!$A$1:$AS$1,0),FALSE))</f>
        <v>98.6</v>
      </c>
      <c r="G293" s="77">
        <f>IF(VLOOKUP(A293,Database!$A:$AS,MATCH($G$1,Database!$A$1:$AS$1,0),FALSE)=0,#N/A,VLOOKUP(A293,Database!$A:$AS,MATCH($G$1,Database!$A$1:$AS$1,0),FALSE))</f>
        <v>96.361355082000003</v>
      </c>
      <c r="H293" s="77">
        <f>(((Table134567891011121314151617343[[#This Row],[ITA]]-VLOOKUP($U$1,A:B,2,))/VLOOKUP($U$1,A:B,2,))*100)+100</f>
        <v>81.825657894560322</v>
      </c>
      <c r="I293" s="77">
        <f>(((Table134567891011121314151617343[[#This Row],[FRA]]-VLOOKUP($U$1,A:C,3,))/VLOOKUP($U$1,A:C,3,))*100)+100</f>
        <v>96.741145477607589</v>
      </c>
      <c r="J293" s="77">
        <f>(((Table134567891011121314151617343[[#This Row],[DEU]]-VLOOKUP($U$1,A:D,4,))/VLOOKUP($U$1,A:D,4,))*100)+100</f>
        <v>132.18085106312242</v>
      </c>
      <c r="K293" s="77">
        <f>(((Table134567891011121314151617343[[#This Row],[ESP]]-VLOOKUP($U$1,A:E,5,))/VLOOKUP($U$1,A:E,5,))*100)+100</f>
        <v>82.013953097189727</v>
      </c>
      <c r="L293" s="77">
        <f>(((Table134567891011121314151617343[[#This Row],[EA19]]-VLOOKUP($U$1,A:F,6,))/VLOOKUP($U$1,A:F,6,))*100)+100</f>
        <v>110.29082774049216</v>
      </c>
      <c r="M293" s="77">
        <f>(((Table134567891011121314151617343[[#This Row],[GBR]]-VLOOKUP($U$1,A:G,7,))/VLOOKUP($U$1,A:G,7,))*100)+100</f>
        <v>104.55075845997878</v>
      </c>
      <c r="N293" s="77">
        <f>IF(VLOOKUP(A293,Database!$A:$AU,MATCH($N$1,Database!$A$1:$AU$1,0),FALSE)=0,#N/A,VLOOKUP(A293,Database!$A:$AU,MATCH($N$1,Database!$A$1:$AU$1,0),FALSE))</f>
        <v>100.93631726</v>
      </c>
      <c r="O293" s="77">
        <f>(((Table134567891011121314151617343[[#This Row],[USA]]-VLOOKUP($U$1,A:N,14,))/VLOOKUP($U$1,A:N,14,))*100)+100</f>
        <v>116.20116002905534</v>
      </c>
      <c r="P293" s="77">
        <f>IF(VLOOKUP(A293,Database!$A:$AS,MATCH($P$1,Database!$A$1:$AS$1,0),FALSE)=0,#N/A,VLOOKUP(A293,Database!$A:$AS,MATCH($P$1,Database!$A$1:$AS$1,0),FALSE))</f>
        <v>99.791684025999999</v>
      </c>
      <c r="Q293" s="77">
        <f>(((Table134567891011121314151617343[[#This Row],[JPN]]-VLOOKUP($U$1,A:Q,16,))/VLOOKUP($U$1,A:Q,16,))*100)+100</f>
        <v>100.18880321989543</v>
      </c>
    </row>
    <row r="294" spans="1:17" s="82" customFormat="1" x14ac:dyDescent="0.2">
      <c r="A294" s="21">
        <v>41760</v>
      </c>
      <c r="B294" s="77">
        <f>IF(VLOOKUP(A294,Database!$A:$AS,MATCH($B$1,Database!$A$1:$AS$1,0),FALSE)=0,#N/A,VLOOKUP(A294,Database!$A:$AS,MATCH($B$1,Database!$A$1:$AS$1,0),FALSE))</f>
        <v>97.991834014000005</v>
      </c>
      <c r="C294" s="77">
        <f>IF(VLOOKUP(A294,Database!$A:$AS,MATCH($C$1,Database!$A$1:$AS$1,0),FALSE)=0,#N/A,VLOOKUP(A294,Database!$A:$AS,MATCH($C$1,Database!$A$1:$AS$1,0),FALSE))</f>
        <v>96.94</v>
      </c>
      <c r="D294" s="77">
        <f>IF(VLOOKUP(A294,Database!$A:$AS,MATCH($D$1,Database!$A$1:$AS$1,0),FALSE)=0,#N/A,VLOOKUP(A294,Database!$A:$AS,MATCH($D$1,Database!$A$1:$AS$1,0),FALSE))</f>
        <v>98.691775684999996</v>
      </c>
      <c r="E294" s="77">
        <f>IF(VLOOKUP(A294,Database!$A:$AS,MATCH($E$1,Database!$A$1:$AS$1,0),FALSE)=0,#N/A,VLOOKUP(A294,Database!$A:$AS,MATCH($E$1,Database!$A$1:$AS$1,0),FALSE))</f>
        <v>97.349081123999994</v>
      </c>
      <c r="F294" s="77">
        <f>IF(VLOOKUP(A294,Database!$A:$AS,MATCH($F$1,Database!$A$1:$AS$1,0),FALSE)=0,#N/A,VLOOKUP(A294,Database!$A:$AS,MATCH($F$1,Database!$A$1:$AS$1,0),FALSE))</f>
        <v>97.8</v>
      </c>
      <c r="G294" s="77">
        <f>IF(VLOOKUP(A294,Database!$A:$AS,MATCH($G$1,Database!$A$1:$AS$1,0),FALSE)=0,#N/A,VLOOKUP(A294,Database!$A:$AS,MATCH($G$1,Database!$A$1:$AS$1,0),FALSE))</f>
        <v>95.070801219000003</v>
      </c>
      <c r="H294" s="77">
        <f>(((Table134567891011121314151617343[[#This Row],[ITA]]-VLOOKUP($U$1,A:B,2,))/VLOOKUP($U$1,A:B,2,))*100)+100</f>
        <v>80.592105263322935</v>
      </c>
      <c r="I294" s="77">
        <f>(((Table134567891011121314151617343[[#This Row],[FRA]]-VLOOKUP($U$1,A:C,3,))/VLOOKUP($U$1,A:C,3,))*100)+100</f>
        <v>94.584837545126362</v>
      </c>
      <c r="J294" s="77">
        <f>(((Table134567891011121314151617343[[#This Row],[DEU]]-VLOOKUP($U$1,A:D,4,))/VLOOKUP($U$1,A:D,4,))*100)+100</f>
        <v>131.24999999867012</v>
      </c>
      <c r="K294" s="77">
        <f>(((Table134567891011121314151617343[[#This Row],[ESP]]-VLOOKUP($U$1,A:E,5,))/VLOOKUP($U$1,A:E,5,))*100)+100</f>
        <v>81.826510884727725</v>
      </c>
      <c r="L294" s="77">
        <f>(((Table134567891011121314151617343[[#This Row],[EA19]]-VLOOKUP($U$1,A:F,6,))/VLOOKUP($U$1,A:F,6,))*100)+100</f>
        <v>109.39597315436241</v>
      </c>
      <c r="M294" s="77">
        <f>(((Table134567891011121314151617343[[#This Row],[GBR]]-VLOOKUP($U$1,A:G,7,))/VLOOKUP($U$1,A:G,7,))*100)+100</f>
        <v>103.15052508742724</v>
      </c>
      <c r="N294" s="77">
        <f>IF(VLOOKUP(A294,Database!$A:$AU,MATCH($N$1,Database!$A$1:$AU$1,0),FALSE)=0,#N/A,VLOOKUP(A294,Database!$A:$AU,MATCH($N$1,Database!$A$1:$AU$1,0),FALSE))</f>
        <v>101.33160294</v>
      </c>
      <c r="O294" s="77">
        <f>(((Table134567891011121314151617343[[#This Row],[USA]]-VLOOKUP($U$1,A:N,14,))/VLOOKUP($U$1,A:N,14,))*100)+100</f>
        <v>116.65622571607221</v>
      </c>
      <c r="P294" s="77">
        <f>IF(VLOOKUP(A294,Database!$A:$AS,MATCH($P$1,Database!$A$1:$AS$1,0),FALSE)=0,#N/A,VLOOKUP(A294,Database!$A:$AS,MATCH($P$1,Database!$A$1:$AS$1,0),FALSE))</f>
        <v>101.89150904100001</v>
      </c>
      <c r="Q294" s="77">
        <f>(((Table134567891011121314151617343[[#This Row],[JPN]]-VLOOKUP($U$1,A:Q,16,))/VLOOKUP($U$1,A:Q,16,))*100)+100</f>
        <v>102.29698445039995</v>
      </c>
    </row>
    <row r="295" spans="1:17" s="82" customFormat="1" x14ac:dyDescent="0.2">
      <c r="A295" s="21">
        <v>41791</v>
      </c>
      <c r="B295" s="77">
        <f>IF(VLOOKUP(A295,Database!$A:$AS,MATCH($B$1,Database!$A$1:$AS$1,0),FALSE)=0,#N/A,VLOOKUP(A295,Database!$A:$AS,MATCH($B$1,Database!$A$1:$AS$1,0),FALSE))</f>
        <v>99.891675694</v>
      </c>
      <c r="C295" s="77">
        <f>IF(VLOOKUP(A295,Database!$A:$AS,MATCH($C$1,Database!$A$1:$AS$1,0),FALSE)=0,#N/A,VLOOKUP(A295,Database!$A:$AS,MATCH($C$1,Database!$A$1:$AS$1,0),FALSE))</f>
        <v>99</v>
      </c>
      <c r="D295" s="77">
        <f>IF(VLOOKUP(A295,Database!$A:$AS,MATCH($D$1,Database!$A$1:$AS$1,0),FALSE)=0,#N/A,VLOOKUP(A295,Database!$A:$AS,MATCH($D$1,Database!$A$1:$AS$1,0),FALSE))</f>
        <v>98.791767352999997</v>
      </c>
      <c r="E295" s="77">
        <f>IF(VLOOKUP(A295,Database!$A:$AS,MATCH($E$1,Database!$A$1:$AS$1,0),FALSE)=0,#N/A,VLOOKUP(A295,Database!$A:$AS,MATCH($E$1,Database!$A$1:$AS$1,0),FALSE))</f>
        <v>96.608080506999997</v>
      </c>
      <c r="F295" s="77">
        <f>IF(VLOOKUP(A295,Database!$A:$AS,MATCH($F$1,Database!$A$1:$AS$1,0),FALSE)=0,#N/A,VLOOKUP(A295,Database!$A:$AS,MATCH($F$1,Database!$A$1:$AS$1,0),FALSE))</f>
        <v>97.3</v>
      </c>
      <c r="G295" s="77">
        <f>IF(VLOOKUP(A295,Database!$A:$AS,MATCH($G$1,Database!$A$1:$AS$1,0),FALSE)=0,#N/A,VLOOKUP(A295,Database!$A:$AS,MATCH($G$1,Database!$A$1:$AS$1,0),FALSE))</f>
        <v>94.748162753000003</v>
      </c>
      <c r="H295" s="77">
        <f>(((Table134567891011121314151617343[[#This Row],[ITA]]-VLOOKUP($U$1,A:B,2,))/VLOOKUP($U$1,A:B,2,))*100)+100</f>
        <v>82.154605263438583</v>
      </c>
      <c r="I295" s="77">
        <f>(((Table134567891011121314151617343[[#This Row],[FRA]]-VLOOKUP($U$1,A:C,3,))/VLOOKUP($U$1,A:C,3,))*100)+100</f>
        <v>96.594789735583959</v>
      </c>
      <c r="J295" s="77">
        <f>(((Table134567891011121314151617343[[#This Row],[DEU]]-VLOOKUP($U$1,A:D,4,))/VLOOKUP($U$1,A:D,4,))*100)+100</f>
        <v>131.38297872292324</v>
      </c>
      <c r="K295" s="77">
        <f>(((Table134567891011121314151617343[[#This Row],[ESP]]-VLOOKUP($U$1,A:E,5,))/VLOOKUP($U$1,A:E,5,))*100)+100</f>
        <v>81.203664789495377</v>
      </c>
      <c r="L295" s="77">
        <f>(((Table134567891011121314151617343[[#This Row],[EA19]]-VLOOKUP($U$1,A:F,6,))/VLOOKUP($U$1,A:F,6,))*100)+100</f>
        <v>108.83668903803131</v>
      </c>
      <c r="M295" s="77">
        <f>(((Table134567891011121314151617343[[#This Row],[GBR]]-VLOOKUP($U$1,A:G,7,))/VLOOKUP($U$1,A:G,7,))*100)+100</f>
        <v>102.80046674401811</v>
      </c>
      <c r="N295" s="77">
        <f>IF(VLOOKUP(A295,Database!$A:$AU,MATCH($N$1,Database!$A$1:$AU$1,0),FALSE)=0,#N/A,VLOOKUP(A295,Database!$A:$AU,MATCH($N$1,Database!$A$1:$AU$1,0),FALSE))</f>
        <v>101.668309423</v>
      </c>
      <c r="O295" s="77">
        <f>(((Table134567891011121314151617343[[#This Row],[USA]]-VLOOKUP($U$1,A:N,14,))/VLOOKUP($U$1,A:N,14,))*100)+100</f>
        <v>117.04385313280389</v>
      </c>
      <c r="P295" s="77">
        <f>IF(VLOOKUP(A295,Database!$A:$AS,MATCH($P$1,Database!$A$1:$AS$1,0),FALSE)=0,#N/A,VLOOKUP(A295,Database!$A:$AS,MATCH($P$1,Database!$A$1:$AS$1,0),FALSE))</f>
        <v>100.591617365</v>
      </c>
      <c r="Q295" s="77">
        <f>(((Table134567891011121314151617343[[#This Row],[JPN]]-VLOOKUP($U$1,A:Q,16,))/VLOOKUP($U$1,A:Q,16,))*100)+100</f>
        <v>100.99191987908745</v>
      </c>
    </row>
    <row r="296" spans="1:17" s="82" customFormat="1" x14ac:dyDescent="0.2">
      <c r="A296" s="21">
        <v>41821</v>
      </c>
      <c r="B296" s="77">
        <f>IF(VLOOKUP(A296,Database!$A:$AS,MATCH($B$1,Database!$A$1:$AS$1,0),FALSE)=0,#N/A,VLOOKUP(A296,Database!$A:$AS,MATCH($B$1,Database!$A$1:$AS$1,0),FALSE))</f>
        <v>98.491792351000001</v>
      </c>
      <c r="C296" s="77">
        <f>IF(VLOOKUP(A296,Database!$A:$AS,MATCH($C$1,Database!$A$1:$AS$1,0),FALSE)=0,#N/A,VLOOKUP(A296,Database!$A:$AS,MATCH($C$1,Database!$A$1:$AS$1,0),FALSE))</f>
        <v>100.33</v>
      </c>
      <c r="D296" s="77">
        <f>IF(VLOOKUP(A296,Database!$A:$AS,MATCH($D$1,Database!$A$1:$AS$1,0),FALSE)=0,#N/A,VLOOKUP(A296,Database!$A:$AS,MATCH($D$1,Database!$A$1:$AS$1,0),FALSE))</f>
        <v>100.891592367</v>
      </c>
      <c r="E296" s="77">
        <f>IF(VLOOKUP(A296,Database!$A:$AS,MATCH($E$1,Database!$A$1:$AS$1,0),FALSE)=0,#N/A,VLOOKUP(A296,Database!$A:$AS,MATCH($E$1,Database!$A$1:$AS$1,0),FALSE))</f>
        <v>96.518080432000005</v>
      </c>
      <c r="F296" s="77">
        <f>IF(VLOOKUP(A296,Database!$A:$AS,MATCH($F$1,Database!$A$1:$AS$1,0),FALSE)=0,#N/A,VLOOKUP(A296,Database!$A:$AS,MATCH($F$1,Database!$A$1:$AS$1,0),FALSE))</f>
        <v>98.1</v>
      </c>
      <c r="G296" s="77">
        <f>IF(VLOOKUP(A296,Database!$A:$AS,MATCH($G$1,Database!$A$1:$AS$1,0),FALSE)=0,#N/A,VLOOKUP(A296,Database!$A:$AS,MATCH($G$1,Database!$A$1:$AS$1,0),FALSE))</f>
        <v>94.748162753000003</v>
      </c>
      <c r="H296" s="77">
        <f>(((Table134567891011121314151617343[[#This Row],[ITA]]-VLOOKUP($U$1,A:B,2,))/VLOOKUP($U$1,A:B,2,))*100)+100</f>
        <v>81.003289474009534</v>
      </c>
      <c r="I296" s="77">
        <f>(((Table134567891011121314151617343[[#This Row],[FRA]]-VLOOKUP($U$1,A:C,3,))/VLOOKUP($U$1,A:C,3,))*100)+100</f>
        <v>97.892477314859988</v>
      </c>
      <c r="J296" s="77">
        <f>(((Table134567891011121314151617343[[#This Row],[DEU]]-VLOOKUP($U$1,A:D,4,))/VLOOKUP($U$1,A:D,4,))*100)+100</f>
        <v>134.17553191362032</v>
      </c>
      <c r="K296" s="77">
        <f>(((Table134567891011121314151617343[[#This Row],[ESP]]-VLOOKUP($U$1,A:E,5,))/VLOOKUP($U$1,A:E,5,))*100)+100</f>
        <v>81.128015466136773</v>
      </c>
      <c r="L296" s="77">
        <f>(((Table134567891011121314151617343[[#This Row],[EA19]]-VLOOKUP($U$1,A:F,6,))/VLOOKUP($U$1,A:F,6,))*100)+100</f>
        <v>109.73154362416106</v>
      </c>
      <c r="M296" s="77">
        <f>(((Table134567891011121314151617343[[#This Row],[GBR]]-VLOOKUP($U$1,A:G,7,))/VLOOKUP($U$1,A:G,7,))*100)+100</f>
        <v>102.80046674401811</v>
      </c>
      <c r="N296" s="77">
        <f>IF(VLOOKUP(A296,Database!$A:$AU,MATCH($N$1,Database!$A$1:$AU$1,0),FALSE)=0,#N/A,VLOOKUP(A296,Database!$A:$AU,MATCH($N$1,Database!$A$1:$AU$1,0),FALSE))</f>
        <v>101.941579889</v>
      </c>
      <c r="O296" s="77">
        <f>(((Table134567891011121314151617343[[#This Row],[USA]]-VLOOKUP($U$1,A:N,14,))/VLOOKUP($U$1,A:N,14,))*100)+100</f>
        <v>117.35845095064467</v>
      </c>
      <c r="P296" s="77">
        <f>IF(VLOOKUP(A296,Database!$A:$AS,MATCH($P$1,Database!$A$1:$AS$1,0),FALSE)=0,#N/A,VLOOKUP(A296,Database!$A:$AS,MATCH($P$1,Database!$A$1:$AS$1,0),FALSE))</f>
        <v>100.39163403000001</v>
      </c>
      <c r="Q296" s="77">
        <f>(((Table134567891011121314151617343[[#This Row],[JPN]]-VLOOKUP($U$1,A:Q,16,))/VLOOKUP($U$1,A:Q,16,))*100)+100</f>
        <v>100.79114071403845</v>
      </c>
    </row>
    <row r="297" spans="1:17" s="82" customFormat="1" x14ac:dyDescent="0.2">
      <c r="A297" s="21">
        <v>41852</v>
      </c>
      <c r="B297" s="77">
        <f>IF(VLOOKUP(A297,Database!$A:$AS,MATCH($B$1,Database!$A$1:$AS$1,0),FALSE)=0,#N/A,VLOOKUP(A297,Database!$A:$AS,MATCH($B$1,Database!$A$1:$AS$1,0),FALSE))</f>
        <v>97.191900674999999</v>
      </c>
      <c r="C297" s="77">
        <f>IF(VLOOKUP(A297,Database!$A:$AS,MATCH($C$1,Database!$A$1:$AS$1,0),FALSE)=0,#N/A,VLOOKUP(A297,Database!$A:$AS,MATCH($C$1,Database!$A$1:$AS$1,0),FALSE))</f>
        <v>98.14</v>
      </c>
      <c r="D297" s="77">
        <f>IF(VLOOKUP(A297,Database!$A:$AS,MATCH($D$1,Database!$A$1:$AS$1,0),FALSE)=0,#N/A,VLOOKUP(A297,Database!$A:$AS,MATCH($D$1,Database!$A$1:$AS$1,0),FALSE))</f>
        <v>96.691942338000004</v>
      </c>
      <c r="E297" s="77">
        <f>IF(VLOOKUP(A297,Database!$A:$AS,MATCH($E$1,Database!$A$1:$AS$1,0),FALSE)=0,#N/A,VLOOKUP(A297,Database!$A:$AS,MATCH($E$1,Database!$A$1:$AS$1,0),FALSE))</f>
        <v>97.132080943000005</v>
      </c>
      <c r="F297" s="77">
        <f>IF(VLOOKUP(A297,Database!$A:$AS,MATCH($F$1,Database!$A$1:$AS$1,0),FALSE)=0,#N/A,VLOOKUP(A297,Database!$A:$AS,MATCH($F$1,Database!$A$1:$AS$1,0),FALSE))</f>
        <v>96.4</v>
      </c>
      <c r="G297" s="77">
        <f>IF(VLOOKUP(A297,Database!$A:$AS,MATCH($G$1,Database!$A$1:$AS$1,0),FALSE)=0,#N/A,VLOOKUP(A297,Database!$A:$AS,MATCH($G$1,Database!$A$1:$AS$1,0),FALSE))</f>
        <v>93.780247356000004</v>
      </c>
      <c r="H297" s="77">
        <f>(((Table134567891011121314151617343[[#This Row],[ITA]]-VLOOKUP($U$1,A:B,2,))/VLOOKUP($U$1,A:B,2,))*100)+100</f>
        <v>79.934210526388839</v>
      </c>
      <c r="I297" s="77">
        <f>(((Table134567891011121314151617343[[#This Row],[FRA]]-VLOOKUP($U$1,A:C,3,))/VLOOKUP($U$1,A:C,3,))*100)+100</f>
        <v>95.755683481315259</v>
      </c>
      <c r="J297" s="77">
        <f>(((Table134567891011121314151617343[[#This Row],[DEU]]-VLOOKUP($U$1,A:D,4,))/VLOOKUP($U$1,A:D,4,))*100)+100</f>
        <v>128.59042553089625</v>
      </c>
      <c r="K297" s="77">
        <f>(((Table134567891011121314151617343[[#This Row],[ESP]]-VLOOKUP($U$1,A:E,5,))/VLOOKUP($U$1,A:E,5,))*100)+100</f>
        <v>81.644111960489639</v>
      </c>
      <c r="L297" s="77">
        <f>(((Table134567891011121314151617343[[#This Row],[EA19]]-VLOOKUP($U$1,A:F,6,))/VLOOKUP($U$1,A:F,6,))*100)+100</f>
        <v>107.82997762863535</v>
      </c>
      <c r="M297" s="77">
        <f>(((Table134567891011121314151617343[[#This Row],[GBR]]-VLOOKUP($U$1,A:G,7,))/VLOOKUP($U$1,A:G,7,))*100)+100</f>
        <v>101.7502917148757</v>
      </c>
      <c r="N297" s="77">
        <f>IF(VLOOKUP(A297,Database!$A:$AU,MATCH($N$1,Database!$A$1:$AU$1,0),FALSE)=0,#N/A,VLOOKUP(A297,Database!$A:$AU,MATCH($N$1,Database!$A$1:$AU$1,0),FALSE))</f>
        <v>101.74453176199999</v>
      </c>
      <c r="O297" s="77">
        <f>(((Table134567891011121314151617343[[#This Row],[USA]]-VLOOKUP($U$1,A:N,14,))/VLOOKUP($U$1,A:N,14,))*100)+100</f>
        <v>117.13160276001798</v>
      </c>
      <c r="P297" s="77">
        <f>IF(VLOOKUP(A297,Database!$A:$AS,MATCH($P$1,Database!$A$1:$AS$1,0),FALSE)=0,#N/A,VLOOKUP(A297,Database!$A:$AS,MATCH($P$1,Database!$A$1:$AS$1,0),FALSE))</f>
        <v>99.491709024000002</v>
      </c>
      <c r="Q297" s="77">
        <f>(((Table134567891011121314151617343[[#This Row],[JPN]]-VLOOKUP($U$1,A:Q,16,))/VLOOKUP($U$1,A:Q,16,))*100)+100</f>
        <v>99.887634472823933</v>
      </c>
    </row>
    <row r="298" spans="1:17" s="82" customFormat="1" x14ac:dyDescent="0.2">
      <c r="A298" s="21">
        <v>41883</v>
      </c>
      <c r="B298" s="77">
        <f>IF(VLOOKUP(A298,Database!$A:$AS,MATCH($B$1,Database!$A$1:$AS$1,0),FALSE)=0,#N/A,VLOOKUP(A298,Database!$A:$AS,MATCH($B$1,Database!$A$1:$AS$1,0),FALSE))</f>
        <v>97.891842346000004</v>
      </c>
      <c r="C298" s="77">
        <f>IF(VLOOKUP(A298,Database!$A:$AS,MATCH($C$1,Database!$A$1:$AS$1,0),FALSE)=0,#N/A,VLOOKUP(A298,Database!$A:$AS,MATCH($C$1,Database!$A$1:$AS$1,0),FALSE))</f>
        <v>99.16</v>
      </c>
      <c r="D298" s="77">
        <f>IF(VLOOKUP(A298,Database!$A:$AS,MATCH($D$1,Database!$A$1:$AS$1,0),FALSE)=0,#N/A,VLOOKUP(A298,Database!$A:$AS,MATCH($D$1,Database!$A$1:$AS$1,0),FALSE))</f>
        <v>99.091742354999994</v>
      </c>
      <c r="E298" s="77">
        <f>IF(VLOOKUP(A298,Database!$A:$AS,MATCH($E$1,Database!$A$1:$AS$1,0),FALSE)=0,#N/A,VLOOKUP(A298,Database!$A:$AS,MATCH($E$1,Database!$A$1:$AS$1,0),FALSE))</f>
        <v>97.337081114</v>
      </c>
      <c r="F298" s="77">
        <f>IF(VLOOKUP(A298,Database!$A:$AS,MATCH($F$1,Database!$A$1:$AS$1,0),FALSE)=0,#N/A,VLOOKUP(A298,Database!$A:$AS,MATCH($F$1,Database!$A$1:$AS$1,0),FALSE))</f>
        <v>97.4</v>
      </c>
      <c r="G298" s="77">
        <f>IF(VLOOKUP(A298,Database!$A:$AS,MATCH($G$1,Database!$A$1:$AS$1,0),FALSE)=0,#N/A,VLOOKUP(A298,Database!$A:$AS,MATCH($G$1,Database!$A$1:$AS$1,0),FALSE))</f>
        <v>94.102885822000005</v>
      </c>
      <c r="H298" s="77">
        <f>(((Table134567891011121314151617343[[#This Row],[ITA]]-VLOOKUP($U$1,A:B,2,))/VLOOKUP($U$1,A:B,2,))*100)+100</f>
        <v>80.509868420692143</v>
      </c>
      <c r="I298" s="77">
        <f>(((Table134567891011121314151617343[[#This Row],[FRA]]-VLOOKUP($U$1,A:C,3,))/VLOOKUP($U$1,A:C,3,))*100)+100</f>
        <v>96.750902527075809</v>
      </c>
      <c r="J298" s="77">
        <f>(((Table134567891011121314151617343[[#This Row],[DEU]]-VLOOKUP($U$1,A:D,4,))/VLOOKUP($U$1,A:D,4,))*100)+100</f>
        <v>131.78191489302282</v>
      </c>
      <c r="K298" s="77">
        <f>(((Table134567891011121314151617343[[#This Row],[ESP]]-VLOOKUP($U$1,A:E,5,))/VLOOKUP($U$1,A:E,5,))*100)+100</f>
        <v>81.81642430827992</v>
      </c>
      <c r="L298" s="77">
        <f>(((Table134567891011121314151617343[[#This Row],[EA19]]-VLOOKUP($U$1,A:F,6,))/VLOOKUP($U$1,A:F,6,))*100)+100</f>
        <v>108.94854586129753</v>
      </c>
      <c r="M298" s="77">
        <f>(((Table134567891011121314151617343[[#This Row],[GBR]]-VLOOKUP($U$1,A:G,7,))/VLOOKUP($U$1,A:G,7,))*100)+100</f>
        <v>102.10035005828483</v>
      </c>
      <c r="N298" s="77">
        <f>IF(VLOOKUP(A298,Database!$A:$AU,MATCH($N$1,Database!$A$1:$AU$1,0),FALSE)=0,#N/A,VLOOKUP(A298,Database!$A:$AU,MATCH($N$1,Database!$A$1:$AU$1,0),FALSE))</f>
        <v>102.07826468099999</v>
      </c>
      <c r="O298" s="77">
        <f>(((Table134567891011121314151617343[[#This Row],[USA]]-VLOOKUP($U$1,A:N,14,))/VLOOKUP($U$1,A:N,14,))*100)+100</f>
        <v>117.51580691349218</v>
      </c>
      <c r="P298" s="77">
        <f>IF(VLOOKUP(A298,Database!$A:$AS,MATCH($P$1,Database!$A$1:$AS$1,0),FALSE)=0,#N/A,VLOOKUP(A298,Database!$A:$AS,MATCH($P$1,Database!$A$1:$AS$1,0),FALSE))</f>
        <v>100.591617365</v>
      </c>
      <c r="Q298" s="77">
        <f>(((Table134567891011121314151617343[[#This Row],[JPN]]-VLOOKUP($U$1,A:Q,16,))/VLOOKUP($U$1,A:Q,16,))*100)+100</f>
        <v>100.99191987908745</v>
      </c>
    </row>
    <row r="299" spans="1:17" s="82" customFormat="1" x14ac:dyDescent="0.2">
      <c r="A299" s="21">
        <v>41913</v>
      </c>
      <c r="B299" s="77">
        <f>IF(VLOOKUP(A299,Database!$A:$AS,MATCH($B$1,Database!$A$1:$AS$1,0),FALSE)=0,#N/A,VLOOKUP(A299,Database!$A:$AS,MATCH($B$1,Database!$A$1:$AS$1,0),FALSE))</f>
        <v>97.691859011999995</v>
      </c>
      <c r="C299" s="77">
        <f>IF(VLOOKUP(A299,Database!$A:$AS,MATCH($C$1,Database!$A$1:$AS$1,0),FALSE)=0,#N/A,VLOOKUP(A299,Database!$A:$AS,MATCH($C$1,Database!$A$1:$AS$1,0),FALSE))</f>
        <v>97.64</v>
      </c>
      <c r="D299" s="77">
        <f>IF(VLOOKUP(A299,Database!$A:$AS,MATCH($D$1,Database!$A$1:$AS$1,0),FALSE)=0,#N/A,VLOOKUP(A299,Database!$A:$AS,MATCH($D$1,Database!$A$1:$AS$1,0),FALSE))</f>
        <v>99.291725690000007</v>
      </c>
      <c r="E299" s="77">
        <f>IF(VLOOKUP(A299,Database!$A:$AS,MATCH($E$1,Database!$A$1:$AS$1,0),FALSE)=0,#N/A,VLOOKUP(A299,Database!$A:$AS,MATCH($E$1,Database!$A$1:$AS$1,0),FALSE))</f>
        <v>96.675080562999995</v>
      </c>
      <c r="F299" s="77">
        <f>IF(VLOOKUP(A299,Database!$A:$AS,MATCH($F$1,Database!$A$1:$AS$1,0),FALSE)=0,#N/A,VLOOKUP(A299,Database!$A:$AS,MATCH($F$1,Database!$A$1:$AS$1,0),FALSE))</f>
        <v>97.1</v>
      </c>
      <c r="G299" s="77">
        <f>IF(VLOOKUP(A299,Database!$A:$AS,MATCH($G$1,Database!$A$1:$AS$1,0),FALSE)=0,#N/A,VLOOKUP(A299,Database!$A:$AS,MATCH($G$1,Database!$A$1:$AS$1,0),FALSE))</f>
        <v>93.457608890000003</v>
      </c>
      <c r="H299" s="77">
        <f>(((Table134567891011121314151617343[[#This Row],[ITA]]-VLOOKUP($U$1,A:B,2,))/VLOOKUP($U$1,A:B,2,))*100)+100</f>
        <v>80.345394737075438</v>
      </c>
      <c r="I299" s="77">
        <f>(((Table134567891011121314151617343[[#This Row],[FRA]]-VLOOKUP($U$1,A:C,3,))/VLOOKUP($U$1,A:C,3,))*100)+100</f>
        <v>95.267831007903212</v>
      </c>
      <c r="J299" s="77">
        <f>(((Table134567891011121314151617343[[#This Row],[DEU]]-VLOOKUP($U$1,A:D,4,))/VLOOKUP($U$1,A:D,4,))*100)+100</f>
        <v>132.04787234019918</v>
      </c>
      <c r="K299" s="77">
        <f>(((Table134567891011121314151617343[[#This Row],[ESP]]-VLOOKUP($U$1,A:E,5,))/VLOOKUP($U$1,A:E,5,))*100)+100</f>
        <v>81.25998150813578</v>
      </c>
      <c r="L299" s="77">
        <f>(((Table134567891011121314151617343[[#This Row],[EA19]]-VLOOKUP($U$1,A:F,6,))/VLOOKUP($U$1,A:F,6,))*100)+100</f>
        <v>108.61297539149886</v>
      </c>
      <c r="M299" s="77">
        <f>(((Table134567891011121314151617343[[#This Row],[GBR]]-VLOOKUP($U$1,A:G,7,))/VLOOKUP($U$1,A:G,7,))*100)+100</f>
        <v>101.40023337146657</v>
      </c>
      <c r="N299" s="77">
        <f>IF(VLOOKUP(A299,Database!$A:$AU,MATCH($N$1,Database!$A$1:$AU$1,0),FALSE)=0,#N/A,VLOOKUP(A299,Database!$A:$AU,MATCH($N$1,Database!$A$1:$AU$1,0),FALSE))</f>
        <v>102.083517976</v>
      </c>
      <c r="O299" s="77">
        <f>(((Table134567891011121314151617343[[#This Row],[USA]]-VLOOKUP($U$1,A:N,14,))/VLOOKUP($U$1,A:N,14,))*100)+100</f>
        <v>117.52185467696867</v>
      </c>
      <c r="P299" s="77">
        <f>IF(VLOOKUP(A299,Database!$A:$AS,MATCH($P$1,Database!$A$1:$AS$1,0),FALSE)=0,#N/A,VLOOKUP(A299,Database!$A:$AS,MATCH($P$1,Database!$A$1:$AS$1,0),FALSE))</f>
        <v>100.591617365</v>
      </c>
      <c r="Q299" s="77">
        <f>(((Table134567891011121314151617343[[#This Row],[JPN]]-VLOOKUP($U$1,A:Q,16,))/VLOOKUP($U$1,A:Q,16,))*100)+100</f>
        <v>100.99191987908745</v>
      </c>
    </row>
    <row r="300" spans="1:17" s="82" customFormat="1" x14ac:dyDescent="0.2">
      <c r="A300" s="21">
        <v>41944</v>
      </c>
      <c r="B300" s="77">
        <f>IF(VLOOKUP(A300,Database!$A:$AS,MATCH($B$1,Database!$A$1:$AS$1,0),FALSE)=0,#N/A,VLOOKUP(A300,Database!$A:$AS,MATCH($B$1,Database!$A$1:$AS$1,0),FALSE))</f>
        <v>97.791850679000007</v>
      </c>
      <c r="C300" s="77">
        <f>IF(VLOOKUP(A300,Database!$A:$AS,MATCH($C$1,Database!$A$1:$AS$1,0),FALSE)=0,#N/A,VLOOKUP(A300,Database!$A:$AS,MATCH($C$1,Database!$A$1:$AS$1,0),FALSE))</f>
        <v>96.62</v>
      </c>
      <c r="D300" s="77">
        <f>IF(VLOOKUP(A300,Database!$A:$AS,MATCH($D$1,Database!$A$1:$AS$1,0),FALSE)=0,#N/A,VLOOKUP(A300,Database!$A:$AS,MATCH($D$1,Database!$A$1:$AS$1,0),FALSE))</f>
        <v>99.391717357000005</v>
      </c>
      <c r="E300" s="77">
        <f>IF(VLOOKUP(A300,Database!$A:$AS,MATCH($E$1,Database!$A$1:$AS$1,0),FALSE)=0,#N/A,VLOOKUP(A300,Database!$A:$AS,MATCH($E$1,Database!$A$1:$AS$1,0),FALSE))</f>
        <v>96.371080309000007</v>
      </c>
      <c r="F300" s="77">
        <f>IF(VLOOKUP(A300,Database!$A:$AS,MATCH($F$1,Database!$A$1:$AS$1,0),FALSE)=0,#N/A,VLOOKUP(A300,Database!$A:$AS,MATCH($F$1,Database!$A$1:$AS$1,0),FALSE))</f>
        <v>96.8</v>
      </c>
      <c r="G300" s="77">
        <f>IF(VLOOKUP(A300,Database!$A:$AS,MATCH($G$1,Database!$A$1:$AS$1,0),FALSE)=0,#N/A,VLOOKUP(A300,Database!$A:$AS,MATCH($G$1,Database!$A$1:$AS$1,0),FALSE))</f>
        <v>94.317978131999993</v>
      </c>
      <c r="H300" s="77">
        <f>(((Table134567891011121314151617343[[#This Row],[ITA]]-VLOOKUP($U$1,A:B,2,))/VLOOKUP($U$1,A:B,2,))*100)+100</f>
        <v>80.427631578883805</v>
      </c>
      <c r="I300" s="77">
        <f>(((Table134567891011121314151617343[[#This Row],[FRA]]-VLOOKUP($U$1,A:C,3,))/VLOOKUP($U$1,A:C,3,))*100)+100</f>
        <v>94.272611962142662</v>
      </c>
      <c r="J300" s="77">
        <f>(((Table134567891011121314151617343[[#This Row],[DEU]]-VLOOKUP($U$1,A:D,4,))/VLOOKUP($U$1,A:D,4,))*100)+100</f>
        <v>132.18085106312242</v>
      </c>
      <c r="K300" s="77">
        <f>(((Table134567891011121314151617343[[#This Row],[ESP]]-VLOOKUP($U$1,A:E,5,))/VLOOKUP($U$1,A:E,5,))*100)+100</f>
        <v>81.004454904230755</v>
      </c>
      <c r="L300" s="77">
        <f>(((Table134567891011121314151617343[[#This Row],[EA19]]-VLOOKUP($U$1,A:F,6,))/VLOOKUP($U$1,A:F,6,))*100)+100</f>
        <v>108.27740492170021</v>
      </c>
      <c r="M300" s="77">
        <f>(((Table134567891011121314151617343[[#This Row],[GBR]]-VLOOKUP($U$1,A:G,7,))/VLOOKUP($U$1,A:G,7,))*100)+100</f>
        <v>102.33372228650092</v>
      </c>
      <c r="N300" s="77">
        <f>IF(VLOOKUP(A300,Database!$A:$AU,MATCH($N$1,Database!$A$1:$AU$1,0),FALSE)=0,#N/A,VLOOKUP(A300,Database!$A:$AU,MATCH($N$1,Database!$A$1:$AU$1,0),FALSE))</f>
        <v>102.753362666</v>
      </c>
      <c r="O300" s="77">
        <f>(((Table134567891011121314151617343[[#This Row],[USA]]-VLOOKUP($U$1,A:N,14,))/VLOOKUP($U$1,A:N,14,))*100)+100</f>
        <v>118.29300159544405</v>
      </c>
      <c r="P300" s="77">
        <f>IF(VLOOKUP(A300,Database!$A:$AS,MATCH($P$1,Database!$A$1:$AS$1,0),FALSE)=0,#N/A,VLOOKUP(A300,Database!$A:$AS,MATCH($P$1,Database!$A$1:$AS$1,0),FALSE))</f>
        <v>100.591617365</v>
      </c>
      <c r="Q300" s="77">
        <f>(((Table134567891011121314151617343[[#This Row],[JPN]]-VLOOKUP($U$1,A:Q,16,))/VLOOKUP($U$1,A:Q,16,))*100)+100</f>
        <v>100.99191987908745</v>
      </c>
    </row>
    <row r="301" spans="1:17" s="82" customFormat="1" x14ac:dyDescent="0.2">
      <c r="A301" s="21">
        <v>41974</v>
      </c>
      <c r="B301" s="77">
        <f>IF(VLOOKUP(A301,Database!$A:$AS,MATCH($B$1,Database!$A$1:$AS$1,0),FALSE)=0,#N/A,VLOOKUP(A301,Database!$A:$AS,MATCH($B$1,Database!$A$1:$AS$1,0),FALSE))</f>
        <v>98.791767352999997</v>
      </c>
      <c r="C301" s="77">
        <f>IF(VLOOKUP(A301,Database!$A:$AS,MATCH($C$1,Database!$A$1:$AS$1,0),FALSE)=0,#N/A,VLOOKUP(A301,Database!$A:$AS,MATCH($C$1,Database!$A$1:$AS$1,0),FALSE))</f>
        <v>99.47</v>
      </c>
      <c r="D301" s="77">
        <f>IF(VLOOKUP(A301,Database!$A:$AS,MATCH($D$1,Database!$A$1:$AS$1,0),FALSE)=0,#N/A,VLOOKUP(A301,Database!$A:$AS,MATCH($D$1,Database!$A$1:$AS$1,0),FALSE))</f>
        <v>101.091575702</v>
      </c>
      <c r="E301" s="77">
        <f>IF(VLOOKUP(A301,Database!$A:$AS,MATCH($E$1,Database!$A$1:$AS$1,0),FALSE)=0,#N/A,VLOOKUP(A301,Database!$A:$AS,MATCH($E$1,Database!$A$1:$AS$1,0),FALSE))</f>
        <v>96.656080547000002</v>
      </c>
      <c r="F301" s="77">
        <f>IF(VLOOKUP(A301,Database!$A:$AS,MATCH($F$1,Database!$A$1:$AS$1,0),FALSE)=0,#N/A,VLOOKUP(A301,Database!$A:$AS,MATCH($F$1,Database!$A$1:$AS$1,0),FALSE))</f>
        <v>98.1</v>
      </c>
      <c r="G301" s="77">
        <f>IF(VLOOKUP(A301,Database!$A:$AS,MATCH($G$1,Database!$A$1:$AS$1,0),FALSE)=0,#N/A,VLOOKUP(A301,Database!$A:$AS,MATCH($G$1,Database!$A$1:$AS$1,0),FALSE))</f>
        <v>96.468901236999997</v>
      </c>
      <c r="H301" s="77">
        <f>(((Table134567891011121314151617343[[#This Row],[ITA]]-VLOOKUP($U$1,A:B,2,))/VLOOKUP($U$1,A:B,2,))*100)+100</f>
        <v>81.250000000257018</v>
      </c>
      <c r="I301" s="77">
        <f>(((Table134567891011121314151617343[[#This Row],[FRA]]-VLOOKUP($U$1,A:C,3,))/VLOOKUP($U$1,A:C,3,))*100)+100</f>
        <v>97.053371060591274</v>
      </c>
      <c r="J301" s="77">
        <f>(((Table134567891011121314151617343[[#This Row],[DEU]]-VLOOKUP($U$1,A:D,4,))/VLOOKUP($U$1,A:D,4,))*100)+100</f>
        <v>134.44148936079668</v>
      </c>
      <c r="K301" s="77">
        <f>(((Table134567891011121314151617343[[#This Row],[ESP]]-VLOOKUP($U$1,A:E,5,))/VLOOKUP($U$1,A:E,5,))*100)+100</f>
        <v>81.244011095286652</v>
      </c>
      <c r="L301" s="77">
        <f>(((Table134567891011121314151617343[[#This Row],[EA19]]-VLOOKUP($U$1,A:F,6,))/VLOOKUP($U$1,A:F,6,))*100)+100</f>
        <v>109.73154362416106</v>
      </c>
      <c r="M301" s="77">
        <f>(((Table134567891011121314151617343[[#This Row],[GBR]]-VLOOKUP($U$1,A:G,7,))/VLOOKUP($U$1,A:G,7,))*100)+100</f>
        <v>104.66744457408683</v>
      </c>
      <c r="N301" s="77">
        <f>IF(VLOOKUP(A301,Database!$A:$AU,MATCH($N$1,Database!$A$1:$AU$1,0),FALSE)=0,#N/A,VLOOKUP(A301,Database!$A:$AU,MATCH($N$1,Database!$A$1:$AU$1,0),FALSE))</f>
        <v>102.700829715</v>
      </c>
      <c r="O301" s="77">
        <f>(((Table134567891011121314151617343[[#This Row],[USA]]-VLOOKUP($U$1,A:N,14,))/VLOOKUP($U$1,A:N,14,))*100)+100</f>
        <v>118.23252395952808</v>
      </c>
      <c r="P301" s="77">
        <f>IF(VLOOKUP(A301,Database!$A:$AS,MATCH($P$1,Database!$A$1:$AS$1,0),FALSE)=0,#N/A,VLOOKUP(A301,Database!$A:$AS,MATCH($P$1,Database!$A$1:$AS$1,0),FALSE))</f>
        <v>100.191650696</v>
      </c>
      <c r="Q301" s="77">
        <f>(((Table134567891011121314151617343[[#This Row],[JPN]]-VLOOKUP($U$1,A:Q,16,))/VLOOKUP($U$1,A:Q,16,))*100)+100</f>
        <v>100.59036154999342</v>
      </c>
    </row>
    <row r="302" spans="1:17" s="82" customFormat="1" x14ac:dyDescent="0.2">
      <c r="A302" s="21">
        <v>42005</v>
      </c>
      <c r="B302" s="77">
        <f>IF(VLOOKUP(A302,Database!$A:$AS,MATCH($B$1,Database!$A$1:$AS$1,0),FALSE)=0,#N/A,VLOOKUP(A302,Database!$A:$AS,MATCH($B$1,Database!$A$1:$AS$1,0),FALSE))</f>
        <v>98.291809016000002</v>
      </c>
      <c r="C302" s="77">
        <f>IF(VLOOKUP(A302,Database!$A:$AS,MATCH($C$1,Database!$A$1:$AS$1,0),FALSE)=0,#N/A,VLOOKUP(A302,Database!$A:$AS,MATCH($C$1,Database!$A$1:$AS$1,0),FALSE))</f>
        <v>99.51</v>
      </c>
      <c r="D302" s="77">
        <f>IF(VLOOKUP(A302,Database!$A:$AS,MATCH($D$1,Database!$A$1:$AS$1,0),FALSE)=0,#N/A,VLOOKUP(A302,Database!$A:$AS,MATCH($D$1,Database!$A$1:$AS$1,0),FALSE))</f>
        <v>98.791767352999997</v>
      </c>
      <c r="E302" s="77">
        <f>IF(VLOOKUP(A302,Database!$A:$AS,MATCH($E$1,Database!$A$1:$AS$1,0),FALSE)=0,#N/A,VLOOKUP(A302,Database!$A:$AS,MATCH($E$1,Database!$A$1:$AS$1,0),FALSE))</f>
        <v>96.799080665999995</v>
      </c>
      <c r="F302" s="77">
        <f>IF(VLOOKUP(A302,Database!$A:$AS,MATCH($F$1,Database!$A$1:$AS$1,0),FALSE)=0,#N/A,VLOOKUP(A302,Database!$A:$AS,MATCH($F$1,Database!$A$1:$AS$1,0),FALSE))</f>
        <v>97.8</v>
      </c>
      <c r="G302" s="77">
        <f>IF(VLOOKUP(A302,Database!$A:$AS,MATCH($G$1,Database!$A$1:$AS$1,0),FALSE)=0,#N/A,VLOOKUP(A302,Database!$A:$AS,MATCH($G$1,Database!$A$1:$AS$1,0),FALSE))</f>
        <v>98.942462806999998</v>
      </c>
      <c r="H302" s="77">
        <f>(((Table134567891011121314151617343[[#This Row],[ITA]]-VLOOKUP($U$1,A:B,2,))/VLOOKUP($U$1,A:B,2,))*100)+100</f>
        <v>80.838815789570404</v>
      </c>
      <c r="I302" s="77">
        <f>(((Table134567891011121314151617343[[#This Row],[FRA]]-VLOOKUP($U$1,A:C,3,))/VLOOKUP($U$1,A:C,3,))*100)+100</f>
        <v>97.092399258464255</v>
      </c>
      <c r="J302" s="77">
        <f>(((Table134567891011121314151617343[[#This Row],[DEU]]-VLOOKUP($U$1,A:D,4,))/VLOOKUP($U$1,A:D,4,))*100)+100</f>
        <v>131.38297872292324</v>
      </c>
      <c r="K302" s="77">
        <f>(((Table134567891011121314151617343[[#This Row],[ESP]]-VLOOKUP($U$1,A:E,5,))/VLOOKUP($U$1,A:E,5,))*100)+100</f>
        <v>81.364209464483025</v>
      </c>
      <c r="L302" s="77">
        <f>(((Table134567891011121314151617343[[#This Row],[EA19]]-VLOOKUP($U$1,A:F,6,))/VLOOKUP($U$1,A:F,6,))*100)+100</f>
        <v>109.39597315436241</v>
      </c>
      <c r="M302" s="77">
        <f>(((Table134567891011121314151617343[[#This Row],[GBR]]-VLOOKUP($U$1,A:G,7,))/VLOOKUP($U$1,A:G,7,))*100)+100</f>
        <v>107.35122520399688</v>
      </c>
      <c r="N302" s="77">
        <f>IF(VLOOKUP(A302,Database!$A:$AU,MATCH($N$1,Database!$A$1:$AU$1,0),FALSE)=0,#N/A,VLOOKUP(A302,Database!$A:$AU,MATCH($N$1,Database!$A$1:$AU$1,0),FALSE))</f>
        <v>101.941579889</v>
      </c>
      <c r="O302" s="77">
        <f>(((Table134567891011121314151617343[[#This Row],[USA]]-VLOOKUP($U$1,A:N,14,))/VLOOKUP($U$1,A:N,14,))*100)+100</f>
        <v>117.35845095064467</v>
      </c>
      <c r="P302" s="77">
        <f>IF(VLOOKUP(A302,Database!$A:$AS,MATCH($P$1,Database!$A$1:$AS$1,0),FALSE)=0,#N/A,VLOOKUP(A302,Database!$A:$AS,MATCH($P$1,Database!$A$1:$AS$1,0),FALSE))</f>
        <v>102.69144238</v>
      </c>
      <c r="Q302" s="77">
        <f>(((Table134567891011121314151617343[[#This Row],[JPN]]-VLOOKUP($U$1,A:Q,16,))/VLOOKUP($U$1,A:Q,16,))*100)+100</f>
        <v>103.10010110959193</v>
      </c>
    </row>
    <row r="303" spans="1:17" s="82" customFormat="1" x14ac:dyDescent="0.2">
      <c r="A303" s="21">
        <v>42036</v>
      </c>
      <c r="B303" s="77">
        <f>IF(VLOOKUP(A303,Database!$A:$AS,MATCH($B$1,Database!$A$1:$AS$1,0),FALSE)=0,#N/A,VLOOKUP(A303,Database!$A:$AS,MATCH($B$1,Database!$A$1:$AS$1,0),FALSE))</f>
        <v>99.091742354999994</v>
      </c>
      <c r="C303" s="77">
        <f>IF(VLOOKUP(A303,Database!$A:$AS,MATCH($C$1,Database!$A$1:$AS$1,0),FALSE)=0,#N/A,VLOOKUP(A303,Database!$A:$AS,MATCH($C$1,Database!$A$1:$AS$1,0),FALSE))</f>
        <v>100.09</v>
      </c>
      <c r="D303" s="77">
        <f>IF(VLOOKUP(A303,Database!$A:$AS,MATCH($D$1,Database!$A$1:$AS$1,0),FALSE)=0,#N/A,VLOOKUP(A303,Database!$A:$AS,MATCH($D$1,Database!$A$1:$AS$1,0),FALSE))</f>
        <v>99.391717357000005</v>
      </c>
      <c r="E303" s="77">
        <f>IF(VLOOKUP(A303,Database!$A:$AS,MATCH($E$1,Database!$A$1:$AS$1,0),FALSE)=0,#N/A,VLOOKUP(A303,Database!$A:$AS,MATCH($E$1,Database!$A$1:$AS$1,0),FALSE))</f>
        <v>98.314081927999993</v>
      </c>
      <c r="F303" s="77">
        <f>IF(VLOOKUP(A303,Database!$A:$AS,MATCH($F$1,Database!$A$1:$AS$1,0),FALSE)=0,#N/A,VLOOKUP(A303,Database!$A:$AS,MATCH($F$1,Database!$A$1:$AS$1,0),FALSE))</f>
        <v>100.3</v>
      </c>
      <c r="G303" s="77">
        <f>IF(VLOOKUP(A303,Database!$A:$AS,MATCH($G$1,Database!$A$1:$AS$1,0),FALSE)=0,#N/A,VLOOKUP(A303,Database!$A:$AS,MATCH($G$1,Database!$A$1:$AS$1,0),FALSE))</f>
        <v>100.66320129099999</v>
      </c>
      <c r="H303" s="77">
        <f>(((Table134567891011121314151617343[[#This Row],[ITA]]-VLOOKUP($U$1,A:B,2,))/VLOOKUP($U$1,A:B,2,))*100)+100</f>
        <v>81.496710526504486</v>
      </c>
      <c r="I303" s="77">
        <f>(((Table134567891011121314151617343[[#This Row],[FRA]]-VLOOKUP($U$1,A:C,3,))/VLOOKUP($U$1,A:C,3,))*100)+100</f>
        <v>97.65830812762222</v>
      </c>
      <c r="J303" s="77">
        <f>(((Table134567891011121314151617343[[#This Row],[DEU]]-VLOOKUP($U$1,A:D,4,))/VLOOKUP($U$1,A:D,4,))*100)+100</f>
        <v>132.18085106312242</v>
      </c>
      <c r="K303" s="77">
        <f>(((Table134567891011121314151617343[[#This Row],[ESP]]-VLOOKUP($U$1,A:E,5,))/VLOOKUP($U$1,A:E,5,))*100)+100</f>
        <v>82.637639740599482</v>
      </c>
      <c r="L303" s="77">
        <f>(((Table134567891011121314151617343[[#This Row],[EA19]]-VLOOKUP($U$1,A:F,6,))/VLOOKUP($U$1,A:F,6,))*100)+100</f>
        <v>112.19239373601789</v>
      </c>
      <c r="M303" s="77">
        <f>(((Table134567891011121314151617343[[#This Row],[GBR]]-VLOOKUP($U$1,A:G,7,))/VLOOKUP($U$1,A:G,7,))*100)+100</f>
        <v>109.2182030340656</v>
      </c>
      <c r="N303" s="77">
        <f>IF(VLOOKUP(A303,Database!$A:$AU,MATCH($N$1,Database!$A$1:$AU$1,0),FALSE)=0,#N/A,VLOOKUP(A303,Database!$A:$AU,MATCH($N$1,Database!$A$1:$AU$1,0),FALSE))</f>
        <v>101.32833202</v>
      </c>
      <c r="O303" s="77">
        <f>(((Table134567891011121314151617343[[#This Row],[USA]]-VLOOKUP($U$1,A:N,14,))/VLOOKUP($U$1,A:N,14,))*100)+100</f>
        <v>116.65246012694949</v>
      </c>
      <c r="P303" s="77">
        <f>IF(VLOOKUP(A303,Database!$A:$AS,MATCH($P$1,Database!$A$1:$AS$1,0),FALSE)=0,#N/A,VLOOKUP(A303,Database!$A:$AS,MATCH($P$1,Database!$A$1:$AS$1,0),FALSE))</f>
        <v>99.791684025999999</v>
      </c>
      <c r="Q303" s="77">
        <f>(((Table134567891011121314151617343[[#This Row],[JPN]]-VLOOKUP($U$1,A:Q,16,))/VLOOKUP($U$1,A:Q,16,))*100)+100</f>
        <v>100.18880321989543</v>
      </c>
    </row>
    <row r="304" spans="1:17" s="82" customFormat="1" x14ac:dyDescent="0.2">
      <c r="A304" s="21">
        <v>42064</v>
      </c>
      <c r="B304" s="77">
        <f>IF(VLOOKUP(A304,Database!$A:$AS,MATCH($B$1,Database!$A$1:$AS$1,0),FALSE)=0,#N/A,VLOOKUP(A304,Database!$A:$AS,MATCH($B$1,Database!$A$1:$AS$1,0),FALSE))</f>
        <v>99.391717357000005</v>
      </c>
      <c r="C304" s="77">
        <f>IF(VLOOKUP(A304,Database!$A:$AS,MATCH($C$1,Database!$A$1:$AS$1,0),FALSE)=0,#N/A,VLOOKUP(A304,Database!$A:$AS,MATCH($C$1,Database!$A$1:$AS$1,0),FALSE))</f>
        <v>99.89</v>
      </c>
      <c r="D304" s="77">
        <f>IF(VLOOKUP(A304,Database!$A:$AS,MATCH($D$1,Database!$A$1:$AS$1,0),FALSE)=0,#N/A,VLOOKUP(A304,Database!$A:$AS,MATCH($D$1,Database!$A$1:$AS$1,0),FALSE))</f>
        <v>99.391717357000005</v>
      </c>
      <c r="E304" s="77">
        <f>IF(VLOOKUP(A304,Database!$A:$AS,MATCH($E$1,Database!$A$1:$AS$1,0),FALSE)=0,#N/A,VLOOKUP(A304,Database!$A:$AS,MATCH($E$1,Database!$A$1:$AS$1,0),FALSE))</f>
        <v>98.852082377000002</v>
      </c>
      <c r="F304" s="77">
        <f>IF(VLOOKUP(A304,Database!$A:$AS,MATCH($F$1,Database!$A$1:$AS$1,0),FALSE)=0,#N/A,VLOOKUP(A304,Database!$A:$AS,MATCH($F$1,Database!$A$1:$AS$1,0),FALSE))</f>
        <v>100.4</v>
      </c>
      <c r="G304" s="77">
        <f>IF(VLOOKUP(A304,Database!$A:$AS,MATCH($G$1,Database!$A$1:$AS$1,0),FALSE)=0,#N/A,VLOOKUP(A304,Database!$A:$AS,MATCH($G$1,Database!$A$1:$AS$1,0),FALSE))</f>
        <v>101.63111668800001</v>
      </c>
      <c r="H304" s="77">
        <f>(((Table134567891011121314151617343[[#This Row],[ITA]]-VLOOKUP($U$1,A:B,2,))/VLOOKUP($U$1,A:B,2,))*100)+100</f>
        <v>81.743421052751984</v>
      </c>
      <c r="I304" s="77">
        <f>(((Table134567891011121314151617343[[#This Row],[FRA]]-VLOOKUP($U$1,A:C,3,))/VLOOKUP($U$1,A:C,3,))*100)+100</f>
        <v>97.46316713825739</v>
      </c>
      <c r="J304" s="77">
        <f>(((Table134567891011121314151617343[[#This Row],[DEU]]-VLOOKUP($U$1,A:D,4,))/VLOOKUP($U$1,A:D,4,))*100)+100</f>
        <v>132.18085106312242</v>
      </c>
      <c r="K304" s="77">
        <f>(((Table134567891011121314151617343[[#This Row],[ESP]]-VLOOKUP($U$1,A:E,5,))/VLOOKUP($U$1,A:E,5,))*100)+100</f>
        <v>83.089854585236935</v>
      </c>
      <c r="L304" s="77">
        <f>(((Table134567891011121314151617343[[#This Row],[EA19]]-VLOOKUP($U$1,A:F,6,))/VLOOKUP($U$1,A:F,6,))*100)+100</f>
        <v>112.30425055928411</v>
      </c>
      <c r="M304" s="77">
        <f>(((Table134567891011121314151617343[[#This Row],[GBR]]-VLOOKUP($U$1,A:G,7,))/VLOOKUP($U$1,A:G,7,))*100)+100</f>
        <v>110.26837806320802</v>
      </c>
      <c r="N304" s="77">
        <f>IF(VLOOKUP(A304,Database!$A:$AU,MATCH($N$1,Database!$A$1:$AU$1,0),FALSE)=0,#N/A,VLOOKUP(A304,Database!$A:$AU,MATCH($N$1,Database!$A$1:$AU$1,0),FALSE))</f>
        <v>100.996581476</v>
      </c>
      <c r="O304" s="77">
        <f>(((Table134567891011121314151617343[[#This Row],[USA]]-VLOOKUP($U$1,A:N,14,))/VLOOKUP($U$1,A:N,14,))*100)+100</f>
        <v>116.27053814782903</v>
      </c>
      <c r="P304" s="77">
        <f>IF(VLOOKUP(A304,Database!$A:$AS,MATCH($P$1,Database!$A$1:$AS$1,0),FALSE)=0,#N/A,VLOOKUP(A304,Database!$A:$AS,MATCH($P$1,Database!$A$1:$AS$1,0),FALSE))</f>
        <v>99.291725690000007</v>
      </c>
      <c r="Q304" s="77">
        <f>(((Table134567891011121314151617343[[#This Row],[JPN]]-VLOOKUP($U$1,A:Q,16,))/VLOOKUP($U$1,A:Q,16,))*100)+100</f>
        <v>99.686855308778931</v>
      </c>
    </row>
    <row r="305" spans="1:17" s="82" customFormat="1" x14ac:dyDescent="0.2">
      <c r="A305" s="21">
        <v>42095</v>
      </c>
      <c r="B305" s="77">
        <f>IF(VLOOKUP(A305,Database!$A:$AS,MATCH($B$1,Database!$A$1:$AS$1,0),FALSE)=0,#N/A,VLOOKUP(A305,Database!$A:$AS,MATCH($B$1,Database!$A$1:$AS$1,0),FALSE))</f>
        <v>99.691692359000001</v>
      </c>
      <c r="C305" s="77">
        <f>IF(VLOOKUP(A305,Database!$A:$AS,MATCH($C$1,Database!$A$1:$AS$1,0),FALSE)=0,#N/A,VLOOKUP(A305,Database!$A:$AS,MATCH($C$1,Database!$A$1:$AS$1,0),FALSE))</f>
        <v>99.4</v>
      </c>
      <c r="D305" s="77">
        <f>IF(VLOOKUP(A305,Database!$A:$AS,MATCH($D$1,Database!$A$1:$AS$1,0),FALSE)=0,#N/A,VLOOKUP(A305,Database!$A:$AS,MATCH($D$1,Database!$A$1:$AS$1,0),FALSE))</f>
        <v>99.991667360999998</v>
      </c>
      <c r="E305" s="77">
        <f>IF(VLOOKUP(A305,Database!$A:$AS,MATCH($E$1,Database!$A$1:$AS$1,0),FALSE)=0,#N/A,VLOOKUP(A305,Database!$A:$AS,MATCH($E$1,Database!$A$1:$AS$1,0),FALSE))</f>
        <v>99.730083108000002</v>
      </c>
      <c r="F305" s="77">
        <f>IF(VLOOKUP(A305,Database!$A:$AS,MATCH($F$1,Database!$A$1:$AS$1,0),FALSE)=0,#N/A,VLOOKUP(A305,Database!$A:$AS,MATCH($F$1,Database!$A$1:$AS$1,0),FALSE))</f>
        <v>99.9</v>
      </c>
      <c r="G305" s="77">
        <f>IF(VLOOKUP(A305,Database!$A:$AS,MATCH($G$1,Database!$A$1:$AS$1,0),FALSE)=0,#N/A,VLOOKUP(A305,Database!$A:$AS,MATCH($G$1,Database!$A$1:$AS$1,0),FALSE))</f>
        <v>100.878293601</v>
      </c>
      <c r="H305" s="77">
        <f>(((Table134567891011121314151617343[[#This Row],[ITA]]-VLOOKUP($U$1,A:B,2,))/VLOOKUP($U$1,A:B,2,))*100)+100</f>
        <v>81.990131578999453</v>
      </c>
      <c r="I305" s="77">
        <f>(((Table134567891011121314151617343[[#This Row],[FRA]]-VLOOKUP($U$1,A:C,3,))/VLOOKUP($U$1,A:C,3,))*100)+100</f>
        <v>96.985071714313605</v>
      </c>
      <c r="J305" s="77">
        <f>(((Table134567891011121314151617343[[#This Row],[DEU]]-VLOOKUP($U$1,A:D,4,))/VLOOKUP($U$1,A:D,4,))*100)+100</f>
        <v>132.97872340332157</v>
      </c>
      <c r="K305" s="77">
        <f>(((Table134567891011121314151617343[[#This Row],[ESP]]-VLOOKUP($U$1,A:E,5,))/VLOOKUP($U$1,A:E,5,))*100)+100</f>
        <v>83.827855761441754</v>
      </c>
      <c r="L305" s="77">
        <f>(((Table134567891011121314151617343[[#This Row],[EA19]]-VLOOKUP($U$1,A:F,6,))/VLOOKUP($U$1,A:F,6,))*100)+100</f>
        <v>111.74496644295301</v>
      </c>
      <c r="M305" s="77">
        <f>(((Table134567891011121314151617343[[#This Row],[GBR]]-VLOOKUP($U$1,A:G,7,))/VLOOKUP($U$1,A:G,7,))*100)+100</f>
        <v>109.45157526228169</v>
      </c>
      <c r="N305" s="77">
        <f>IF(VLOOKUP(A305,Database!$A:$AU,MATCH($N$1,Database!$A$1:$AU$1,0),FALSE)=0,#N/A,VLOOKUP(A305,Database!$A:$AU,MATCH($N$1,Database!$A$1:$AU$1,0),FALSE))</f>
        <v>100.39334460400001</v>
      </c>
      <c r="O305" s="77">
        <f>(((Table134567891011121314151617343[[#This Row],[USA]]-VLOOKUP($U$1,A:N,14,))/VLOOKUP($U$1,A:N,14,))*100)+100</f>
        <v>115.57607230836179</v>
      </c>
      <c r="P305" s="77">
        <f>IF(VLOOKUP(A305,Database!$A:$AS,MATCH($P$1,Database!$A$1:$AS$1,0),FALSE)=0,#N/A,VLOOKUP(A305,Database!$A:$AS,MATCH($P$1,Database!$A$1:$AS$1,0),FALSE))</f>
        <v>99.691692359000001</v>
      </c>
      <c r="Q305" s="77">
        <f>(((Table134567891011121314151617343[[#This Row],[JPN]]-VLOOKUP($U$1,A:Q,16,))/VLOOKUP($U$1,A:Q,16,))*100)+100</f>
        <v>100.08841363787293</v>
      </c>
    </row>
    <row r="306" spans="1:17" s="82" customFormat="1" x14ac:dyDescent="0.2">
      <c r="A306" s="21">
        <v>42125</v>
      </c>
      <c r="B306" s="77">
        <f>IF(VLOOKUP(A306,Database!$A:$AS,MATCH($B$1,Database!$A$1:$AS$1,0),FALSE)=0,#N/A,VLOOKUP(A306,Database!$A:$AS,MATCH($B$1,Database!$A$1:$AS$1,0),FALSE))</f>
        <v>100.49162569800001</v>
      </c>
      <c r="C306" s="77">
        <f>IF(VLOOKUP(A306,Database!$A:$AS,MATCH($C$1,Database!$A$1:$AS$1,0),FALSE)=0,#N/A,VLOOKUP(A306,Database!$A:$AS,MATCH($C$1,Database!$A$1:$AS$1,0),FALSE))</f>
        <v>100.21</v>
      </c>
      <c r="D306" s="77">
        <f>IF(VLOOKUP(A306,Database!$A:$AS,MATCH($D$1,Database!$A$1:$AS$1,0),FALSE)=0,#N/A,VLOOKUP(A306,Database!$A:$AS,MATCH($D$1,Database!$A$1:$AS$1,0),FALSE))</f>
        <v>100.091659028</v>
      </c>
      <c r="E306" s="77">
        <f>IF(VLOOKUP(A306,Database!$A:$AS,MATCH($E$1,Database!$A$1:$AS$1,0),FALSE)=0,#N/A,VLOOKUP(A306,Database!$A:$AS,MATCH($E$1,Database!$A$1:$AS$1,0),FALSE))</f>
        <v>100.906084088</v>
      </c>
      <c r="F306" s="77">
        <f>IF(VLOOKUP(A306,Database!$A:$AS,MATCH($F$1,Database!$A$1:$AS$1,0),FALSE)=0,#N/A,VLOOKUP(A306,Database!$A:$AS,MATCH($F$1,Database!$A$1:$AS$1,0),FALSE))</f>
        <v>100.2</v>
      </c>
      <c r="G306" s="77">
        <f>IF(VLOOKUP(A306,Database!$A:$AS,MATCH($G$1,Database!$A$1:$AS$1,0),FALSE)=0,#N/A,VLOOKUP(A306,Database!$A:$AS,MATCH($G$1,Database!$A$1:$AS$1,0),FALSE))</f>
        <v>100.23301667</v>
      </c>
      <c r="H306" s="77">
        <f>(((Table134567891011121314151617343[[#This Row],[ITA]]-VLOOKUP($U$1,A:B,2,))/VLOOKUP($U$1,A:B,2,))*100)+100</f>
        <v>82.648026315933549</v>
      </c>
      <c r="I306" s="77">
        <f>(((Table134567891011121314151617343[[#This Row],[FRA]]-VLOOKUP($U$1,A:C,3,))/VLOOKUP($U$1,A:C,3,))*100)+100</f>
        <v>97.77539272124109</v>
      </c>
      <c r="J306" s="77">
        <f>(((Table134567891011121314151617343[[#This Row],[DEU]]-VLOOKUP($U$1,A:D,4,))/VLOOKUP($U$1,A:D,4,))*100)+100</f>
        <v>133.11170212624478</v>
      </c>
      <c r="K306" s="77">
        <f>(((Table134567891011121314151617343[[#This Row],[ESP]]-VLOOKUP($U$1,A:E,5,))/VLOOKUP($U$1,A:E,5,))*100)+100</f>
        <v>84.816340253327695</v>
      </c>
      <c r="L306" s="77">
        <f>(((Table134567891011121314151617343[[#This Row],[EA19]]-VLOOKUP($U$1,A:F,6,))/VLOOKUP($U$1,A:F,6,))*100)+100</f>
        <v>112.08053691275167</v>
      </c>
      <c r="M306" s="77">
        <f>(((Table134567891011121314151617343[[#This Row],[GBR]]-VLOOKUP($U$1,A:G,7,))/VLOOKUP($U$1,A:G,7,))*100)+100</f>
        <v>108.75145857654842</v>
      </c>
      <c r="N306" s="77">
        <f>IF(VLOOKUP(A306,Database!$A:$AU,MATCH($N$1,Database!$A$1:$AU$1,0),FALSE)=0,#N/A,VLOOKUP(A306,Database!$A:$AU,MATCH($N$1,Database!$A$1:$AU$1,0),FALSE))</f>
        <v>99.952166930999994</v>
      </c>
      <c r="O306" s="77">
        <f>(((Table134567891011121314151617343[[#This Row],[USA]]-VLOOKUP($U$1,A:N,14,))/VLOOKUP($U$1,A:N,14,))*100)+100</f>
        <v>115.06817427152865</v>
      </c>
      <c r="P306" s="77">
        <f>IF(VLOOKUP(A306,Database!$A:$AS,MATCH($P$1,Database!$A$1:$AS$1,0),FALSE)=0,#N/A,VLOOKUP(A306,Database!$A:$AS,MATCH($P$1,Database!$A$1:$AS$1,0),FALSE))</f>
        <v>99.691692359000001</v>
      </c>
      <c r="Q306" s="77">
        <f>(((Table134567891011121314151617343[[#This Row],[JPN]]-VLOOKUP($U$1,A:Q,16,))/VLOOKUP($U$1,A:Q,16,))*100)+100</f>
        <v>100.08841363787293</v>
      </c>
    </row>
    <row r="307" spans="1:17" s="82" customFormat="1" x14ac:dyDescent="0.2">
      <c r="A307" s="21">
        <v>42156</v>
      </c>
      <c r="B307" s="77">
        <f>IF(VLOOKUP(A307,Database!$A:$AS,MATCH($B$1,Database!$A$1:$AS$1,0),FALSE)=0,#N/A,VLOOKUP(A307,Database!$A:$AS,MATCH($B$1,Database!$A$1:$AS$1,0),FALSE))</f>
        <v>99.991667360999998</v>
      </c>
      <c r="C307" s="77">
        <f>IF(VLOOKUP(A307,Database!$A:$AS,MATCH($C$1,Database!$A$1:$AS$1,0),FALSE)=0,#N/A,VLOOKUP(A307,Database!$A:$AS,MATCH($C$1,Database!$A$1:$AS$1,0),FALSE))</f>
        <v>100.22</v>
      </c>
      <c r="D307" s="77">
        <f>IF(VLOOKUP(A307,Database!$A:$AS,MATCH($D$1,Database!$A$1:$AS$1,0),FALSE)=0,#N/A,VLOOKUP(A307,Database!$A:$AS,MATCH($D$1,Database!$A$1:$AS$1,0),FALSE))</f>
        <v>100.091659028</v>
      </c>
      <c r="E307" s="77">
        <f>IF(VLOOKUP(A307,Database!$A:$AS,MATCH($E$1,Database!$A$1:$AS$1,0),FALSE)=0,#N/A,VLOOKUP(A307,Database!$A:$AS,MATCH($E$1,Database!$A$1:$AS$1,0),FALSE))</f>
        <v>101.285084404</v>
      </c>
      <c r="F307" s="77">
        <f>IF(VLOOKUP(A307,Database!$A:$AS,MATCH($F$1,Database!$A$1:$AS$1,0),FALSE)=0,#N/A,VLOOKUP(A307,Database!$A:$AS,MATCH($F$1,Database!$A$1:$AS$1,0),FALSE))</f>
        <v>100.5</v>
      </c>
      <c r="G307" s="77">
        <f>IF(VLOOKUP(A307,Database!$A:$AS,MATCH($G$1,Database!$A$1:$AS$1,0),FALSE)=0,#N/A,VLOOKUP(A307,Database!$A:$AS,MATCH($G$1,Database!$A$1:$AS$1,0),FALSE))</f>
        <v>100.34056282500001</v>
      </c>
      <c r="H307" s="77">
        <f>(((Table134567891011121314151617343[[#This Row],[ITA]]-VLOOKUP($U$1,A:B,2,))/VLOOKUP($U$1,A:B,2,))*100)+100</f>
        <v>82.236842105246922</v>
      </c>
      <c r="I307" s="77">
        <f>(((Table134567891011121314151617343[[#This Row],[FRA]]-VLOOKUP($U$1,A:C,3,))/VLOOKUP($U$1,A:C,3,))*100)+100</f>
        <v>97.785149770709339</v>
      </c>
      <c r="J307" s="77">
        <f>(((Table134567891011121314151617343[[#This Row],[DEU]]-VLOOKUP($U$1,A:D,4,))/VLOOKUP($U$1,A:D,4,))*100)+100</f>
        <v>133.11170212624478</v>
      </c>
      <c r="K307" s="77">
        <f>(((Table134567891011121314151617343[[#This Row],[ESP]]-VLOOKUP($U$1,A:E,5,))/VLOOKUP($U$1,A:E,5,))*100)+100</f>
        <v>85.134907959611297</v>
      </c>
      <c r="L307" s="77">
        <f>(((Table134567891011121314151617343[[#This Row],[EA19]]-VLOOKUP($U$1,A:F,6,))/VLOOKUP($U$1,A:F,6,))*100)+100</f>
        <v>112.41610738255034</v>
      </c>
      <c r="M307" s="77">
        <f>(((Table134567891011121314151617343[[#This Row],[GBR]]-VLOOKUP($U$1,A:G,7,))/VLOOKUP($U$1,A:G,7,))*100)+100</f>
        <v>108.86814469065648</v>
      </c>
      <c r="N307" s="77">
        <f>IF(VLOOKUP(A307,Database!$A:$AU,MATCH($N$1,Database!$A$1:$AU$1,0),FALSE)=0,#N/A,VLOOKUP(A307,Database!$A:$AU,MATCH($N$1,Database!$A$1:$AU$1,0),FALSE))</f>
        <v>99.620614623999998</v>
      </c>
      <c r="O307" s="77">
        <f>(((Table134567891011121314151617343[[#This Row],[USA]]-VLOOKUP($U$1,A:N,14,))/VLOOKUP($U$1,A:N,14,))*100)+100</f>
        <v>114.68648050926794</v>
      </c>
      <c r="P307" s="77">
        <f>IF(VLOOKUP(A307,Database!$A:$AS,MATCH($P$1,Database!$A$1:$AS$1,0),FALSE)=0,#N/A,VLOOKUP(A307,Database!$A:$AS,MATCH($P$1,Database!$A$1:$AS$1,0),FALSE))</f>
        <v>100.49162569800001</v>
      </c>
      <c r="Q307" s="77">
        <f>(((Table134567891011121314151617343[[#This Row],[JPN]]-VLOOKUP($U$1,A:Q,16,))/VLOOKUP($U$1,A:Q,16,))*100)+100</f>
        <v>100.89153029706493</v>
      </c>
    </row>
    <row r="308" spans="1:17" s="82" customFormat="1" x14ac:dyDescent="0.2">
      <c r="A308" s="21">
        <v>42186</v>
      </c>
      <c r="B308" s="77">
        <f>IF(VLOOKUP(A308,Database!$A:$AS,MATCH($B$1,Database!$A$1:$AS$1,0),FALSE)=0,#N/A,VLOOKUP(A308,Database!$A:$AS,MATCH($B$1,Database!$A$1:$AS$1,0),FALSE))</f>
        <v>100.991584035</v>
      </c>
      <c r="C308" s="77">
        <f>IF(VLOOKUP(A308,Database!$A:$AS,MATCH($C$1,Database!$A$1:$AS$1,0),FALSE)=0,#N/A,VLOOKUP(A308,Database!$A:$AS,MATCH($C$1,Database!$A$1:$AS$1,0),FALSE))</f>
        <v>99.11</v>
      </c>
      <c r="D308" s="77">
        <f>IF(VLOOKUP(A308,Database!$A:$AS,MATCH($D$1,Database!$A$1:$AS$1,0),FALSE)=0,#N/A,VLOOKUP(A308,Database!$A:$AS,MATCH($D$1,Database!$A$1:$AS$1,0),FALSE))</f>
        <v>101.49154237099999</v>
      </c>
      <c r="E308" s="77">
        <f>IF(VLOOKUP(A308,Database!$A:$AS,MATCH($E$1,Database!$A$1:$AS$1,0),FALSE)=0,#N/A,VLOOKUP(A308,Database!$A:$AS,MATCH($E$1,Database!$A$1:$AS$1,0),FALSE))</f>
        <v>102.31208526</v>
      </c>
      <c r="F308" s="77">
        <f>IF(VLOOKUP(A308,Database!$A:$AS,MATCH($F$1,Database!$A$1:$AS$1,0),FALSE)=0,#N/A,VLOOKUP(A308,Database!$A:$AS,MATCH($F$1,Database!$A$1:$AS$1,0),FALSE))</f>
        <v>101</v>
      </c>
      <c r="G308" s="77">
        <f>IF(VLOOKUP(A308,Database!$A:$AS,MATCH($G$1,Database!$A$1:$AS$1,0),FALSE)=0,#N/A,VLOOKUP(A308,Database!$A:$AS,MATCH($G$1,Database!$A$1:$AS$1,0),FALSE))</f>
        <v>99.802832049000003</v>
      </c>
      <c r="H308" s="77">
        <f>(((Table134567891011121314151617343[[#This Row],[ITA]]-VLOOKUP($U$1,A:B,2,))/VLOOKUP($U$1,A:B,2,))*100)+100</f>
        <v>83.059210526620149</v>
      </c>
      <c r="I308" s="77">
        <f>(((Table134567891011121314151617343[[#This Row],[FRA]]-VLOOKUP($U$1,A:C,3,))/VLOOKUP($U$1,A:C,3,))*100)+100</f>
        <v>96.702117279734608</v>
      </c>
      <c r="J308" s="77">
        <f>(((Table134567891011121314151617343[[#This Row],[DEU]]-VLOOKUP($U$1,A:D,4,))/VLOOKUP($U$1,A:D,4,))*100)+100</f>
        <v>134.97340425381947</v>
      </c>
      <c r="K308" s="77">
        <f>(((Table134567891011121314151617343[[#This Row],[ESP]]-VLOOKUP($U$1,A:E,5,))/VLOOKUP($U$1,A:E,5,))*100)+100</f>
        <v>85.998150794076949</v>
      </c>
      <c r="L308" s="77">
        <f>(((Table134567891011121314151617343[[#This Row],[EA19]]-VLOOKUP($U$1,A:F,6,))/VLOOKUP($U$1,A:F,6,))*100)+100</f>
        <v>112.97539149888142</v>
      </c>
      <c r="M308" s="77">
        <f>(((Table134567891011121314151617343[[#This Row],[GBR]]-VLOOKUP($U$1,A:G,7,))/VLOOKUP($U$1,A:G,7,))*100)+100</f>
        <v>108.28471411903124</v>
      </c>
      <c r="N308" s="77">
        <f>IF(VLOOKUP(A308,Database!$A:$AU,MATCH($N$1,Database!$A$1:$AU$1,0),FALSE)=0,#N/A,VLOOKUP(A308,Database!$A:$AU,MATCH($N$1,Database!$A$1:$AU$1,0),FALSE))</f>
        <v>100.291450502</v>
      </c>
      <c r="O308" s="77">
        <f>(((Table134567891011121314151617343[[#This Row],[USA]]-VLOOKUP($U$1,A:N,14,))/VLOOKUP($U$1,A:N,14,))*100)+100</f>
        <v>115.45876851549582</v>
      </c>
      <c r="P308" s="77">
        <f>IF(VLOOKUP(A308,Database!$A:$AS,MATCH($P$1,Database!$A$1:$AS$1,0),FALSE)=0,#N/A,VLOOKUP(A308,Database!$A:$AS,MATCH($P$1,Database!$A$1:$AS$1,0),FALSE))</f>
        <v>100.39163403000001</v>
      </c>
      <c r="Q308" s="77">
        <f>(((Table134567891011121314151617343[[#This Row],[JPN]]-VLOOKUP($U$1,A:Q,16,))/VLOOKUP($U$1,A:Q,16,))*100)+100</f>
        <v>100.79114071403845</v>
      </c>
    </row>
    <row r="309" spans="1:17" s="82" customFormat="1" x14ac:dyDescent="0.2">
      <c r="A309" s="21">
        <v>42217</v>
      </c>
      <c r="B309" s="77">
        <f>IF(VLOOKUP(A309,Database!$A:$AS,MATCH($B$1,Database!$A$1:$AS$1,0),FALSE)=0,#N/A,VLOOKUP(A309,Database!$A:$AS,MATCH($B$1,Database!$A$1:$AS$1,0),FALSE))</f>
        <v>98.791767352999997</v>
      </c>
      <c r="C309" s="77">
        <f>IF(VLOOKUP(A309,Database!$A:$AS,MATCH($C$1,Database!$A$1:$AS$1,0),FALSE)=0,#N/A,VLOOKUP(A309,Database!$A:$AS,MATCH($C$1,Database!$A$1:$AS$1,0),FALSE))</f>
        <v>99.81</v>
      </c>
      <c r="D309" s="77">
        <f>IF(VLOOKUP(A309,Database!$A:$AS,MATCH($D$1,Database!$A$1:$AS$1,0),FALSE)=0,#N/A,VLOOKUP(A309,Database!$A:$AS,MATCH($D$1,Database!$A$1:$AS$1,0),FALSE))</f>
        <v>98.791767352999997</v>
      </c>
      <c r="E309" s="77">
        <f>IF(VLOOKUP(A309,Database!$A:$AS,MATCH($E$1,Database!$A$1:$AS$1,0),FALSE)=0,#N/A,VLOOKUP(A309,Database!$A:$AS,MATCH($E$1,Database!$A$1:$AS$1,0),FALSE))</f>
        <v>99.42008285</v>
      </c>
      <c r="F309" s="77">
        <f>IF(VLOOKUP(A309,Database!$A:$AS,MATCH($F$1,Database!$A$1:$AS$1,0),FALSE)=0,#N/A,VLOOKUP(A309,Database!$A:$AS,MATCH($F$1,Database!$A$1:$AS$1,0),FALSE))</f>
        <v>99.7</v>
      </c>
      <c r="G309" s="77">
        <f>IF(VLOOKUP(A309,Database!$A:$AS,MATCH($G$1,Database!$A$1:$AS$1,0),FALSE)=0,#N/A,VLOOKUP(A309,Database!$A:$AS,MATCH($G$1,Database!$A$1:$AS$1,0),FALSE))</f>
        <v>100.34056282500001</v>
      </c>
      <c r="H309" s="77">
        <f>(((Table134567891011121314151617343[[#This Row],[ITA]]-VLOOKUP($U$1,A:B,2,))/VLOOKUP($U$1,A:B,2,))*100)+100</f>
        <v>81.250000000257018</v>
      </c>
      <c r="I309" s="77">
        <f>(((Table134567891011121314151617343[[#This Row],[FRA]]-VLOOKUP($U$1,A:C,3,))/VLOOKUP($U$1,A:C,3,))*100)+100</f>
        <v>97.385110742511472</v>
      </c>
      <c r="J309" s="77">
        <f>(((Table134567891011121314151617343[[#This Row],[DEU]]-VLOOKUP($U$1,A:D,4,))/VLOOKUP($U$1,A:D,4,))*100)+100</f>
        <v>131.38297872292324</v>
      </c>
      <c r="K309" s="77">
        <f>(((Table134567891011121314151617343[[#This Row],[ESP]]-VLOOKUP($U$1,A:E,5,))/VLOOKUP($U$1,A:E,5,))*100)+100</f>
        <v>83.567285870153356</v>
      </c>
      <c r="L309" s="77">
        <f>(((Table134567891011121314151617343[[#This Row],[EA19]]-VLOOKUP($U$1,A:F,6,))/VLOOKUP($U$1,A:F,6,))*100)+100</f>
        <v>111.52125279642058</v>
      </c>
      <c r="M309" s="77">
        <f>(((Table134567891011121314151617343[[#This Row],[GBR]]-VLOOKUP($U$1,A:G,7,))/VLOOKUP($U$1,A:G,7,))*100)+100</f>
        <v>108.86814469065648</v>
      </c>
      <c r="N309" s="77">
        <f>IF(VLOOKUP(A309,Database!$A:$AU,MATCH($N$1,Database!$A$1:$AU$1,0),FALSE)=0,#N/A,VLOOKUP(A309,Database!$A:$AU,MATCH($N$1,Database!$A$1:$AU$1,0),FALSE))</f>
        <v>100.022243905</v>
      </c>
      <c r="O309" s="77">
        <f>(((Table134567891011121314151617343[[#This Row],[USA]]-VLOOKUP($U$1,A:N,14,))/VLOOKUP($U$1,A:N,14,))*100)+100</f>
        <v>115.14884915536803</v>
      </c>
      <c r="P309" s="77">
        <f>IF(VLOOKUP(A309,Database!$A:$AS,MATCH($P$1,Database!$A$1:$AS$1,0),FALSE)=0,#N/A,VLOOKUP(A309,Database!$A:$AS,MATCH($P$1,Database!$A$1:$AS$1,0),FALSE))</f>
        <v>98.791767352999997</v>
      </c>
      <c r="Q309" s="77">
        <f>(((Table134567891011121314151617343[[#This Row],[JPN]]-VLOOKUP($U$1,A:Q,16,))/VLOOKUP($U$1,A:Q,16,))*100)+100</f>
        <v>99.184907396658417</v>
      </c>
    </row>
    <row r="310" spans="1:17" s="82" customFormat="1" x14ac:dyDescent="0.2">
      <c r="A310" s="21">
        <v>42248</v>
      </c>
      <c r="B310" s="77">
        <f>IF(VLOOKUP(A310,Database!$A:$AS,MATCH($B$1,Database!$A$1:$AS$1,0),FALSE)=0,#N/A,VLOOKUP(A310,Database!$A:$AS,MATCH($B$1,Database!$A$1:$AS$1,0),FALSE))</f>
        <v>99.791684025999999</v>
      </c>
      <c r="C310" s="77">
        <f>IF(VLOOKUP(A310,Database!$A:$AS,MATCH($C$1,Database!$A$1:$AS$1,0),FALSE)=0,#N/A,VLOOKUP(A310,Database!$A:$AS,MATCH($C$1,Database!$A$1:$AS$1,0),FALSE))</f>
        <v>101.2</v>
      </c>
      <c r="D310" s="77">
        <f>IF(VLOOKUP(A310,Database!$A:$AS,MATCH($D$1,Database!$A$1:$AS$1,0),FALSE)=0,#N/A,VLOOKUP(A310,Database!$A:$AS,MATCH($D$1,Database!$A$1:$AS$1,0),FALSE))</f>
        <v>99.191734022000006</v>
      </c>
      <c r="E310" s="77">
        <f>IF(VLOOKUP(A310,Database!$A:$AS,MATCH($E$1,Database!$A$1:$AS$1,0),FALSE)=0,#N/A,VLOOKUP(A310,Database!$A:$AS,MATCH($E$1,Database!$A$1:$AS$1,0),FALSE))</f>
        <v>101.23808436500001</v>
      </c>
      <c r="F310" s="77">
        <f>IF(VLOOKUP(A310,Database!$A:$AS,MATCH($F$1,Database!$A$1:$AS$1,0),FALSE)=0,#N/A,VLOOKUP(A310,Database!$A:$AS,MATCH($F$1,Database!$A$1:$AS$1,0),FALSE))</f>
        <v>100.2</v>
      </c>
      <c r="G310" s="77">
        <f>IF(VLOOKUP(A310,Database!$A:$AS,MATCH($G$1,Database!$A$1:$AS$1,0),FALSE)=0,#N/A,VLOOKUP(A310,Database!$A:$AS,MATCH($G$1,Database!$A$1:$AS$1,0),FALSE))</f>
        <v>99.695285893999994</v>
      </c>
      <c r="H310" s="77">
        <f>(((Table134567891011121314151617343[[#This Row],[ITA]]-VLOOKUP($U$1,A:B,2,))/VLOOKUP($U$1,A:B,2,))*100)+100</f>
        <v>82.072368420807805</v>
      </c>
      <c r="I310" s="77">
        <f>(((Table134567891011121314151617343[[#This Row],[FRA]]-VLOOKUP($U$1,A:C,3,))/VLOOKUP($U$1,A:C,3,))*100)+100</f>
        <v>98.741340618596951</v>
      </c>
      <c r="J310" s="77">
        <f>(((Table134567891011121314151617343[[#This Row],[DEU]]-VLOOKUP($U$1,A:D,4,))/VLOOKUP($U$1,A:D,4,))*100)+100</f>
        <v>131.91489361594606</v>
      </c>
      <c r="K310" s="77">
        <f>(((Table134567891011121314151617343[[#This Row],[ESP]]-VLOOKUP($U$1,A:E,5,))/VLOOKUP($U$1,A:E,5,))*100)+100</f>
        <v>85.095402201997445</v>
      </c>
      <c r="L310" s="77">
        <f>(((Table134567891011121314151617343[[#This Row],[EA19]]-VLOOKUP($U$1,A:F,6,))/VLOOKUP($U$1,A:F,6,))*100)+100</f>
        <v>112.08053691275167</v>
      </c>
      <c r="M310" s="77">
        <f>(((Table134567891011121314151617343[[#This Row],[GBR]]-VLOOKUP($U$1,A:G,7,))/VLOOKUP($U$1,A:G,7,))*100)+100</f>
        <v>108.16802800492319</v>
      </c>
      <c r="N310" s="77">
        <f>IF(VLOOKUP(A310,Database!$A:$AU,MATCH($N$1,Database!$A$1:$AU$1,0),FALSE)=0,#N/A,VLOOKUP(A310,Database!$A:$AU,MATCH($N$1,Database!$A$1:$AU$1,0),FALSE))</f>
        <v>99.681770908999994</v>
      </c>
      <c r="O310" s="77">
        <f>(((Table134567891011121314151617343[[#This Row],[USA]]-VLOOKUP($U$1,A:N,14,))/VLOOKUP($U$1,A:N,14,))*100)+100</f>
        <v>114.75688560678861</v>
      </c>
      <c r="P310" s="77">
        <f>IF(VLOOKUP(A310,Database!$A:$AS,MATCH($P$1,Database!$A$1:$AS$1,0),FALSE)=0,#N/A,VLOOKUP(A310,Database!$A:$AS,MATCH($P$1,Database!$A$1:$AS$1,0),FALSE))</f>
        <v>100.49162569800001</v>
      </c>
      <c r="Q310" s="77">
        <f>(((Table134567891011121314151617343[[#This Row],[JPN]]-VLOOKUP($U$1,A:Q,16,))/VLOOKUP($U$1,A:Q,16,))*100)+100</f>
        <v>100.89153029706493</v>
      </c>
    </row>
    <row r="311" spans="1:17" s="82" customFormat="1" x14ac:dyDescent="0.2">
      <c r="A311" s="21">
        <v>42278</v>
      </c>
      <c r="B311" s="77">
        <f>IF(VLOOKUP(A311,Database!$A:$AS,MATCH($B$1,Database!$A$1:$AS$1,0),FALSE)=0,#N/A,VLOOKUP(A311,Database!$A:$AS,MATCH($B$1,Database!$A$1:$AS$1,0),FALSE))</f>
        <v>99.891675694</v>
      </c>
      <c r="C311" s="77">
        <f>IF(VLOOKUP(A311,Database!$A:$AS,MATCH($C$1,Database!$A$1:$AS$1,0),FALSE)=0,#N/A,VLOOKUP(A311,Database!$A:$AS,MATCH($C$1,Database!$A$1:$AS$1,0),FALSE))</f>
        <v>101.52</v>
      </c>
      <c r="D311" s="77">
        <f>IF(VLOOKUP(A311,Database!$A:$AS,MATCH($D$1,Database!$A$1:$AS$1,0),FALSE)=0,#N/A,VLOOKUP(A311,Database!$A:$AS,MATCH($D$1,Database!$A$1:$AS$1,0),FALSE))</f>
        <v>100.191650696</v>
      </c>
      <c r="E311" s="77">
        <f>IF(VLOOKUP(A311,Database!$A:$AS,MATCH($E$1,Database!$A$1:$AS$1,0),FALSE)=0,#N/A,VLOOKUP(A311,Database!$A:$AS,MATCH($E$1,Database!$A$1:$AS$1,0),FALSE))</f>
        <v>100.82408402</v>
      </c>
      <c r="F311" s="77">
        <f>IF(VLOOKUP(A311,Database!$A:$AS,MATCH($F$1,Database!$A$1:$AS$1,0),FALSE)=0,#N/A,VLOOKUP(A311,Database!$A:$AS,MATCH($F$1,Database!$A$1:$AS$1,0),FALSE))</f>
        <v>100.3</v>
      </c>
      <c r="G311" s="77">
        <f>IF(VLOOKUP(A311,Database!$A:$AS,MATCH($G$1,Database!$A$1:$AS$1,0),FALSE)=0,#N/A,VLOOKUP(A311,Database!$A:$AS,MATCH($G$1,Database!$A$1:$AS$1,0),FALSE))</f>
        <v>99.910378203999997</v>
      </c>
      <c r="H311" s="77">
        <f>(((Table134567891011121314151617343[[#This Row],[ITA]]-VLOOKUP($U$1,A:B,2,))/VLOOKUP($U$1,A:B,2,))*100)+100</f>
        <v>82.154605263438583</v>
      </c>
      <c r="I311" s="77">
        <f>(((Table134567891011121314151617343[[#This Row],[FRA]]-VLOOKUP($U$1,A:C,3,))/VLOOKUP($U$1,A:C,3,))*100)+100</f>
        <v>99.053566201580637</v>
      </c>
      <c r="J311" s="77">
        <f>(((Table134567891011121314151617343[[#This Row],[DEU]]-VLOOKUP($U$1,A:D,4,))/VLOOKUP($U$1,A:D,4,))*100)+100</f>
        <v>133.24468085049793</v>
      </c>
      <c r="K311" s="77">
        <f>(((Table134567891011121314151617343[[#This Row],[ESP]]-VLOOKUP($U$1,A:E,5,))/VLOOKUP($U$1,A:E,5,))*100)+100</f>
        <v>84.747415314547794</v>
      </c>
      <c r="L311" s="77">
        <f>(((Table134567891011121314151617343[[#This Row],[EA19]]-VLOOKUP($U$1,A:F,6,))/VLOOKUP($U$1,A:F,6,))*100)+100</f>
        <v>112.19239373601789</v>
      </c>
      <c r="M311" s="77">
        <f>(((Table134567891011121314151617343[[#This Row],[GBR]]-VLOOKUP($U$1,A:G,7,))/VLOOKUP($U$1,A:G,7,))*100)+100</f>
        <v>108.40140023313928</v>
      </c>
      <c r="N311" s="77">
        <f>IF(VLOOKUP(A311,Database!$A:$AU,MATCH($N$1,Database!$A$1:$AU$1,0),FALSE)=0,#N/A,VLOOKUP(A311,Database!$A:$AU,MATCH($N$1,Database!$A$1:$AU$1,0),FALSE))</f>
        <v>99.276176875999994</v>
      </c>
      <c r="O311" s="77">
        <f>(((Table134567891011121314151617343[[#This Row],[USA]]-VLOOKUP($U$1,A:N,14,))/VLOOKUP($U$1,A:N,14,))*100)+100</f>
        <v>114.28995260967855</v>
      </c>
      <c r="P311" s="77">
        <f>IF(VLOOKUP(A311,Database!$A:$AS,MATCH($P$1,Database!$A$1:$AS$1,0),FALSE)=0,#N/A,VLOOKUP(A311,Database!$A:$AS,MATCH($P$1,Database!$A$1:$AS$1,0),FALSE))</f>
        <v>100.591617365</v>
      </c>
      <c r="Q311" s="77">
        <f>(((Table134567891011121314151617343[[#This Row],[JPN]]-VLOOKUP($U$1,A:Q,16,))/VLOOKUP($U$1,A:Q,16,))*100)+100</f>
        <v>100.99191987908745</v>
      </c>
    </row>
    <row r="312" spans="1:17" s="82" customFormat="1" x14ac:dyDescent="0.2">
      <c r="A312" s="21">
        <v>42309</v>
      </c>
      <c r="B312" s="77">
        <f>IF(VLOOKUP(A312,Database!$A:$AS,MATCH($B$1,Database!$A$1:$AS$1,0),FALSE)=0,#N/A,VLOOKUP(A312,Database!$A:$AS,MATCH($B$1,Database!$A$1:$AS$1,0),FALSE))</f>
        <v>100.591617365</v>
      </c>
      <c r="C312" s="77">
        <f>IF(VLOOKUP(A312,Database!$A:$AS,MATCH($C$1,Database!$A$1:$AS$1,0),FALSE)=0,#N/A,VLOOKUP(A312,Database!$A:$AS,MATCH($C$1,Database!$A$1:$AS$1,0),FALSE))</f>
        <v>99.3</v>
      </c>
      <c r="D312" s="77">
        <f>IF(VLOOKUP(A312,Database!$A:$AS,MATCH($D$1,Database!$A$1:$AS$1,0),FALSE)=0,#N/A,VLOOKUP(A312,Database!$A:$AS,MATCH($D$1,Database!$A$1:$AS$1,0),FALSE))</f>
        <v>99.191734022000006</v>
      </c>
      <c r="E312" s="77">
        <f>IF(VLOOKUP(A312,Database!$A:$AS,MATCH($E$1,Database!$A$1:$AS$1,0),FALSE)=0,#N/A,VLOOKUP(A312,Database!$A:$AS,MATCH($E$1,Database!$A$1:$AS$1,0),FALSE))</f>
        <v>100.15208346</v>
      </c>
      <c r="F312" s="77">
        <f>IF(VLOOKUP(A312,Database!$A:$AS,MATCH($F$1,Database!$A$1:$AS$1,0),FALSE)=0,#N/A,VLOOKUP(A312,Database!$A:$AS,MATCH($F$1,Database!$A$1:$AS$1,0),FALSE))</f>
        <v>99.8</v>
      </c>
      <c r="G312" s="77">
        <f>IF(VLOOKUP(A312,Database!$A:$AS,MATCH($G$1,Database!$A$1:$AS$1,0),FALSE)=0,#N/A,VLOOKUP(A312,Database!$A:$AS,MATCH($G$1,Database!$A$1:$AS$1,0),FALSE))</f>
        <v>98.727370496999995</v>
      </c>
      <c r="H312" s="77">
        <f>(((Table134567891011121314151617343[[#This Row],[ITA]]-VLOOKUP($U$1,A:B,2,))/VLOOKUP($U$1,A:B,2,))*100)+100</f>
        <v>82.730263157741888</v>
      </c>
      <c r="I312" s="77">
        <f>(((Table134567891011121314151617343[[#This Row],[FRA]]-VLOOKUP($U$1,A:C,3,))/VLOOKUP($U$1,A:C,3,))*100)+100</f>
        <v>96.88750121963119</v>
      </c>
      <c r="J312" s="77">
        <f>(((Table134567891011121314151617343[[#This Row],[DEU]]-VLOOKUP($U$1,A:D,4,))/VLOOKUP($U$1,A:D,4,))*100)+100</f>
        <v>131.91489361594606</v>
      </c>
      <c r="K312" s="77">
        <f>(((Table134567891011121314151617343[[#This Row],[ESP]]-VLOOKUP($U$1,A:E,5,))/VLOOKUP($U$1,A:E,5,))*100)+100</f>
        <v>84.182567033470121</v>
      </c>
      <c r="L312" s="77">
        <f>(((Table134567891011121314151617343[[#This Row],[EA19]]-VLOOKUP($U$1,A:F,6,))/VLOOKUP($U$1,A:F,6,))*100)+100</f>
        <v>111.63310961968679</v>
      </c>
      <c r="M312" s="77">
        <f>(((Table134567891011121314151617343[[#This Row],[GBR]]-VLOOKUP($U$1,A:G,7,))/VLOOKUP($U$1,A:G,7,))*100)+100</f>
        <v>107.11785297578078</v>
      </c>
      <c r="N312" s="77">
        <f>IF(VLOOKUP(A312,Database!$A:$AU,MATCH($N$1,Database!$A$1:$AU$1,0),FALSE)=0,#N/A,VLOOKUP(A312,Database!$A:$AU,MATCH($N$1,Database!$A$1:$AU$1,0),FALSE))</f>
        <v>98.533876360999997</v>
      </c>
      <c r="O312" s="77">
        <f>(((Table134567891011121314151617343[[#This Row],[USA]]-VLOOKUP($U$1,A:N,14,))/VLOOKUP($U$1,A:N,14,))*100)+100</f>
        <v>113.43539219698806</v>
      </c>
      <c r="P312" s="77">
        <f>IF(VLOOKUP(A312,Database!$A:$AS,MATCH($P$1,Database!$A$1:$AS$1,0),FALSE)=0,#N/A,VLOOKUP(A312,Database!$A:$AS,MATCH($P$1,Database!$A$1:$AS$1,0),FALSE))</f>
        <v>99.991667360999998</v>
      </c>
      <c r="Q312" s="77">
        <f>(((Table134567891011121314151617343[[#This Row],[JPN]]-VLOOKUP($U$1,A:Q,16,))/VLOOKUP($U$1,A:Q,16,))*100)+100</f>
        <v>100.38958238494443</v>
      </c>
    </row>
    <row r="313" spans="1:17" s="82" customFormat="1" x14ac:dyDescent="0.2">
      <c r="A313" s="21">
        <v>42339</v>
      </c>
      <c r="B313" s="77">
        <f>IF(VLOOKUP(A313,Database!$A:$AS,MATCH($B$1,Database!$A$1:$AS$1,0),FALSE)=0,#N/A,VLOOKUP(A313,Database!$A:$AS,MATCH($B$1,Database!$A$1:$AS$1,0),FALSE))</f>
        <v>98.691775684999996</v>
      </c>
      <c r="C313" s="77">
        <f>IF(VLOOKUP(A313,Database!$A:$AS,MATCH($C$1,Database!$A$1:$AS$1,0),FALSE)=0,#N/A,VLOOKUP(A313,Database!$A:$AS,MATCH($C$1,Database!$A$1:$AS$1,0),FALSE))</f>
        <v>99.75</v>
      </c>
      <c r="D313" s="77">
        <f>IF(VLOOKUP(A313,Database!$A:$AS,MATCH($D$1,Database!$A$1:$AS$1,0),FALSE)=0,#N/A,VLOOKUP(A313,Database!$A:$AS,MATCH($D$1,Database!$A$1:$AS$1,0),FALSE))</f>
        <v>99.991667360999998</v>
      </c>
      <c r="E313" s="77">
        <f>IF(VLOOKUP(A313,Database!$A:$AS,MATCH($E$1,Database!$A$1:$AS$1,0),FALSE)=0,#N/A,VLOOKUP(A313,Database!$A:$AS,MATCH($E$1,Database!$A$1:$AS$1,0),FALSE))</f>
        <v>100.16708347300001</v>
      </c>
      <c r="F313" s="77">
        <f>IF(VLOOKUP(A313,Database!$A:$AS,MATCH($F$1,Database!$A$1:$AS$1,0),FALSE)=0,#N/A,VLOOKUP(A313,Database!$A:$AS,MATCH($F$1,Database!$A$1:$AS$1,0),FALSE))</f>
        <v>100</v>
      </c>
      <c r="G313" s="77">
        <f>IF(VLOOKUP(A313,Database!$A:$AS,MATCH($G$1,Database!$A$1:$AS$1,0),FALSE)=0,#N/A,VLOOKUP(A313,Database!$A:$AS,MATCH($G$1,Database!$A$1:$AS$1,0),FALSE))</f>
        <v>98.834916652000004</v>
      </c>
      <c r="H313" s="77">
        <f>(((Table134567891011121314151617343[[#This Row],[ITA]]-VLOOKUP($U$1,A:B,2,))/VLOOKUP($U$1,A:B,2,))*100)+100</f>
        <v>81.167763157626226</v>
      </c>
      <c r="I313" s="77">
        <f>(((Table134567891011121314151617343[[#This Row],[FRA]]-VLOOKUP($U$1,A:C,3,))/VLOOKUP($U$1,A:C,3,))*100)+100</f>
        <v>97.326568445702023</v>
      </c>
      <c r="J313" s="77">
        <f>(((Table134567891011121314151617343[[#This Row],[DEU]]-VLOOKUP($U$1,A:D,4,))/VLOOKUP($U$1,A:D,4,))*100)+100</f>
        <v>132.97872340332157</v>
      </c>
      <c r="K313" s="77">
        <f>(((Table134567891011121314151617343[[#This Row],[ESP]]-VLOOKUP($U$1,A:E,5,))/VLOOKUP($U$1,A:E,5,))*100)+100</f>
        <v>84.195175254450163</v>
      </c>
      <c r="L313" s="77">
        <f>(((Table134567891011121314151617343[[#This Row],[EA19]]-VLOOKUP($U$1,A:F,6,))/VLOOKUP($U$1,A:F,6,))*100)+100</f>
        <v>111.85682326621924</v>
      </c>
      <c r="M313" s="77">
        <f>(((Table134567891011121314151617343[[#This Row],[GBR]]-VLOOKUP($U$1,A:G,7,))/VLOOKUP($U$1,A:G,7,))*100)+100</f>
        <v>107.23453908988883</v>
      </c>
      <c r="N313" s="77">
        <f>IF(VLOOKUP(A313,Database!$A:$AU,MATCH($N$1,Database!$A$1:$AU$1,0),FALSE)=0,#N/A,VLOOKUP(A313,Database!$A:$AU,MATCH($N$1,Database!$A$1:$AU$1,0),FALSE))</f>
        <v>97.961961021999997</v>
      </c>
      <c r="O313" s="77">
        <f>(((Table134567891011121314151617343[[#This Row],[USA]]-VLOOKUP($U$1,A:N,14,))/VLOOKUP($U$1,A:N,14,))*100)+100</f>
        <v>112.7769847215199</v>
      </c>
      <c r="P313" s="77">
        <f>IF(VLOOKUP(A313,Database!$A:$AS,MATCH($P$1,Database!$A$1:$AS$1,0),FALSE)=0,#N/A,VLOOKUP(A313,Database!$A:$AS,MATCH($P$1,Database!$A$1:$AS$1,0),FALSE))</f>
        <v>98.091825681000003</v>
      </c>
      <c r="Q313" s="77">
        <f>(((Table134567891011121314151617343[[#This Row],[JPN]]-VLOOKUP($U$1,A:Q,16,))/VLOOKUP($U$1,A:Q,16,))*100)+100</f>
        <v>98.482180319488933</v>
      </c>
    </row>
    <row r="314" spans="1:17" s="82" customFormat="1" x14ac:dyDescent="0.2">
      <c r="A314" s="21">
        <v>42370</v>
      </c>
      <c r="B314" s="77">
        <f>IF(VLOOKUP(A314,Database!$A:$AS,MATCH($B$1,Database!$A$1:$AS$1,0),FALSE)=0,#N/A,VLOOKUP(A314,Database!$A:$AS,MATCH($B$1,Database!$A$1:$AS$1,0),FALSE))</f>
        <v>101.69152570599999</v>
      </c>
      <c r="C314" s="77">
        <f>IF(VLOOKUP(A314,Database!$A:$AS,MATCH($C$1,Database!$A$1:$AS$1,0),FALSE)=0,#N/A,VLOOKUP(A314,Database!$A:$AS,MATCH($C$1,Database!$A$1:$AS$1,0),FALSE))</f>
        <v>101.59</v>
      </c>
      <c r="D314" s="77">
        <f>IF(VLOOKUP(A314,Database!$A:$AS,MATCH($D$1,Database!$A$1:$AS$1,0),FALSE)=0,#N/A,VLOOKUP(A314,Database!$A:$AS,MATCH($D$1,Database!$A$1:$AS$1,0),FALSE))</f>
        <v>101.89150904100001</v>
      </c>
      <c r="E314" s="77">
        <f>IF(VLOOKUP(A314,Database!$A:$AS,MATCH($E$1,Database!$A$1:$AS$1,0),FALSE)=0,#N/A,VLOOKUP(A314,Database!$A:$AS,MATCH($E$1,Database!$A$1:$AS$1,0),FALSE))</f>
        <v>102.064085053</v>
      </c>
      <c r="F314" s="77">
        <f>IF(VLOOKUP(A314,Database!$A:$AS,MATCH($F$1,Database!$A$1:$AS$1,0),FALSE)=0,#N/A,VLOOKUP(A314,Database!$A:$AS,MATCH($F$1,Database!$A$1:$AS$1,0),FALSE))</f>
        <v>102.9</v>
      </c>
      <c r="G314" s="77">
        <f>IF(VLOOKUP(A314,Database!$A:$AS,MATCH($G$1,Database!$A$1:$AS$1,0),FALSE)=0,#N/A,VLOOKUP(A314,Database!$A:$AS,MATCH($G$1,Database!$A$1:$AS$1,0),FALSE))</f>
        <v>101.52357053199999</v>
      </c>
      <c r="H314" s="77">
        <f>(((Table134567891011121314151617343[[#This Row],[ITA]]-VLOOKUP($U$1,A:B,2,))/VLOOKUP($U$1,A:B,2,))*100)+100</f>
        <v>83.634868420923453</v>
      </c>
      <c r="I314" s="77">
        <f>(((Table134567891011121314151617343[[#This Row],[FRA]]-VLOOKUP($U$1,A:C,3,))/VLOOKUP($U$1,A:C,3,))*100)+100</f>
        <v>99.121865547858334</v>
      </c>
      <c r="J314" s="77">
        <f>(((Table134567891011121314151617343[[#This Row],[DEU]]-VLOOKUP($U$1,A:D,4,))/VLOOKUP($U$1,A:D,4,))*100)+100</f>
        <v>135.50531914817219</v>
      </c>
      <c r="K314" s="77">
        <f>(((Table134567891011121314151617343[[#This Row],[ESP]]-VLOOKUP($U$1,A:E,5,))/VLOOKUP($U$1,A:E,5,))*100)+100</f>
        <v>85.789694880541902</v>
      </c>
      <c r="L314" s="77">
        <f>(((Table134567891011121314151617343[[#This Row],[EA19]]-VLOOKUP($U$1,A:F,6,))/VLOOKUP($U$1,A:F,6,))*100)+100</f>
        <v>115.1006711409396</v>
      </c>
      <c r="M314" s="77">
        <f>(((Table134567891011121314151617343[[#This Row],[GBR]]-VLOOKUP($U$1,A:G,7,))/VLOOKUP($U$1,A:G,7,))*100)+100</f>
        <v>110.15169194801497</v>
      </c>
      <c r="N314" s="77">
        <f>IF(VLOOKUP(A314,Database!$A:$AU,MATCH($N$1,Database!$A$1:$AU$1,0),FALSE)=0,#N/A,VLOOKUP(A314,Database!$A:$AU,MATCH($N$1,Database!$A$1:$AU$1,0),FALSE))</f>
        <v>98.603061267000001</v>
      </c>
      <c r="O314" s="77">
        <f>(((Table134567891011121314151617343[[#This Row],[USA]]-VLOOKUP($U$1,A:N,14,))/VLOOKUP($U$1,A:N,14,))*100)+100</f>
        <v>113.51504010323168</v>
      </c>
      <c r="P314" s="77">
        <f>IF(VLOOKUP(A314,Database!$A:$AS,MATCH($P$1,Database!$A$1:$AS$1,0),FALSE)=0,#N/A,VLOOKUP(A314,Database!$A:$AS,MATCH($P$1,Database!$A$1:$AS$1,0),FALSE))</f>
        <v>100.29164236299999</v>
      </c>
      <c r="Q314" s="77">
        <f>(((Table134567891011121314151617343[[#This Row],[JPN]]-VLOOKUP($U$1,A:Q,16,))/VLOOKUP($U$1,A:Q,16,))*100)+100</f>
        <v>100.69075113201593</v>
      </c>
    </row>
    <row r="315" spans="1:17" s="82" customFormat="1" x14ac:dyDescent="0.2">
      <c r="A315" s="21">
        <v>42401</v>
      </c>
      <c r="B315" s="77">
        <f>IF(VLOOKUP(A315,Database!$A:$AS,MATCH($B$1,Database!$A$1:$AS$1,0),FALSE)=0,#N/A,VLOOKUP(A315,Database!$A:$AS,MATCH($B$1,Database!$A$1:$AS$1,0),FALSE))</f>
        <v>100.39163403000001</v>
      </c>
      <c r="C315" s="77">
        <f>IF(VLOOKUP(A315,Database!$A:$AS,MATCH($C$1,Database!$A$1:$AS$1,0),FALSE)=0,#N/A,VLOOKUP(A315,Database!$A:$AS,MATCH($C$1,Database!$A$1:$AS$1,0),FALSE))</f>
        <v>100.64</v>
      </c>
      <c r="D315" s="77">
        <f>IF(VLOOKUP(A315,Database!$A:$AS,MATCH($D$1,Database!$A$1:$AS$1,0),FALSE)=0,#N/A,VLOOKUP(A315,Database!$A:$AS,MATCH($D$1,Database!$A$1:$AS$1,0),FALSE))</f>
        <v>101.79151737399999</v>
      </c>
      <c r="E315" s="77">
        <f>IF(VLOOKUP(A315,Database!$A:$AS,MATCH($E$1,Database!$A$1:$AS$1,0),FALSE)=0,#N/A,VLOOKUP(A315,Database!$A:$AS,MATCH($E$1,Database!$A$1:$AS$1,0),FALSE))</f>
        <v>100.563083803</v>
      </c>
      <c r="F315" s="77">
        <f>IF(VLOOKUP(A315,Database!$A:$AS,MATCH($F$1,Database!$A$1:$AS$1,0),FALSE)=0,#N/A,VLOOKUP(A315,Database!$A:$AS,MATCH($F$1,Database!$A$1:$AS$1,0),FALSE))</f>
        <v>100.9</v>
      </c>
      <c r="G315" s="77">
        <f>IF(VLOOKUP(A315,Database!$A:$AS,MATCH($G$1,Database!$A$1:$AS$1,0),FALSE)=0,#N/A,VLOOKUP(A315,Database!$A:$AS,MATCH($G$1,Database!$A$1:$AS$1,0),FALSE))</f>
        <v>101.953755153</v>
      </c>
      <c r="H315" s="77">
        <f>(((Table134567891011121314151617343[[#This Row],[ITA]]-VLOOKUP($U$1,A:B,2,))/VLOOKUP($U$1,A:B,2,))*100)+100</f>
        <v>82.565789473302758</v>
      </c>
      <c r="I315" s="77">
        <f>(((Table134567891011121314151617343[[#This Row],[FRA]]-VLOOKUP($U$1,A:C,3,))/VLOOKUP($U$1,A:C,3,))*100)+100</f>
        <v>98.194945848375454</v>
      </c>
      <c r="J315" s="77">
        <f>(((Table134567891011121314151617343[[#This Row],[DEU]]-VLOOKUP($U$1,A:D,4,))/VLOOKUP($U$1,A:D,4,))*100)+100</f>
        <v>135.37234042524895</v>
      </c>
      <c r="K315" s="77">
        <f>(((Table134567891011121314151617343[[#This Row],[ESP]]-VLOOKUP($U$1,A:E,5,))/VLOOKUP($U$1,A:E,5,))*100)+100</f>
        <v>84.528032277228078</v>
      </c>
      <c r="L315" s="77">
        <f>(((Table134567891011121314151617343[[#This Row],[EA19]]-VLOOKUP($U$1,A:F,6,))/VLOOKUP($U$1,A:F,6,))*100)+100</f>
        <v>112.86353467561521</v>
      </c>
      <c r="M315" s="77">
        <f>(((Table134567891011121314151617343[[#This Row],[GBR]]-VLOOKUP($U$1,A:G,7,))/VLOOKUP($U$1,A:G,7,))*100)+100</f>
        <v>110.61843640553217</v>
      </c>
      <c r="N315" s="77">
        <f>IF(VLOOKUP(A315,Database!$A:$AU,MATCH($N$1,Database!$A$1:$AU$1,0),FALSE)=0,#N/A,VLOOKUP(A315,Database!$A:$AU,MATCH($N$1,Database!$A$1:$AU$1,0),FALSE))</f>
        <v>98.086255967</v>
      </c>
      <c r="O315" s="77">
        <f>(((Table134567891011121314151617343[[#This Row],[USA]]-VLOOKUP($U$1,A:N,14,))/VLOOKUP($U$1,A:N,14,))*100)+100</f>
        <v>112.92007709091499</v>
      </c>
      <c r="P315" s="77">
        <f>IF(VLOOKUP(A315,Database!$A:$AS,MATCH($P$1,Database!$A$1:$AS$1,0),FALSE)=0,#N/A,VLOOKUP(A315,Database!$A:$AS,MATCH($P$1,Database!$A$1:$AS$1,0),FALSE))</f>
        <v>99.491709024000002</v>
      </c>
      <c r="Q315" s="77">
        <f>(((Table134567891011121314151617343[[#This Row],[JPN]]-VLOOKUP($U$1,A:Q,16,))/VLOOKUP($U$1,A:Q,16,))*100)+100</f>
        <v>99.887634472823933</v>
      </c>
    </row>
    <row r="316" spans="1:17" s="82" customFormat="1" x14ac:dyDescent="0.2">
      <c r="A316" s="21">
        <v>42430</v>
      </c>
      <c r="B316" s="77">
        <f>IF(VLOOKUP(A316,Database!$A:$AS,MATCH($B$1,Database!$A$1:$AS$1,0),FALSE)=0,#N/A,VLOOKUP(A316,Database!$A:$AS,MATCH($B$1,Database!$A$1:$AS$1,0),FALSE))</f>
        <v>100.49162569800001</v>
      </c>
      <c r="C316" s="77">
        <f>IF(VLOOKUP(A316,Database!$A:$AS,MATCH($C$1,Database!$A$1:$AS$1,0),FALSE)=0,#N/A,VLOOKUP(A316,Database!$A:$AS,MATCH($C$1,Database!$A$1:$AS$1,0),FALSE))</f>
        <v>100.2</v>
      </c>
      <c r="D316" s="77">
        <f>IF(VLOOKUP(A316,Database!$A:$AS,MATCH($D$1,Database!$A$1:$AS$1,0),FALSE)=0,#N/A,VLOOKUP(A316,Database!$A:$AS,MATCH($D$1,Database!$A$1:$AS$1,0),FALSE))</f>
        <v>100.49162569800001</v>
      </c>
      <c r="E316" s="77">
        <f>IF(VLOOKUP(A316,Database!$A:$AS,MATCH($E$1,Database!$A$1:$AS$1,0),FALSE)=0,#N/A,VLOOKUP(A316,Database!$A:$AS,MATCH($E$1,Database!$A$1:$AS$1,0),FALSE))</f>
        <v>102.22008518299999</v>
      </c>
      <c r="F316" s="77">
        <f>IF(VLOOKUP(A316,Database!$A:$AS,MATCH($F$1,Database!$A$1:$AS$1,0),FALSE)=0,#N/A,VLOOKUP(A316,Database!$A:$AS,MATCH($F$1,Database!$A$1:$AS$1,0),FALSE))</f>
        <v>100.3</v>
      </c>
      <c r="G316" s="77">
        <f>IF(VLOOKUP(A316,Database!$A:$AS,MATCH($G$1,Database!$A$1:$AS$1,0),FALSE)=0,#N/A,VLOOKUP(A316,Database!$A:$AS,MATCH($G$1,Database!$A$1:$AS$1,0),FALSE))</f>
        <v>101.63111668800001</v>
      </c>
      <c r="H316" s="77">
        <f>(((Table134567891011121314151617343[[#This Row],[ITA]]-VLOOKUP($U$1,A:B,2,))/VLOOKUP($U$1,A:B,2,))*100)+100</f>
        <v>82.648026315933549</v>
      </c>
      <c r="I316" s="77">
        <f>(((Table134567891011121314151617343[[#This Row],[FRA]]-VLOOKUP($U$1,A:C,3,))/VLOOKUP($U$1,A:C,3,))*100)+100</f>
        <v>97.76563567177287</v>
      </c>
      <c r="J316" s="77">
        <f>(((Table134567891011121314151617343[[#This Row],[DEU]]-VLOOKUP($U$1,A:D,4,))/VLOOKUP($U$1,A:D,4,))*100)+100</f>
        <v>133.6436170205975</v>
      </c>
      <c r="K316" s="77">
        <f>(((Table134567891011121314151617343[[#This Row],[ESP]]-VLOOKUP($U$1,A:E,5,))/VLOOKUP($U$1,A:E,5,))*100)+100</f>
        <v>85.920820374363501</v>
      </c>
      <c r="L316" s="77">
        <f>(((Table134567891011121314151617343[[#This Row],[EA19]]-VLOOKUP($U$1,A:F,6,))/VLOOKUP($U$1,A:F,6,))*100)+100</f>
        <v>112.19239373601789</v>
      </c>
      <c r="M316" s="77">
        <f>(((Table134567891011121314151617343[[#This Row],[GBR]]-VLOOKUP($U$1,A:G,7,))/VLOOKUP($U$1,A:G,7,))*100)+100</f>
        <v>110.26837806320802</v>
      </c>
      <c r="N316" s="77">
        <f>IF(VLOOKUP(A316,Database!$A:$AU,MATCH($N$1,Database!$A$1:$AU$1,0),FALSE)=0,#N/A,VLOOKUP(A316,Database!$A:$AU,MATCH($N$1,Database!$A$1:$AU$1,0),FALSE))</f>
        <v>97.330078822999994</v>
      </c>
      <c r="O316" s="77">
        <f>(((Table134567891011121314151617343[[#This Row],[USA]]-VLOOKUP($U$1,A:N,14,))/VLOOKUP($U$1,A:N,14,))*100)+100</f>
        <v>112.04954145314331</v>
      </c>
      <c r="P316" s="77">
        <f>IF(VLOOKUP(A316,Database!$A:$AS,MATCH($P$1,Database!$A$1:$AS$1,0),FALSE)=0,#N/A,VLOOKUP(A316,Database!$A:$AS,MATCH($P$1,Database!$A$1:$AS$1,0),FALSE))</f>
        <v>99.891675694</v>
      </c>
      <c r="Q316" s="77">
        <f>(((Table134567891011121314151617343[[#This Row],[JPN]]-VLOOKUP($U$1,A:Q,16,))/VLOOKUP($U$1,A:Q,16,))*100)+100</f>
        <v>100.28919280292192</v>
      </c>
    </row>
    <row r="317" spans="1:17" s="82" customFormat="1" x14ac:dyDescent="0.2">
      <c r="A317" s="21">
        <v>42461</v>
      </c>
      <c r="B317" s="77">
        <f>IF(VLOOKUP(A317,Database!$A:$AS,MATCH($B$1,Database!$A$1:$AS$1,0),FALSE)=0,#N/A,VLOOKUP(A317,Database!$A:$AS,MATCH($B$1,Database!$A$1:$AS$1,0),FALSE))</f>
        <v>102.09149237600001</v>
      </c>
      <c r="C317" s="77">
        <f>IF(VLOOKUP(A317,Database!$A:$AS,MATCH($C$1,Database!$A$1:$AS$1,0),FALSE)=0,#N/A,VLOOKUP(A317,Database!$A:$AS,MATCH($C$1,Database!$A$1:$AS$1,0),FALSE))</f>
        <v>101.21</v>
      </c>
      <c r="D317" s="77">
        <f>IF(VLOOKUP(A317,Database!$A:$AS,MATCH($D$1,Database!$A$1:$AS$1,0),FALSE)=0,#N/A,VLOOKUP(A317,Database!$A:$AS,MATCH($D$1,Database!$A$1:$AS$1,0),FALSE))</f>
        <v>101.291559037</v>
      </c>
      <c r="E317" s="77">
        <f>IF(VLOOKUP(A317,Database!$A:$AS,MATCH($E$1,Database!$A$1:$AS$1,0),FALSE)=0,#N/A,VLOOKUP(A317,Database!$A:$AS,MATCH($E$1,Database!$A$1:$AS$1,0),FALSE))</f>
        <v>102.902085752</v>
      </c>
      <c r="F317" s="77">
        <f>IF(VLOOKUP(A317,Database!$A:$AS,MATCH($F$1,Database!$A$1:$AS$1,0),FALSE)=0,#N/A,VLOOKUP(A317,Database!$A:$AS,MATCH($F$1,Database!$A$1:$AS$1,0),FALSE))</f>
        <v>101.6</v>
      </c>
      <c r="G317" s="77">
        <f>IF(VLOOKUP(A317,Database!$A:$AS,MATCH($G$1,Database!$A$1:$AS$1,0),FALSE)=0,#N/A,VLOOKUP(A317,Database!$A:$AS,MATCH($G$1,Database!$A$1:$AS$1,0),FALSE))</f>
        <v>103.674493637</v>
      </c>
      <c r="H317" s="77">
        <f>(((Table134567891011121314151617343[[#This Row],[ITA]]-VLOOKUP($U$1,A:B,2,))/VLOOKUP($U$1,A:B,2,))*100)+100</f>
        <v>83.963815789801714</v>
      </c>
      <c r="I317" s="77">
        <f>(((Table134567891011121314151617343[[#This Row],[FRA]]-VLOOKUP($U$1,A:C,3,))/VLOOKUP($U$1,A:C,3,))*100)+100</f>
        <v>98.751097668065171</v>
      </c>
      <c r="J317" s="77">
        <f>(((Table134567891011121314151617343[[#This Row],[DEU]]-VLOOKUP($U$1,A:D,4,))/VLOOKUP($U$1,A:D,4,))*100)+100</f>
        <v>134.70744680797304</v>
      </c>
      <c r="K317" s="77">
        <f>(((Table134567891011121314151617343[[#This Row],[ESP]]-VLOOKUP($U$1,A:E,5,))/VLOOKUP($U$1,A:E,5,))*100)+100</f>
        <v>86.494074136374735</v>
      </c>
      <c r="L317" s="77">
        <f>(((Table134567891011121314151617343[[#This Row],[EA19]]-VLOOKUP($U$1,A:F,6,))/VLOOKUP($U$1,A:F,6,))*100)+100</f>
        <v>113.64653243847873</v>
      </c>
      <c r="M317" s="77">
        <f>(((Table134567891011121314151617343[[#This Row],[GBR]]-VLOOKUP($U$1,A:G,7,))/VLOOKUP($U$1,A:G,7,))*100)+100</f>
        <v>112.48541423560087</v>
      </c>
      <c r="N317" s="77">
        <f>IF(VLOOKUP(A317,Database!$A:$AU,MATCH($N$1,Database!$A$1:$AU$1,0),FALSE)=0,#N/A,VLOOKUP(A317,Database!$A:$AU,MATCH($N$1,Database!$A$1:$AU$1,0),FALSE))</f>
        <v>97.599582776000005</v>
      </c>
      <c r="O317" s="77">
        <f>(((Table134567891011121314151617343[[#This Row],[USA]]-VLOOKUP($U$1,A:N,14,))/VLOOKUP($U$1,A:N,14,))*100)+100</f>
        <v>112.35980313913636</v>
      </c>
      <c r="P317" s="77">
        <f>IF(VLOOKUP(A317,Database!$A:$AS,MATCH($P$1,Database!$A$1:$AS$1,0),FALSE)=0,#N/A,VLOOKUP(A317,Database!$A:$AS,MATCH($P$1,Database!$A$1:$AS$1,0),FALSE))</f>
        <v>99.191734022000006</v>
      </c>
      <c r="Q317" s="77">
        <f>(((Table134567891011121314151617343[[#This Row],[JPN]]-VLOOKUP($U$1,A:Q,16,))/VLOOKUP($U$1,A:Q,16,))*100)+100</f>
        <v>99.586465725752433</v>
      </c>
    </row>
    <row r="318" spans="1:17" s="82" customFormat="1" x14ac:dyDescent="0.2">
      <c r="A318" s="21">
        <v>42491</v>
      </c>
      <c r="B318" s="77">
        <f>IF(VLOOKUP(A318,Database!$A:$AS,MATCH($B$1,Database!$A$1:$AS$1,0),FALSE)=0,#N/A,VLOOKUP(A318,Database!$A:$AS,MATCH($B$1,Database!$A$1:$AS$1,0),FALSE))</f>
        <v>100.49162569800001</v>
      </c>
      <c r="C318" s="77">
        <f>IF(VLOOKUP(A318,Database!$A:$AS,MATCH($C$1,Database!$A$1:$AS$1,0),FALSE)=0,#N/A,VLOOKUP(A318,Database!$A:$AS,MATCH($C$1,Database!$A$1:$AS$1,0),FALSE))</f>
        <v>99.6</v>
      </c>
      <c r="D318" s="77">
        <f>IF(VLOOKUP(A318,Database!$A:$AS,MATCH($D$1,Database!$A$1:$AS$1,0),FALSE)=0,#N/A,VLOOKUP(A318,Database!$A:$AS,MATCH($D$1,Database!$A$1:$AS$1,0),FALSE))</f>
        <v>99.391717357000005</v>
      </c>
      <c r="E318" s="77">
        <f>IF(VLOOKUP(A318,Database!$A:$AS,MATCH($E$1,Database!$A$1:$AS$1,0),FALSE)=0,#N/A,VLOOKUP(A318,Database!$A:$AS,MATCH($E$1,Database!$A$1:$AS$1,0),FALSE))</f>
        <v>100.407083673</v>
      </c>
      <c r="F318" s="77">
        <f>IF(VLOOKUP(A318,Database!$A:$AS,MATCH($F$1,Database!$A$1:$AS$1,0),FALSE)=0,#N/A,VLOOKUP(A318,Database!$A:$AS,MATCH($F$1,Database!$A$1:$AS$1,0),FALSE))</f>
        <v>100.3</v>
      </c>
      <c r="G318" s="77">
        <f>IF(VLOOKUP(A318,Database!$A:$AS,MATCH($G$1,Database!$A$1:$AS$1,0),FALSE)=0,#N/A,VLOOKUP(A318,Database!$A:$AS,MATCH($G$1,Database!$A$1:$AS$1,0),FALSE))</f>
        <v>101.30847822200001</v>
      </c>
      <c r="H318" s="77">
        <f>(((Table134567891011121314151617343[[#This Row],[ITA]]-VLOOKUP($U$1,A:B,2,))/VLOOKUP($U$1,A:B,2,))*100)+100</f>
        <v>82.648026315933549</v>
      </c>
      <c r="I318" s="77">
        <f>(((Table134567891011121314151617343[[#This Row],[FRA]]-VLOOKUP($U$1,A:C,3,))/VLOOKUP($U$1,A:C,3,))*100)+100</f>
        <v>97.180212703678407</v>
      </c>
      <c r="J318" s="77">
        <f>(((Table134567891011121314151617343[[#This Row],[DEU]]-VLOOKUP($U$1,A:D,4,))/VLOOKUP($U$1,A:D,4,))*100)+100</f>
        <v>132.18085106312242</v>
      </c>
      <c r="K318" s="77">
        <f>(((Table134567891011121314151617343[[#This Row],[ESP]]-VLOOKUP($U$1,A:E,5,))/VLOOKUP($U$1,A:E,5,))*100)+100</f>
        <v>84.396906783406479</v>
      </c>
      <c r="L318" s="77">
        <f>(((Table134567891011121314151617343[[#This Row],[EA19]]-VLOOKUP($U$1,A:F,6,))/VLOOKUP($U$1,A:F,6,))*100)+100</f>
        <v>112.19239373601789</v>
      </c>
      <c r="M318" s="77">
        <f>(((Table134567891011121314151617343[[#This Row],[GBR]]-VLOOKUP($U$1,A:G,7,))/VLOOKUP($U$1,A:G,7,))*100)+100</f>
        <v>109.91831971979889</v>
      </c>
      <c r="N318" s="77">
        <f>IF(VLOOKUP(A318,Database!$A:$AU,MATCH($N$1,Database!$A$1:$AU$1,0),FALSE)=0,#N/A,VLOOKUP(A318,Database!$A:$AU,MATCH($N$1,Database!$A$1:$AU$1,0),FALSE))</f>
        <v>97.422754878999996</v>
      </c>
      <c r="O318" s="77">
        <f>(((Table134567891011121314151617343[[#This Row],[USA]]-VLOOKUP($U$1,A:N,14,))/VLOOKUP($U$1,A:N,14,))*100)+100</f>
        <v>112.15623313267405</v>
      </c>
      <c r="P318" s="77">
        <f>IF(VLOOKUP(A318,Database!$A:$AS,MATCH($P$1,Database!$A$1:$AS$1,0),FALSE)=0,#N/A,VLOOKUP(A318,Database!$A:$AS,MATCH($P$1,Database!$A$1:$AS$1,0),FALSE))</f>
        <v>98.691775684999996</v>
      </c>
      <c r="Q318" s="77">
        <f>(((Table134567891011121314151617343[[#This Row],[JPN]]-VLOOKUP($U$1,A:Q,16,))/VLOOKUP($U$1,A:Q,16,))*100)+100</f>
        <v>99.084517813631933</v>
      </c>
    </row>
    <row r="319" spans="1:17" s="82" customFormat="1" x14ac:dyDescent="0.2">
      <c r="A319" s="21">
        <v>42522</v>
      </c>
      <c r="B319" s="77">
        <f>IF(VLOOKUP(A319,Database!$A:$AS,MATCH($B$1,Database!$A$1:$AS$1,0),FALSE)=0,#N/A,VLOOKUP(A319,Database!$A:$AS,MATCH($B$1,Database!$A$1:$AS$1,0),FALSE))</f>
        <v>99.291725690000007</v>
      </c>
      <c r="C319" s="77">
        <f>IF(VLOOKUP(A319,Database!$A:$AS,MATCH($C$1,Database!$A$1:$AS$1,0),FALSE)=0,#N/A,VLOOKUP(A319,Database!$A:$AS,MATCH($C$1,Database!$A$1:$AS$1,0),FALSE))</f>
        <v>99.31</v>
      </c>
      <c r="D319" s="77">
        <f>IF(VLOOKUP(A319,Database!$A:$AS,MATCH($D$1,Database!$A$1:$AS$1,0),FALSE)=0,#N/A,VLOOKUP(A319,Database!$A:$AS,MATCH($D$1,Database!$A$1:$AS$1,0),FALSE))</f>
        <v>101.69152570599999</v>
      </c>
      <c r="E319" s="77">
        <f>IF(VLOOKUP(A319,Database!$A:$AS,MATCH($E$1,Database!$A$1:$AS$1,0),FALSE)=0,#N/A,VLOOKUP(A319,Database!$A:$AS,MATCH($E$1,Database!$A$1:$AS$1,0),FALSE))</f>
        <v>100.785083988</v>
      </c>
      <c r="F319" s="77">
        <f>IF(VLOOKUP(A319,Database!$A:$AS,MATCH($F$1,Database!$A$1:$AS$1,0),FALSE)=0,#N/A,VLOOKUP(A319,Database!$A:$AS,MATCH($F$1,Database!$A$1:$AS$1,0),FALSE))</f>
        <v>101.1</v>
      </c>
      <c r="G319" s="77">
        <f>IF(VLOOKUP(A319,Database!$A:$AS,MATCH($G$1,Database!$A$1:$AS$1,0),FALSE)=0,#N/A,VLOOKUP(A319,Database!$A:$AS,MATCH($G$1,Database!$A$1:$AS$1,0),FALSE))</f>
        <v>99.587739737999996</v>
      </c>
      <c r="H319" s="77">
        <f>(((Table134567891011121314151617343[[#This Row],[ITA]]-VLOOKUP($U$1,A:B,2,))/VLOOKUP($U$1,A:B,2,))*100)+100</f>
        <v>81.661184210943631</v>
      </c>
      <c r="I319" s="77">
        <f>(((Table134567891011121314151617343[[#This Row],[FRA]]-VLOOKUP($U$1,A:C,3,))/VLOOKUP($U$1,A:C,3,))*100)+100</f>
        <v>96.897258269099424</v>
      </c>
      <c r="J319" s="77">
        <f>(((Table134567891011121314151617343[[#This Row],[DEU]]-VLOOKUP($U$1,A:D,4,))/VLOOKUP($U$1,A:D,4,))*100)+100</f>
        <v>135.23936170099583</v>
      </c>
      <c r="K319" s="77">
        <f>(((Table134567891011121314151617343[[#This Row],[ESP]]-VLOOKUP($U$1,A:E,5,))/VLOOKUP($U$1,A:E,5,))*100)+100</f>
        <v>84.714633941512659</v>
      </c>
      <c r="L319" s="77">
        <f>(((Table134567891011121314151617343[[#This Row],[EA19]]-VLOOKUP($U$1,A:F,6,))/VLOOKUP($U$1,A:F,6,))*100)+100</f>
        <v>113.08724832214764</v>
      </c>
      <c r="M319" s="77">
        <f>(((Table134567891011121314151617343[[#This Row],[GBR]]-VLOOKUP($U$1,A:G,7,))/VLOOKUP($U$1,A:G,7,))*100)+100</f>
        <v>108.05134188973015</v>
      </c>
      <c r="N319" s="77">
        <f>IF(VLOOKUP(A319,Database!$A:$AU,MATCH($N$1,Database!$A$1:$AU$1,0),FALSE)=0,#N/A,VLOOKUP(A319,Database!$A:$AU,MATCH($N$1,Database!$A$1:$AU$1,0),FALSE))</f>
        <v>97.850155041999997</v>
      </c>
      <c r="O319" s="77">
        <f>(((Table134567891011121314151617343[[#This Row],[USA]]-VLOOKUP($U$1,A:N,14,))/VLOOKUP($U$1,A:N,14,))*100)+100</f>
        <v>112.6482700534315</v>
      </c>
      <c r="P319" s="77">
        <f>IF(VLOOKUP(A319,Database!$A:$AS,MATCH($P$1,Database!$A$1:$AS$1,0),FALSE)=0,#N/A,VLOOKUP(A319,Database!$A:$AS,MATCH($P$1,Database!$A$1:$AS$1,0),FALSE))</f>
        <v>99.191734022000006</v>
      </c>
      <c r="Q319" s="77">
        <f>(((Table134567891011121314151617343[[#This Row],[JPN]]-VLOOKUP($U$1,A:Q,16,))/VLOOKUP($U$1,A:Q,16,))*100)+100</f>
        <v>99.586465725752433</v>
      </c>
    </row>
    <row r="320" spans="1:17" s="82" customFormat="1" x14ac:dyDescent="0.2">
      <c r="A320" s="21">
        <v>42552</v>
      </c>
      <c r="B320" s="77">
        <f>IF(VLOOKUP(A320,Database!$A:$AS,MATCH($B$1,Database!$A$1:$AS$1,0),FALSE)=0,#N/A,VLOOKUP(A320,Database!$A:$AS,MATCH($B$1,Database!$A$1:$AS$1,0),FALSE))</f>
        <v>101.191567369</v>
      </c>
      <c r="C320" s="77">
        <f>IF(VLOOKUP(A320,Database!$A:$AS,MATCH($C$1,Database!$A$1:$AS$1,0),FALSE)=0,#N/A,VLOOKUP(A320,Database!$A:$AS,MATCH($C$1,Database!$A$1:$AS$1,0),FALSE))</f>
        <v>99</v>
      </c>
      <c r="D320" s="77">
        <f>IF(VLOOKUP(A320,Database!$A:$AS,MATCH($D$1,Database!$A$1:$AS$1,0),FALSE)=0,#N/A,VLOOKUP(A320,Database!$A:$AS,MATCH($D$1,Database!$A$1:$AS$1,0),FALSE))</f>
        <v>99.991667360999998</v>
      </c>
      <c r="E320" s="77">
        <f>IF(VLOOKUP(A320,Database!$A:$AS,MATCH($E$1,Database!$A$1:$AS$1,0),FALSE)=0,#N/A,VLOOKUP(A320,Database!$A:$AS,MATCH($E$1,Database!$A$1:$AS$1,0),FALSE))</f>
        <v>101.068084223</v>
      </c>
      <c r="F320" s="77">
        <f>IF(VLOOKUP(A320,Database!$A:$AS,MATCH($F$1,Database!$A$1:$AS$1,0),FALSE)=0,#N/A,VLOOKUP(A320,Database!$A:$AS,MATCH($F$1,Database!$A$1:$AS$1,0),FALSE))</f>
        <v>101.1</v>
      </c>
      <c r="G320" s="77">
        <f>IF(VLOOKUP(A320,Database!$A:$AS,MATCH($G$1,Database!$A$1:$AS$1,0),FALSE)=0,#N/A,VLOOKUP(A320,Database!$A:$AS,MATCH($G$1,Database!$A$1:$AS$1,0),FALSE))</f>
        <v>99.372647427999993</v>
      </c>
      <c r="H320" s="77">
        <f>(((Table134567891011121314151617343[[#This Row],[ITA]]-VLOOKUP($U$1,A:B,2,))/VLOOKUP($U$1,A:B,2,))*100)+100</f>
        <v>83.22368421023684</v>
      </c>
      <c r="I320" s="77">
        <f>(((Table134567891011121314151617343[[#This Row],[FRA]]-VLOOKUP($U$1,A:C,3,))/VLOOKUP($U$1,A:C,3,))*100)+100</f>
        <v>96.594789735583959</v>
      </c>
      <c r="J320" s="77">
        <f>(((Table134567891011121314151617343[[#This Row],[DEU]]-VLOOKUP($U$1,A:D,4,))/VLOOKUP($U$1,A:D,4,))*100)+100</f>
        <v>132.97872340332157</v>
      </c>
      <c r="K320" s="77">
        <f>(((Table134567891011121314151617343[[#This Row],[ESP]]-VLOOKUP($U$1,A:E,5,))/VLOOKUP($U$1,A:E,5,))*100)+100</f>
        <v>84.952509035373197</v>
      </c>
      <c r="L320" s="77">
        <f>(((Table134567891011121314151617343[[#This Row],[EA19]]-VLOOKUP($U$1,A:F,6,))/VLOOKUP($U$1,A:F,6,))*100)+100</f>
        <v>113.08724832214764</v>
      </c>
      <c r="M320" s="77">
        <f>(((Table134567891011121314151617343[[#This Row],[GBR]]-VLOOKUP($U$1,A:G,7,))/VLOOKUP($U$1,A:G,7,))*100)+100</f>
        <v>107.81796966151406</v>
      </c>
      <c r="N320" s="77">
        <f>IF(VLOOKUP(A320,Database!$A:$AU,MATCH($N$1,Database!$A$1:$AU$1,0),FALSE)=0,#N/A,VLOOKUP(A320,Database!$A:$AU,MATCH($N$1,Database!$A$1:$AU$1,0),FALSE))</f>
        <v>98.027676771000003</v>
      </c>
      <c r="O320" s="77">
        <f>(((Table134567891011121314151617343[[#This Row],[USA]]-VLOOKUP($U$1,A:N,14,))/VLOOKUP($U$1,A:N,14,))*100)+100</f>
        <v>112.85263882178104</v>
      </c>
      <c r="P320" s="77">
        <f>IF(VLOOKUP(A320,Database!$A:$AS,MATCH($P$1,Database!$A$1:$AS$1,0),FALSE)=0,#N/A,VLOOKUP(A320,Database!$A:$AS,MATCH($P$1,Database!$A$1:$AS$1,0),FALSE))</f>
        <v>99.691692359000001</v>
      </c>
      <c r="Q320" s="77">
        <f>(((Table134567891011121314151617343[[#This Row],[JPN]]-VLOOKUP($U$1,A:Q,16,))/VLOOKUP($U$1,A:Q,16,))*100)+100</f>
        <v>100.08841363787293</v>
      </c>
    </row>
    <row r="321" spans="1:17" s="82" customFormat="1" x14ac:dyDescent="0.2">
      <c r="A321" s="21">
        <v>42583</v>
      </c>
      <c r="B321" s="77">
        <f>IF(VLOOKUP(A321,Database!$A:$AS,MATCH($B$1,Database!$A$1:$AS$1,0),FALSE)=0,#N/A,VLOOKUP(A321,Database!$A:$AS,MATCH($B$1,Database!$A$1:$AS$1,0),FALSE))</f>
        <v>102.09149237600001</v>
      </c>
      <c r="C321" s="77">
        <f>IF(VLOOKUP(A321,Database!$A:$AS,MATCH($C$1,Database!$A$1:$AS$1,0),FALSE)=0,#N/A,VLOOKUP(A321,Database!$A:$AS,MATCH($C$1,Database!$A$1:$AS$1,0),FALSE))</f>
        <v>100.94</v>
      </c>
      <c r="D321" s="77">
        <f>IF(VLOOKUP(A321,Database!$A:$AS,MATCH($D$1,Database!$A$1:$AS$1,0),FALSE)=0,#N/A,VLOOKUP(A321,Database!$A:$AS,MATCH($D$1,Database!$A$1:$AS$1,0),FALSE))</f>
        <v>101.69152570599999</v>
      </c>
      <c r="E321" s="77">
        <f>IF(VLOOKUP(A321,Database!$A:$AS,MATCH($E$1,Database!$A$1:$AS$1,0),FALSE)=0,#N/A,VLOOKUP(A321,Database!$A:$AS,MATCH($E$1,Database!$A$1:$AS$1,0),FALSE))</f>
        <v>102.331085276</v>
      </c>
      <c r="F321" s="77">
        <f>IF(VLOOKUP(A321,Database!$A:$AS,MATCH($F$1,Database!$A$1:$AS$1,0),FALSE)=0,#N/A,VLOOKUP(A321,Database!$A:$AS,MATCH($F$1,Database!$A$1:$AS$1,0),FALSE))</f>
        <v>101.1</v>
      </c>
      <c r="G321" s="77">
        <f>IF(VLOOKUP(A321,Database!$A:$AS,MATCH($G$1,Database!$A$1:$AS$1,0),FALSE)=0,#N/A,VLOOKUP(A321,Database!$A:$AS,MATCH($G$1,Database!$A$1:$AS$1,0),FALSE))</f>
        <v>98.727370496999995</v>
      </c>
      <c r="H321" s="77">
        <f>(((Table134567891011121314151617343[[#This Row],[ITA]]-VLOOKUP($U$1,A:B,2,))/VLOOKUP($U$1,A:B,2,))*100)+100</f>
        <v>83.963815789801714</v>
      </c>
      <c r="I321" s="77">
        <f>(((Table134567891011121314151617343[[#This Row],[FRA]]-VLOOKUP($U$1,A:C,3,))/VLOOKUP($U$1,A:C,3,))*100)+100</f>
        <v>98.487657332422671</v>
      </c>
      <c r="J321" s="77">
        <f>(((Table134567891011121314151617343[[#This Row],[DEU]]-VLOOKUP($U$1,A:D,4,))/VLOOKUP($U$1,A:D,4,))*100)+100</f>
        <v>135.23936170099583</v>
      </c>
      <c r="K321" s="77">
        <f>(((Table134567891011121314151617343[[#This Row],[ESP]]-VLOOKUP($U$1,A:E,5,))/VLOOKUP($U$1,A:E,5,))*100)+100</f>
        <v>86.014121206926077</v>
      </c>
      <c r="L321" s="77">
        <f>(((Table134567891011121314151617343[[#This Row],[EA19]]-VLOOKUP($U$1,A:F,6,))/VLOOKUP($U$1,A:F,6,))*100)+100</f>
        <v>113.08724832214764</v>
      </c>
      <c r="M321" s="77">
        <f>(((Table134567891011121314151617343[[#This Row],[GBR]]-VLOOKUP($U$1,A:G,7,))/VLOOKUP($U$1,A:G,7,))*100)+100</f>
        <v>107.11785297578078</v>
      </c>
      <c r="N321" s="77">
        <f>IF(VLOOKUP(A321,Database!$A:$AU,MATCH($N$1,Database!$A$1:$AU$1,0),FALSE)=0,#N/A,VLOOKUP(A321,Database!$A:$AU,MATCH($N$1,Database!$A$1:$AU$1,0),FALSE))</f>
        <v>97.854912744000003</v>
      </c>
      <c r="O321" s="77">
        <f>(((Table134567891011121314151617343[[#This Row],[USA]]-VLOOKUP($U$1,A:N,14,))/VLOOKUP($U$1,A:N,14,))*100)+100</f>
        <v>112.65374727418296</v>
      </c>
      <c r="P321" s="77">
        <f>IF(VLOOKUP(A321,Database!$A:$AS,MATCH($P$1,Database!$A$1:$AS$1,0),FALSE)=0,#N/A,VLOOKUP(A321,Database!$A:$AS,MATCH($P$1,Database!$A$1:$AS$1,0),FALSE))</f>
        <v>100.591617365</v>
      </c>
      <c r="Q321" s="77">
        <f>(((Table134567891011121314151617343[[#This Row],[JPN]]-VLOOKUP($U$1,A:Q,16,))/VLOOKUP($U$1,A:Q,16,))*100)+100</f>
        <v>100.99191987908745</v>
      </c>
    </row>
    <row r="322" spans="1:17" s="82" customFormat="1" x14ac:dyDescent="0.2">
      <c r="A322" s="21">
        <v>42614</v>
      </c>
      <c r="B322" s="77">
        <f>IF(VLOOKUP(A322,Database!$A:$AS,MATCH($B$1,Database!$A$1:$AS$1,0),FALSE)=0,#N/A,VLOOKUP(A322,Database!$A:$AS,MATCH($B$1,Database!$A$1:$AS$1,0),FALSE))</f>
        <v>101.991500708</v>
      </c>
      <c r="C322" s="77">
        <f>IF(VLOOKUP(A322,Database!$A:$AS,MATCH($C$1,Database!$A$1:$AS$1,0),FALSE)=0,#N/A,VLOOKUP(A322,Database!$A:$AS,MATCH($C$1,Database!$A$1:$AS$1,0),FALSE))</f>
        <v>100.03</v>
      </c>
      <c r="D322" s="77">
        <f>IF(VLOOKUP(A322,Database!$A:$AS,MATCH($D$1,Database!$A$1:$AS$1,0),FALSE)=0,#N/A,VLOOKUP(A322,Database!$A:$AS,MATCH($D$1,Database!$A$1:$AS$1,0),FALSE))</f>
        <v>101.49154237099999</v>
      </c>
      <c r="E322" s="77">
        <f>IF(VLOOKUP(A322,Database!$A:$AS,MATCH($E$1,Database!$A$1:$AS$1,0),FALSE)=0,#N/A,VLOOKUP(A322,Database!$A:$AS,MATCH($E$1,Database!$A$1:$AS$1,0),FALSE))</f>
        <v>101.74408478700001</v>
      </c>
      <c r="F322" s="77">
        <f>IF(VLOOKUP(A322,Database!$A:$AS,MATCH($F$1,Database!$A$1:$AS$1,0),FALSE)=0,#N/A,VLOOKUP(A322,Database!$A:$AS,MATCH($F$1,Database!$A$1:$AS$1,0),FALSE))</f>
        <v>101.4</v>
      </c>
      <c r="G322" s="77">
        <f>IF(VLOOKUP(A322,Database!$A:$AS,MATCH($G$1,Database!$A$1:$AS$1,0),FALSE)=0,#N/A,VLOOKUP(A322,Database!$A:$AS,MATCH($G$1,Database!$A$1:$AS$1,0),FALSE))</f>
        <v>98.619824340999998</v>
      </c>
      <c r="H322" s="77">
        <f>(((Table134567891011121314151617343[[#This Row],[ITA]]-VLOOKUP($U$1,A:B,2,))/VLOOKUP($U$1,A:B,2,))*100)+100</f>
        <v>83.881578947170937</v>
      </c>
      <c r="I322" s="77">
        <f>(((Table134567891011121314151617343[[#This Row],[FRA]]-VLOOKUP($U$1,A:C,3,))/VLOOKUP($U$1,A:C,3,))*100)+100</f>
        <v>97.599765830812771</v>
      </c>
      <c r="J322" s="77">
        <f>(((Table134567891011121314151617343[[#This Row],[DEU]]-VLOOKUP($U$1,A:D,4,))/VLOOKUP($U$1,A:D,4,))*100)+100</f>
        <v>134.97340425381947</v>
      </c>
      <c r="K322" s="77">
        <f>(((Table134567891011121314151617343[[#This Row],[ESP]]-VLOOKUP($U$1,A:E,5,))/VLOOKUP($U$1,A:E,5,))*100)+100</f>
        <v>85.520719509160529</v>
      </c>
      <c r="L322" s="77">
        <f>(((Table134567891011121314151617343[[#This Row],[EA19]]-VLOOKUP($U$1,A:F,6,))/VLOOKUP($U$1,A:F,6,))*100)+100</f>
        <v>113.42281879194631</v>
      </c>
      <c r="M322" s="77">
        <f>(((Table134567891011121314151617343[[#This Row],[GBR]]-VLOOKUP($U$1,A:G,7,))/VLOOKUP($U$1,A:G,7,))*100)+100</f>
        <v>107.00116686058774</v>
      </c>
      <c r="N322" s="77">
        <f>IF(VLOOKUP(A322,Database!$A:$AU,MATCH($N$1,Database!$A$1:$AU$1,0),FALSE)=0,#N/A,VLOOKUP(A322,Database!$A:$AU,MATCH($N$1,Database!$A$1:$AU$1,0),FALSE))</f>
        <v>97.737060518999996</v>
      </c>
      <c r="O322" s="77">
        <f>(((Table134567891011121314151617343[[#This Row],[USA]]-VLOOKUP($U$1,A:N,14,))/VLOOKUP($U$1,A:N,14,))*100)+100</f>
        <v>112.5180719728766</v>
      </c>
      <c r="P322" s="77">
        <f>IF(VLOOKUP(A322,Database!$A:$AS,MATCH($P$1,Database!$A$1:$AS$1,0),FALSE)=0,#N/A,VLOOKUP(A322,Database!$A:$AS,MATCH($P$1,Database!$A$1:$AS$1,0),FALSE))</f>
        <v>100.991584035</v>
      </c>
      <c r="Q322" s="77">
        <f>(((Table134567891011121314151617343[[#This Row],[JPN]]-VLOOKUP($U$1,A:Q,16,))/VLOOKUP($U$1,A:Q,16,))*100)+100</f>
        <v>101.39347820918543</v>
      </c>
    </row>
    <row r="323" spans="1:17" s="82" customFormat="1" x14ac:dyDescent="0.2">
      <c r="A323" s="21">
        <v>42644</v>
      </c>
      <c r="B323" s="77">
        <f>IF(VLOOKUP(A323,Database!$A:$AS,MATCH($B$1,Database!$A$1:$AS$1,0),FALSE)=0,#N/A,VLOOKUP(A323,Database!$A:$AS,MATCH($B$1,Database!$A$1:$AS$1,0),FALSE))</f>
        <v>102.391467378</v>
      </c>
      <c r="C323" s="77">
        <f>IF(VLOOKUP(A323,Database!$A:$AS,MATCH($C$1,Database!$A$1:$AS$1,0),FALSE)=0,#N/A,VLOOKUP(A323,Database!$A:$AS,MATCH($C$1,Database!$A$1:$AS$1,0),FALSE))</f>
        <v>99.56</v>
      </c>
      <c r="D323" s="77">
        <f>IF(VLOOKUP(A323,Database!$A:$AS,MATCH($D$1,Database!$A$1:$AS$1,0),FALSE)=0,#N/A,VLOOKUP(A323,Database!$A:$AS,MATCH($D$1,Database!$A$1:$AS$1,0),FALSE))</f>
        <v>102.09149237600001</v>
      </c>
      <c r="E323" s="77">
        <f>IF(VLOOKUP(A323,Database!$A:$AS,MATCH($E$1,Database!$A$1:$AS$1,0),FALSE)=0,#N/A,VLOOKUP(A323,Database!$A:$AS,MATCH($E$1,Database!$A$1:$AS$1,0),FALSE))</f>
        <v>101.993084994</v>
      </c>
      <c r="F323" s="77">
        <f>IF(VLOOKUP(A323,Database!$A:$AS,MATCH($F$1,Database!$A$1:$AS$1,0),FALSE)=0,#N/A,VLOOKUP(A323,Database!$A:$AS,MATCH($F$1,Database!$A$1:$AS$1,0),FALSE))</f>
        <v>102.5</v>
      </c>
      <c r="G323" s="77">
        <f>IF(VLOOKUP(A323,Database!$A:$AS,MATCH($G$1,Database!$A$1:$AS$1,0),FALSE)=0,#N/A,VLOOKUP(A323,Database!$A:$AS,MATCH($G$1,Database!$A$1:$AS$1,0),FALSE))</f>
        <v>97.436816633999996</v>
      </c>
      <c r="H323" s="77">
        <f>(((Table134567891011121314151617343[[#This Row],[ITA]]-VLOOKUP($U$1,A:B,2,))/VLOOKUP($U$1,A:B,2,))*100)+100</f>
        <v>84.210526316049197</v>
      </c>
      <c r="I323" s="77">
        <f>(((Table134567891011121314151617343[[#This Row],[FRA]]-VLOOKUP($U$1,A:C,3,))/VLOOKUP($U$1,A:C,3,))*100)+100</f>
        <v>97.141184505805455</v>
      </c>
      <c r="J323" s="77">
        <f>(((Table134567891011121314151617343[[#This Row],[DEU]]-VLOOKUP($U$1,A:D,4,))/VLOOKUP($U$1,A:D,4,))*100)+100</f>
        <v>135.77127659534855</v>
      </c>
      <c r="K323" s="77">
        <f>(((Table134567891011121314151617343[[#This Row],[ESP]]-VLOOKUP($U$1,A:E,5,))/VLOOKUP($U$1,A:E,5,))*100)+100</f>
        <v>85.730015970032426</v>
      </c>
      <c r="L323" s="77">
        <f>(((Table134567891011121314151617343[[#This Row],[EA19]]-VLOOKUP($U$1,A:F,6,))/VLOOKUP($U$1,A:F,6,))*100)+100</f>
        <v>114.65324384787472</v>
      </c>
      <c r="M323" s="77">
        <f>(((Table134567891011121314151617343[[#This Row],[GBR]]-VLOOKUP($U$1,A:G,7,))/VLOOKUP($U$1,A:G,7,))*100)+100</f>
        <v>105.71761960322924</v>
      </c>
      <c r="N323" s="77">
        <f>IF(VLOOKUP(A323,Database!$A:$AU,MATCH($N$1,Database!$A$1:$AU$1,0),FALSE)=0,#N/A,VLOOKUP(A323,Database!$A:$AU,MATCH($N$1,Database!$A$1:$AU$1,0),FALSE))</f>
        <v>97.800793892000002</v>
      </c>
      <c r="O323" s="77">
        <f>(((Table134567891011121314151617343[[#This Row],[USA]]-VLOOKUP($U$1,A:N,14,))/VLOOKUP($U$1,A:N,14,))*100)+100</f>
        <v>112.59144389763276</v>
      </c>
      <c r="P323" s="77">
        <f>IF(VLOOKUP(A323,Database!$A:$AS,MATCH($P$1,Database!$A$1:$AS$1,0),FALSE)=0,#N/A,VLOOKUP(A323,Database!$A:$AS,MATCH($P$1,Database!$A$1:$AS$1,0),FALSE))</f>
        <v>101.091575702</v>
      </c>
      <c r="Q323" s="77">
        <f>(((Table134567891011121314151617343[[#This Row],[JPN]]-VLOOKUP($U$1,A:Q,16,))/VLOOKUP($U$1,A:Q,16,))*100)+100</f>
        <v>101.49386779120793</v>
      </c>
    </row>
    <row r="324" spans="1:17" s="82" customFormat="1" x14ac:dyDescent="0.2">
      <c r="A324" s="21">
        <v>42675</v>
      </c>
      <c r="B324" s="77">
        <f>IF(VLOOKUP(A324,Database!$A:$AS,MATCH($B$1,Database!$A$1:$AS$1,0),FALSE)=0,#N/A,VLOOKUP(A324,Database!$A:$AS,MATCH($B$1,Database!$A$1:$AS$1,0),FALSE))</f>
        <v>103.391384051</v>
      </c>
      <c r="C324" s="77">
        <f>IF(VLOOKUP(A324,Database!$A:$AS,MATCH($C$1,Database!$A$1:$AS$1,0),FALSE)=0,#N/A,VLOOKUP(A324,Database!$A:$AS,MATCH($C$1,Database!$A$1:$AS$1,0),FALSE))</f>
        <v>102.25</v>
      </c>
      <c r="D324" s="77">
        <f>IF(VLOOKUP(A324,Database!$A:$AS,MATCH($D$1,Database!$A$1:$AS$1,0),FALSE)=0,#N/A,VLOOKUP(A324,Database!$A:$AS,MATCH($D$1,Database!$A$1:$AS$1,0),FALSE))</f>
        <v>101.79151737399999</v>
      </c>
      <c r="E324" s="77">
        <f>IF(VLOOKUP(A324,Database!$A:$AS,MATCH($E$1,Database!$A$1:$AS$1,0),FALSE)=0,#N/A,VLOOKUP(A324,Database!$A:$AS,MATCH($E$1,Database!$A$1:$AS$1,0),FALSE))</f>
        <v>103.20808600700001</v>
      </c>
      <c r="F324" s="77">
        <f>IF(VLOOKUP(A324,Database!$A:$AS,MATCH($F$1,Database!$A$1:$AS$1,0),FALSE)=0,#N/A,VLOOKUP(A324,Database!$A:$AS,MATCH($F$1,Database!$A$1:$AS$1,0),FALSE))</f>
        <v>102.8</v>
      </c>
      <c r="G324" s="77">
        <f>IF(VLOOKUP(A324,Database!$A:$AS,MATCH($G$1,Database!$A$1:$AS$1,0),FALSE)=0,#N/A,VLOOKUP(A324,Database!$A:$AS,MATCH($G$1,Database!$A$1:$AS$1,0),FALSE))</f>
        <v>98.297185876</v>
      </c>
      <c r="H324" s="77">
        <f>(((Table134567891011121314151617343[[#This Row],[ITA]]-VLOOKUP($U$1,A:B,2,))/VLOOKUP($U$1,A:B,2,))*100)+100</f>
        <v>85.032894736599985</v>
      </c>
      <c r="I324" s="77">
        <f>(((Table134567891011121314151617343[[#This Row],[FRA]]-VLOOKUP($U$1,A:C,3,))/VLOOKUP($U$1,A:C,3,))*100)+100</f>
        <v>99.765830812762232</v>
      </c>
      <c r="J324" s="77">
        <f>(((Table134567891011121314151617343[[#This Row],[DEU]]-VLOOKUP($U$1,A:D,4,))/VLOOKUP($U$1,A:D,4,))*100)+100</f>
        <v>135.37234042524895</v>
      </c>
      <c r="K324" s="77">
        <f>(((Table134567891011121314151617343[[#This Row],[ESP]]-VLOOKUP($U$1,A:E,5,))/VLOOKUP($U$1,A:E,5,))*100)+100</f>
        <v>86.751281835794046</v>
      </c>
      <c r="L324" s="77">
        <f>(((Table134567891011121314151617343[[#This Row],[EA19]]-VLOOKUP($U$1,A:F,6,))/VLOOKUP($U$1,A:F,6,))*100)+100</f>
        <v>114.98881431767337</v>
      </c>
      <c r="M324" s="77">
        <f>(((Table134567891011121314151617343[[#This Row],[GBR]]-VLOOKUP($U$1,A:G,7,))/VLOOKUP($U$1,A:G,7,))*100)+100</f>
        <v>106.6511085182636</v>
      </c>
      <c r="N324" s="77">
        <f>IF(VLOOKUP(A324,Database!$A:$AU,MATCH($N$1,Database!$A$1:$AU$1,0),FALSE)=0,#N/A,VLOOKUP(A324,Database!$A:$AU,MATCH($N$1,Database!$A$1:$AU$1,0),FALSE))</f>
        <v>97.363184494999999</v>
      </c>
      <c r="O324" s="77">
        <f>(((Table134567891011121314151617343[[#This Row],[USA]]-VLOOKUP($U$1,A:N,14,))/VLOOKUP($U$1,A:N,14,))*100)+100</f>
        <v>112.08765377578762</v>
      </c>
      <c r="P324" s="77">
        <f>IF(VLOOKUP(A324,Database!$A:$AS,MATCH($P$1,Database!$A$1:$AS$1,0),FALSE)=0,#N/A,VLOOKUP(A324,Database!$A:$AS,MATCH($P$1,Database!$A$1:$AS$1,0),FALSE))</f>
        <v>102.09149237600001</v>
      </c>
      <c r="Q324" s="77">
        <f>(((Table134567891011121314151617343[[#This Row],[JPN]]-VLOOKUP($U$1,A:Q,16,))/VLOOKUP($U$1,A:Q,16,))*100)+100</f>
        <v>102.49776361544893</v>
      </c>
    </row>
    <row r="325" spans="1:17" s="82" customFormat="1" x14ac:dyDescent="0.2">
      <c r="A325" s="21">
        <v>42705</v>
      </c>
      <c r="B325" s="77">
        <f>IF(VLOOKUP(A325,Database!$A:$AS,MATCH($B$1,Database!$A$1:$AS$1,0),FALSE)=0,#N/A,VLOOKUP(A325,Database!$A:$AS,MATCH($B$1,Database!$A$1:$AS$1,0),FALSE))</f>
        <v>104.891259062</v>
      </c>
      <c r="C325" s="77">
        <f>IF(VLOOKUP(A325,Database!$A:$AS,MATCH($C$1,Database!$A$1:$AS$1,0),FALSE)=0,#N/A,VLOOKUP(A325,Database!$A:$AS,MATCH($C$1,Database!$A$1:$AS$1,0),FALSE))</f>
        <v>100.87</v>
      </c>
      <c r="D325" s="77">
        <f>IF(VLOOKUP(A325,Database!$A:$AS,MATCH($D$1,Database!$A$1:$AS$1,0),FALSE)=0,#N/A,VLOOKUP(A325,Database!$A:$AS,MATCH($D$1,Database!$A$1:$AS$1,0),FALSE))</f>
        <v>99.991667360999998</v>
      </c>
      <c r="E325" s="77">
        <f>IF(VLOOKUP(A325,Database!$A:$AS,MATCH($E$1,Database!$A$1:$AS$1,0),FALSE)=0,#N/A,VLOOKUP(A325,Database!$A:$AS,MATCH($E$1,Database!$A$1:$AS$1,0),FALSE))</f>
        <v>103.005085838</v>
      </c>
      <c r="F325" s="77">
        <f>IF(VLOOKUP(A325,Database!$A:$AS,MATCH($F$1,Database!$A$1:$AS$1,0),FALSE)=0,#N/A,VLOOKUP(A325,Database!$A:$AS,MATCH($F$1,Database!$A$1:$AS$1,0),FALSE))</f>
        <v>102.5</v>
      </c>
      <c r="G325" s="77">
        <f>IF(VLOOKUP(A325,Database!$A:$AS,MATCH($G$1,Database!$A$1:$AS$1,0),FALSE)=0,#N/A,VLOOKUP(A325,Database!$A:$AS,MATCH($G$1,Database!$A$1:$AS$1,0),FALSE))</f>
        <v>100.44810898</v>
      </c>
      <c r="H325" s="77">
        <f>(((Table134567891011121314151617343[[#This Row],[ITA]]-VLOOKUP($U$1,A:B,2,))/VLOOKUP($U$1,A:B,2,))*100)+100</f>
        <v>86.266447368659811</v>
      </c>
      <c r="I325" s="77">
        <f>(((Table134567891011121314151617343[[#This Row],[FRA]]-VLOOKUP($U$1,A:C,3,))/VLOOKUP($U$1,A:C,3,))*100)+100</f>
        <v>98.419357986145002</v>
      </c>
      <c r="J325" s="77">
        <f>(((Table134567891011121314151617343[[#This Row],[DEU]]-VLOOKUP($U$1,A:D,4,))/VLOOKUP($U$1,A:D,4,))*100)+100</f>
        <v>132.97872340332157</v>
      </c>
      <c r="K325" s="77">
        <f>(((Table134567891011121314151617343[[#This Row],[ESP]]-VLOOKUP($U$1,A:E,5,))/VLOOKUP($U$1,A:E,5,))*100)+100</f>
        <v>86.58065058435858</v>
      </c>
      <c r="L325" s="77">
        <f>(((Table134567891011121314151617343[[#This Row],[EA19]]-VLOOKUP($U$1,A:F,6,))/VLOOKUP($U$1,A:F,6,))*100)+100</f>
        <v>114.65324384787472</v>
      </c>
      <c r="M325" s="77">
        <f>(((Table134567891011121314151617343[[#This Row],[GBR]]-VLOOKUP($U$1,A:G,7,))/VLOOKUP($U$1,A:G,7,))*100)+100</f>
        <v>108.98483080476451</v>
      </c>
      <c r="N325" s="77">
        <f>IF(VLOOKUP(A325,Database!$A:$AU,MATCH($N$1,Database!$A$1:$AU$1,0),FALSE)=0,#N/A,VLOOKUP(A325,Database!$A:$AU,MATCH($N$1,Database!$A$1:$AU$1,0),FALSE))</f>
        <v>98.024306731999999</v>
      </c>
      <c r="O325" s="77">
        <f>(((Table134567891011121314151617343[[#This Row],[USA]]-VLOOKUP($U$1,A:N,14,))/VLOOKUP($U$1,A:N,14,))*100)+100</f>
        <v>112.84875912365281</v>
      </c>
      <c r="P325" s="77">
        <f>IF(VLOOKUP(A325,Database!$A:$AS,MATCH($P$1,Database!$A$1:$AS$1,0),FALSE)=0,#N/A,VLOOKUP(A325,Database!$A:$AS,MATCH($P$1,Database!$A$1:$AS$1,0),FALSE))</f>
        <v>101.49154237099999</v>
      </c>
      <c r="Q325" s="77">
        <f>(((Table134567891011121314151617343[[#This Row],[JPN]]-VLOOKUP($U$1,A:Q,16,))/VLOOKUP($U$1,A:Q,16,))*100)+100</f>
        <v>101.89542612030193</v>
      </c>
    </row>
    <row r="326" spans="1:17" s="82" customFormat="1" x14ac:dyDescent="0.2">
      <c r="A326" s="21">
        <v>42736</v>
      </c>
      <c r="B326" s="77">
        <f>IF(VLOOKUP(A326,Database!$A:$AS,MATCH($B$1,Database!$A$1:$AS$1,0),FALSE)=0,#N/A,VLOOKUP(A326,Database!$A:$AS,MATCH($B$1,Database!$A$1:$AS$1,0),FALSE))</f>
        <v>101.89150904100001</v>
      </c>
      <c r="C326" s="77">
        <f>IF(VLOOKUP(A326,Database!$A:$AS,MATCH($C$1,Database!$A$1:$AS$1,0),FALSE)=0,#N/A,VLOOKUP(A326,Database!$A:$AS,MATCH($C$1,Database!$A$1:$AS$1,0),FALSE))</f>
        <v>101.34</v>
      </c>
      <c r="D326" s="77">
        <f>IF(VLOOKUP(A326,Database!$A:$AS,MATCH($D$1,Database!$A$1:$AS$1,0),FALSE)=0,#N/A,VLOOKUP(A326,Database!$A:$AS,MATCH($D$1,Database!$A$1:$AS$1,0),FALSE))</f>
        <v>101.591534039</v>
      </c>
      <c r="E326" s="77">
        <f>IF(VLOOKUP(A326,Database!$A:$AS,MATCH($E$1,Database!$A$1:$AS$1,0),FALSE)=0,#N/A,VLOOKUP(A326,Database!$A:$AS,MATCH($E$1,Database!$A$1:$AS$1,0),FALSE))</f>
        <v>104.094086745</v>
      </c>
      <c r="F326" s="77">
        <f>IF(VLOOKUP(A326,Database!$A:$AS,MATCH($F$1,Database!$A$1:$AS$1,0),FALSE)=0,#N/A,VLOOKUP(A326,Database!$A:$AS,MATCH($F$1,Database!$A$1:$AS$1,0),FALSE))</f>
        <v>102.2</v>
      </c>
      <c r="G326" s="77">
        <f>IF(VLOOKUP(A326,Database!$A:$AS,MATCH($G$1,Database!$A$1:$AS$1,0),FALSE)=0,#N/A,VLOOKUP(A326,Database!$A:$AS,MATCH($G$1,Database!$A$1:$AS$1,0),FALSE))</f>
        <v>99.587739737999996</v>
      </c>
      <c r="H326" s="77">
        <f>(((Table134567891011121314151617343[[#This Row],[ITA]]-VLOOKUP($U$1,A:B,2,))/VLOOKUP($U$1,A:B,2,))*100)+100</f>
        <v>83.799342105362598</v>
      </c>
      <c r="I326" s="77">
        <f>(((Table134567891011121314151617343[[#This Row],[FRA]]-VLOOKUP($U$1,A:C,3,))/VLOOKUP($U$1,A:C,3,))*100)+100</f>
        <v>98.877939311152318</v>
      </c>
      <c r="J326" s="77">
        <f>(((Table134567891011121314151617343[[#This Row],[DEU]]-VLOOKUP($U$1,A:D,4,))/VLOOKUP($U$1,A:D,4,))*100)+100</f>
        <v>135.10638297807262</v>
      </c>
      <c r="K326" s="77">
        <f>(((Table134567891011121314151617343[[#This Row],[ESP]]-VLOOKUP($U$1,A:E,5,))/VLOOKUP($U$1,A:E,5,))*100)+100</f>
        <v>87.496007396577582</v>
      </c>
      <c r="L326" s="77">
        <f>(((Table134567891011121314151617343[[#This Row],[EA19]]-VLOOKUP($U$1,A:F,6,))/VLOOKUP($U$1,A:F,6,))*100)+100</f>
        <v>114.31767337807607</v>
      </c>
      <c r="M326" s="77">
        <f>(((Table134567891011121314151617343[[#This Row],[GBR]]-VLOOKUP($U$1,A:G,7,))/VLOOKUP($U$1,A:G,7,))*100)+100</f>
        <v>108.05134188973015</v>
      </c>
      <c r="N326" s="77">
        <f>IF(VLOOKUP(A326,Database!$A:$AU,MATCH($N$1,Database!$A$1:$AU$1,0),FALSE)=0,#N/A,VLOOKUP(A326,Database!$A:$AU,MATCH($N$1,Database!$A$1:$AU$1,0),FALSE))</f>
        <v>97.874439143000004</v>
      </c>
      <c r="O326" s="77">
        <f>(((Table134567891011121314151617343[[#This Row],[USA]]-VLOOKUP($U$1,A:N,14,))/VLOOKUP($U$1,A:N,14,))*100)+100</f>
        <v>112.67622669761136</v>
      </c>
      <c r="P326" s="77">
        <f>IF(VLOOKUP(A326,Database!$A:$AS,MATCH($P$1,Database!$A$1:$AS$1,0),FALSE)=0,#N/A,VLOOKUP(A326,Database!$A:$AS,MATCH($P$1,Database!$A$1:$AS$1,0),FALSE))</f>
        <v>100.69160903300001</v>
      </c>
      <c r="Q326" s="77">
        <f>(((Table134567891011121314151617343[[#This Row],[JPN]]-VLOOKUP($U$1,A:Q,16,))/VLOOKUP($U$1,A:Q,16,))*100)+100</f>
        <v>101.09230946211393</v>
      </c>
    </row>
    <row r="327" spans="1:17" s="82" customFormat="1" x14ac:dyDescent="0.2">
      <c r="A327" s="21">
        <v>42767</v>
      </c>
      <c r="B327" s="77">
        <f>IF(VLOOKUP(A327,Database!$A:$AS,MATCH($B$1,Database!$A$1:$AS$1,0),FALSE)=0,#N/A,VLOOKUP(A327,Database!$A:$AS,MATCH($B$1,Database!$A$1:$AS$1,0),FALSE))</f>
        <v>102.99141738199999</v>
      </c>
      <c r="C327" s="77">
        <f>IF(VLOOKUP(A327,Database!$A:$AS,MATCH($C$1,Database!$A$1:$AS$1,0),FALSE)=0,#N/A,VLOOKUP(A327,Database!$A:$AS,MATCH($C$1,Database!$A$1:$AS$1,0),FALSE))</f>
        <v>100.15</v>
      </c>
      <c r="D327" s="77">
        <f>IF(VLOOKUP(A327,Database!$A:$AS,MATCH($D$1,Database!$A$1:$AS$1,0),FALSE)=0,#N/A,VLOOKUP(A327,Database!$A:$AS,MATCH($D$1,Database!$A$1:$AS$1,0),FALSE))</f>
        <v>102.891425715</v>
      </c>
      <c r="E327" s="77">
        <f>IF(VLOOKUP(A327,Database!$A:$AS,MATCH($E$1,Database!$A$1:$AS$1,0),FALSE)=0,#N/A,VLOOKUP(A327,Database!$A:$AS,MATCH($E$1,Database!$A$1:$AS$1,0),FALSE))</f>
        <v>103.55608629699999</v>
      </c>
      <c r="F327" s="77">
        <f>IF(VLOOKUP(A327,Database!$A:$AS,MATCH($F$1,Database!$A$1:$AS$1,0),FALSE)=0,#N/A,VLOOKUP(A327,Database!$A:$AS,MATCH($F$1,Database!$A$1:$AS$1,0),FALSE))</f>
        <v>102.9</v>
      </c>
      <c r="G327" s="77">
        <f>IF(VLOOKUP(A327,Database!$A:$AS,MATCH($G$1,Database!$A$1:$AS$1,0),FALSE)=0,#N/A,VLOOKUP(A327,Database!$A:$AS,MATCH($G$1,Database!$A$1:$AS$1,0),FALSE))</f>
        <v>98.834916652000004</v>
      </c>
      <c r="H327" s="77">
        <f>(((Table134567891011121314151617343[[#This Row],[ITA]]-VLOOKUP($U$1,A:B,2,))/VLOOKUP($U$1,A:B,2,))*100)+100</f>
        <v>84.703947368544149</v>
      </c>
      <c r="I327" s="77">
        <f>(((Table134567891011121314151617343[[#This Row],[FRA]]-VLOOKUP($U$1,A:C,3,))/VLOOKUP($U$1,A:C,3,))*100)+100</f>
        <v>97.716850424431669</v>
      </c>
      <c r="J327" s="77">
        <f>(((Table134567891011121314151617343[[#This Row],[DEU]]-VLOOKUP($U$1,A:D,4,))/VLOOKUP($U$1,A:D,4,))*100)+100</f>
        <v>136.83510638272406</v>
      </c>
      <c r="K327" s="77">
        <f>(((Table134567891011121314151617343[[#This Row],[ESP]]-VLOOKUP($U$1,A:E,5,))/VLOOKUP($U$1,A:E,5,))*100)+100</f>
        <v>87.043792552780687</v>
      </c>
      <c r="L327" s="77">
        <f>(((Table134567891011121314151617343[[#This Row],[EA19]]-VLOOKUP($U$1,A:F,6,))/VLOOKUP($U$1,A:F,6,))*100)+100</f>
        <v>115.1006711409396</v>
      </c>
      <c r="M327" s="77">
        <f>(((Table134567891011121314151617343[[#This Row],[GBR]]-VLOOKUP($U$1,A:G,7,))/VLOOKUP($U$1,A:G,7,))*100)+100</f>
        <v>107.23453908988883</v>
      </c>
      <c r="N327" s="77">
        <f>IF(VLOOKUP(A327,Database!$A:$AU,MATCH($N$1,Database!$A$1:$AU$1,0),FALSE)=0,#N/A,VLOOKUP(A327,Database!$A:$AU,MATCH($N$1,Database!$A$1:$AU$1,0),FALSE))</f>
        <v>97.500761355999998</v>
      </c>
      <c r="O327" s="77">
        <f>(((Table134567891011121314151617343[[#This Row],[USA]]-VLOOKUP($U$1,A:N,14,))/VLOOKUP($U$1,A:N,14,))*100)+100</f>
        <v>112.24603671738213</v>
      </c>
      <c r="P327" s="77">
        <f>IF(VLOOKUP(A327,Database!$A:$AS,MATCH($P$1,Database!$A$1:$AS$1,0),FALSE)=0,#N/A,VLOOKUP(A327,Database!$A:$AS,MATCH($P$1,Database!$A$1:$AS$1,0),FALSE))</f>
        <v>101.391550704</v>
      </c>
      <c r="Q327" s="77">
        <f>(((Table134567891011121314151617343[[#This Row],[JPN]]-VLOOKUP($U$1,A:Q,16,))/VLOOKUP($U$1,A:Q,16,))*100)+100</f>
        <v>101.79503653827943</v>
      </c>
    </row>
    <row r="328" spans="1:17" s="82" customFormat="1" x14ac:dyDescent="0.2">
      <c r="A328" s="21">
        <v>42795</v>
      </c>
      <c r="B328" s="77">
        <f>IF(VLOOKUP(A328,Database!$A:$AS,MATCH($B$1,Database!$A$1:$AS$1,0),FALSE)=0,#N/A,VLOOKUP(A328,Database!$A:$AS,MATCH($B$1,Database!$A$1:$AS$1,0),FALSE))</f>
        <v>103.891342388</v>
      </c>
      <c r="C328" s="77">
        <f>IF(VLOOKUP(A328,Database!$A:$AS,MATCH($C$1,Database!$A$1:$AS$1,0),FALSE)=0,#N/A,VLOOKUP(A328,Database!$A:$AS,MATCH($C$1,Database!$A$1:$AS$1,0),FALSE))</f>
        <v>101.39</v>
      </c>
      <c r="D328" s="77">
        <f>IF(VLOOKUP(A328,Database!$A:$AS,MATCH($D$1,Database!$A$1:$AS$1,0),FALSE)=0,#N/A,VLOOKUP(A328,Database!$A:$AS,MATCH($D$1,Database!$A$1:$AS$1,0),FALSE))</f>
        <v>102.391467378</v>
      </c>
      <c r="E328" s="77">
        <f>IF(VLOOKUP(A328,Database!$A:$AS,MATCH($E$1,Database!$A$1:$AS$1,0),FALSE)=0,#N/A,VLOOKUP(A328,Database!$A:$AS,MATCH($E$1,Database!$A$1:$AS$1,0),FALSE))</f>
        <v>103.067085889</v>
      </c>
      <c r="F328" s="77">
        <f>IF(VLOOKUP(A328,Database!$A:$AS,MATCH($F$1,Database!$A$1:$AS$1,0),FALSE)=0,#N/A,VLOOKUP(A328,Database!$A:$AS,MATCH($F$1,Database!$A$1:$AS$1,0),FALSE))</f>
        <v>102.7</v>
      </c>
      <c r="G328" s="77">
        <f>IF(VLOOKUP(A328,Database!$A:$AS,MATCH($G$1,Database!$A$1:$AS$1,0),FALSE)=0,#N/A,VLOOKUP(A328,Database!$A:$AS,MATCH($G$1,Database!$A$1:$AS$1,0),FALSE))</f>
        <v>98.297185876</v>
      </c>
      <c r="H328" s="77">
        <f>(((Table134567891011121314151617343[[#This Row],[ITA]]-VLOOKUP($U$1,A:B,2,))/VLOOKUP($U$1,A:B,2,))*100)+100</f>
        <v>85.444078947286584</v>
      </c>
      <c r="I328" s="77">
        <f>(((Table134567891011121314151617343[[#This Row],[FRA]]-VLOOKUP($U$1,A:C,3,))/VLOOKUP($U$1,A:C,3,))*100)+100</f>
        <v>98.926724558493518</v>
      </c>
      <c r="J328" s="77">
        <f>(((Table134567891011121314151617343[[#This Row],[DEU]]-VLOOKUP($U$1,A:D,4,))/VLOOKUP($U$1,A:D,4,))*100)+100</f>
        <v>136.17021276544813</v>
      </c>
      <c r="K328" s="77">
        <f>(((Table134567891011121314151617343[[#This Row],[ESP]]-VLOOKUP($U$1,A:E,5,))/VLOOKUP($U$1,A:E,5,))*100)+100</f>
        <v>86.63276456211193</v>
      </c>
      <c r="L328" s="77">
        <f>(((Table134567891011121314151617343[[#This Row],[EA19]]-VLOOKUP($U$1,A:F,6,))/VLOOKUP($U$1,A:F,6,))*100)+100</f>
        <v>114.87695749440715</v>
      </c>
      <c r="M328" s="77">
        <f>(((Table134567891011121314151617343[[#This Row],[GBR]]-VLOOKUP($U$1,A:G,7,))/VLOOKUP($U$1,A:G,7,))*100)+100</f>
        <v>106.6511085182636</v>
      </c>
      <c r="N328" s="77">
        <f>IF(VLOOKUP(A328,Database!$A:$AU,MATCH($N$1,Database!$A$1:$AU$1,0),FALSE)=0,#N/A,VLOOKUP(A328,Database!$A:$AU,MATCH($N$1,Database!$A$1:$AU$1,0),FALSE))</f>
        <v>98.233149994000001</v>
      </c>
      <c r="O328" s="77">
        <f>(((Table134567891011121314151617343[[#This Row],[USA]]-VLOOKUP($U$1,A:N,14,))/VLOOKUP($U$1,A:N,14,))*100)+100</f>
        <v>113.08918625600143</v>
      </c>
      <c r="P328" s="77">
        <f>IF(VLOOKUP(A328,Database!$A:$AS,MATCH($P$1,Database!$A$1:$AS$1,0),FALSE)=0,#N/A,VLOOKUP(A328,Database!$A:$AS,MATCH($P$1,Database!$A$1:$AS$1,0),FALSE))</f>
        <v>101.49154237099999</v>
      </c>
      <c r="Q328" s="77">
        <f>(((Table134567891011121314151617343[[#This Row],[JPN]]-VLOOKUP($U$1,A:Q,16,))/VLOOKUP($U$1,A:Q,16,))*100)+100</f>
        <v>101.89542612030193</v>
      </c>
    </row>
    <row r="329" spans="1:17" s="82" customFormat="1" x14ac:dyDescent="0.2">
      <c r="A329" s="21">
        <v>42826</v>
      </c>
      <c r="B329" s="77">
        <f>IF(VLOOKUP(A329,Database!$A:$AS,MATCH($B$1,Database!$A$1:$AS$1,0),FALSE)=0,#N/A,VLOOKUP(A329,Database!$A:$AS,MATCH($B$1,Database!$A$1:$AS$1,0),FALSE))</f>
        <v>103.591367386</v>
      </c>
      <c r="C329" s="77">
        <f>IF(VLOOKUP(A329,Database!$A:$AS,MATCH($C$1,Database!$A$1:$AS$1,0),FALSE)=0,#N/A,VLOOKUP(A329,Database!$A:$AS,MATCH($C$1,Database!$A$1:$AS$1,0),FALSE))</f>
        <v>101.07</v>
      </c>
      <c r="D329" s="77">
        <f>IF(VLOOKUP(A329,Database!$A:$AS,MATCH($D$1,Database!$A$1:$AS$1,0),FALSE)=0,#N/A,VLOOKUP(A329,Database!$A:$AS,MATCH($D$1,Database!$A$1:$AS$1,0),FALSE))</f>
        <v>103.591367386</v>
      </c>
      <c r="E329" s="77">
        <f>IF(VLOOKUP(A329,Database!$A:$AS,MATCH($E$1,Database!$A$1:$AS$1,0),FALSE)=0,#N/A,VLOOKUP(A329,Database!$A:$AS,MATCH($E$1,Database!$A$1:$AS$1,0),FALSE))</f>
        <v>103.143085953</v>
      </c>
      <c r="F329" s="77">
        <f>IF(VLOOKUP(A329,Database!$A:$AS,MATCH($F$1,Database!$A$1:$AS$1,0),FALSE)=0,#N/A,VLOOKUP(A329,Database!$A:$AS,MATCH($F$1,Database!$A$1:$AS$1,0),FALSE))</f>
        <v>103.5</v>
      </c>
      <c r="G329" s="77">
        <f>IF(VLOOKUP(A329,Database!$A:$AS,MATCH($G$1,Database!$A$1:$AS$1,0),FALSE)=0,#N/A,VLOOKUP(A329,Database!$A:$AS,MATCH($G$1,Database!$A$1:$AS$1,0),FALSE))</f>
        <v>98.727370496999995</v>
      </c>
      <c r="H329" s="77">
        <f>(((Table134567891011121314151617343[[#This Row],[ITA]]-VLOOKUP($U$1,A:B,2,))/VLOOKUP($U$1,A:B,2,))*100)+100</f>
        <v>85.197368421039116</v>
      </c>
      <c r="I329" s="77">
        <f>(((Table134567891011121314151617343[[#This Row],[FRA]]-VLOOKUP($U$1,A:C,3,))/VLOOKUP($U$1,A:C,3,))*100)+100</f>
        <v>98.614498975509804</v>
      </c>
      <c r="J329" s="77">
        <f>(((Table134567891011121314151617343[[#This Row],[DEU]]-VLOOKUP($U$1,A:D,4,))/VLOOKUP($U$1,A:D,4,))*100)+100</f>
        <v>137.76595744584648</v>
      </c>
      <c r="K329" s="77">
        <f>(((Table134567891011121314151617343[[#This Row],[ESP]]-VLOOKUP($U$1,A:E,5,))/VLOOKUP($U$1,A:E,5,))*100)+100</f>
        <v>86.696646213508458</v>
      </c>
      <c r="L329" s="77">
        <f>(((Table134567891011121314151617343[[#This Row],[EA19]]-VLOOKUP($U$1,A:F,6,))/VLOOKUP($U$1,A:F,6,))*100)+100</f>
        <v>115.7718120805369</v>
      </c>
      <c r="M329" s="77">
        <f>(((Table134567891011121314151617343[[#This Row],[GBR]]-VLOOKUP($U$1,A:G,7,))/VLOOKUP($U$1,A:G,7,))*100)+100</f>
        <v>107.11785297578078</v>
      </c>
      <c r="N329" s="77">
        <f>IF(VLOOKUP(A329,Database!$A:$AU,MATCH($N$1,Database!$A$1:$AU$1,0),FALSE)=0,#N/A,VLOOKUP(A329,Database!$A:$AU,MATCH($N$1,Database!$A$1:$AU$1,0),FALSE))</f>
        <v>99.154756375999995</v>
      </c>
      <c r="O329" s="77">
        <f>(((Table134567891011121314151617343[[#This Row],[USA]]-VLOOKUP($U$1,A:N,14,))/VLOOKUP($U$1,A:N,14,))*100)+100</f>
        <v>114.15016939453544</v>
      </c>
      <c r="P329" s="77">
        <f>IF(VLOOKUP(A329,Database!$A:$AS,MATCH($P$1,Database!$A$1:$AS$1,0),FALSE)=0,#N/A,VLOOKUP(A329,Database!$A:$AS,MATCH($P$1,Database!$A$1:$AS$1,0),FALSE))</f>
        <v>103.791350721</v>
      </c>
      <c r="Q329" s="77">
        <f>(((Table134567891011121314151617343[[#This Row],[JPN]]-VLOOKUP($U$1,A:Q,16,))/VLOOKUP($U$1,A:Q,16,))*100)+100</f>
        <v>104.20438651585545</v>
      </c>
    </row>
    <row r="330" spans="1:17" s="82" customFormat="1" x14ac:dyDescent="0.2">
      <c r="A330" s="21">
        <v>42856</v>
      </c>
      <c r="B330" s="77">
        <f>IF(VLOOKUP(A330,Database!$A:$AS,MATCH($B$1,Database!$A$1:$AS$1,0),FALSE)=0,#N/A,VLOOKUP(A330,Database!$A:$AS,MATCH($B$1,Database!$A$1:$AS$1,0),FALSE))</f>
        <v>104.39130072499999</v>
      </c>
      <c r="C330" s="77">
        <f>IF(VLOOKUP(A330,Database!$A:$AS,MATCH($C$1,Database!$A$1:$AS$1,0),FALSE)=0,#N/A,VLOOKUP(A330,Database!$A:$AS,MATCH($C$1,Database!$A$1:$AS$1,0),FALSE))</f>
        <v>103.22</v>
      </c>
      <c r="D330" s="77">
        <f>IF(VLOOKUP(A330,Database!$A:$AS,MATCH($D$1,Database!$A$1:$AS$1,0),FALSE)=0,#N/A,VLOOKUP(A330,Database!$A:$AS,MATCH($D$1,Database!$A$1:$AS$1,0),FALSE))</f>
        <v>104.091325723</v>
      </c>
      <c r="E330" s="77">
        <f>IF(VLOOKUP(A330,Database!$A:$AS,MATCH($E$1,Database!$A$1:$AS$1,0),FALSE)=0,#N/A,VLOOKUP(A330,Database!$A:$AS,MATCH($E$1,Database!$A$1:$AS$1,0),FALSE))</f>
        <v>105.236087697</v>
      </c>
      <c r="F330" s="77">
        <f>IF(VLOOKUP(A330,Database!$A:$AS,MATCH($F$1,Database!$A$1:$AS$1,0),FALSE)=0,#N/A,VLOOKUP(A330,Database!$A:$AS,MATCH($F$1,Database!$A$1:$AS$1,0),FALSE))</f>
        <v>103.9</v>
      </c>
      <c r="G330" s="77">
        <f>IF(VLOOKUP(A330,Database!$A:$AS,MATCH($G$1,Database!$A$1:$AS$1,0),FALSE)=0,#N/A,VLOOKUP(A330,Database!$A:$AS,MATCH($G$1,Database!$A$1:$AS$1,0),FALSE))</f>
        <v>99.265101272999999</v>
      </c>
      <c r="H330" s="77">
        <f>(((Table134567891011121314151617343[[#This Row],[ITA]]-VLOOKUP($U$1,A:B,2,))/VLOOKUP($U$1,A:B,2,))*100)+100</f>
        <v>85.855263157973184</v>
      </c>
      <c r="I330" s="77">
        <f>(((Table134567891011121314151617343[[#This Row],[FRA]]-VLOOKUP($U$1,A:C,3,))/VLOOKUP($U$1,A:C,3,))*100)+100</f>
        <v>100.71226461118158</v>
      </c>
      <c r="J330" s="77">
        <f>(((Table134567891011121314151617343[[#This Row],[DEU]]-VLOOKUP($U$1,A:D,4,))/VLOOKUP($U$1,A:D,4,))*100)+100</f>
        <v>138.43085106312242</v>
      </c>
      <c r="K330" s="77">
        <f>(((Table134567891011121314151617343[[#This Row],[ESP]]-VLOOKUP($U$1,A:E,5,))/VLOOKUP($U$1,A:E,5,))*100)+100</f>
        <v>88.455913255474897</v>
      </c>
      <c r="L330" s="77">
        <f>(((Table134567891011121314151617343[[#This Row],[EA19]]-VLOOKUP($U$1,A:F,6,))/VLOOKUP($U$1,A:F,6,))*100)+100</f>
        <v>116.21923937360179</v>
      </c>
      <c r="M330" s="77">
        <f>(((Table134567891011121314151617343[[#This Row],[GBR]]-VLOOKUP($U$1,A:G,7,))/VLOOKUP($U$1,A:G,7,))*100)+100</f>
        <v>107.70128354740601</v>
      </c>
      <c r="N330" s="77">
        <f>IF(VLOOKUP(A330,Database!$A:$AU,MATCH($N$1,Database!$A$1:$AU$1,0),FALSE)=0,#N/A,VLOOKUP(A330,Database!$A:$AU,MATCH($N$1,Database!$A$1:$AU$1,0),FALSE))</f>
        <v>99.264480860999996</v>
      </c>
      <c r="O330" s="77">
        <f>(((Table134567891011121314151617343[[#This Row],[USA]]-VLOOKUP($U$1,A:N,14,))/VLOOKUP($U$1,A:N,14,))*100)+100</f>
        <v>114.27648777811336</v>
      </c>
      <c r="P330" s="77">
        <f>IF(VLOOKUP(A330,Database!$A:$AS,MATCH($P$1,Database!$A$1:$AS$1,0),FALSE)=0,#N/A,VLOOKUP(A330,Database!$A:$AS,MATCH($P$1,Database!$A$1:$AS$1,0),FALSE))</f>
        <v>102.191484043</v>
      </c>
      <c r="Q330" s="77">
        <f>(((Table134567891011121314151617343[[#This Row],[JPN]]-VLOOKUP($U$1,A:Q,16,))/VLOOKUP($U$1,A:Q,16,))*100)+100</f>
        <v>102.59815319747145</v>
      </c>
    </row>
    <row r="331" spans="1:17" s="82" customFormat="1" x14ac:dyDescent="0.2">
      <c r="A331" s="21">
        <v>42887</v>
      </c>
      <c r="B331" s="77">
        <f>IF(VLOOKUP(A331,Database!$A:$AS,MATCH($B$1,Database!$A$1:$AS$1,0),FALSE)=0,#N/A,VLOOKUP(A331,Database!$A:$AS,MATCH($B$1,Database!$A$1:$AS$1,0),FALSE))</f>
        <v>105.59120073299999</v>
      </c>
      <c r="C331" s="77">
        <f>IF(VLOOKUP(A331,Database!$A:$AS,MATCH($C$1,Database!$A$1:$AS$1,0),FALSE)=0,#N/A,VLOOKUP(A331,Database!$A:$AS,MATCH($C$1,Database!$A$1:$AS$1,0),FALSE))</f>
        <v>102.05</v>
      </c>
      <c r="D331" s="77">
        <f>IF(VLOOKUP(A331,Database!$A:$AS,MATCH($D$1,Database!$A$1:$AS$1,0),FALSE)=0,#N/A,VLOOKUP(A331,Database!$A:$AS,MATCH($D$1,Database!$A$1:$AS$1,0),FALSE))</f>
        <v>104.19131738999999</v>
      </c>
      <c r="E331" s="77">
        <f>IF(VLOOKUP(A331,Database!$A:$AS,MATCH($E$1,Database!$A$1:$AS$1,0),FALSE)=0,#N/A,VLOOKUP(A331,Database!$A:$AS,MATCH($E$1,Database!$A$1:$AS$1,0),FALSE))</f>
        <v>105.04908754100001</v>
      </c>
      <c r="F331" s="77">
        <f>IF(VLOOKUP(A331,Database!$A:$AS,MATCH($F$1,Database!$A$1:$AS$1,0),FALSE)=0,#N/A,VLOOKUP(A331,Database!$A:$AS,MATCH($F$1,Database!$A$1:$AS$1,0),FALSE))</f>
        <v>103.5</v>
      </c>
      <c r="G331" s="77">
        <f>IF(VLOOKUP(A331,Database!$A:$AS,MATCH($G$1,Database!$A$1:$AS$1,0),FALSE)=0,#N/A,VLOOKUP(A331,Database!$A:$AS,MATCH($G$1,Database!$A$1:$AS$1,0),FALSE))</f>
        <v>99.372647427999993</v>
      </c>
      <c r="H331" s="77">
        <f>(((Table134567891011121314151617343[[#This Row],[ITA]]-VLOOKUP($U$1,A:B,2,))/VLOOKUP($U$1,A:B,2,))*100)+100</f>
        <v>86.842105262963102</v>
      </c>
      <c r="I331" s="77">
        <f>(((Table134567891011121314151617343[[#This Row],[FRA]]-VLOOKUP($U$1,A:C,3,))/VLOOKUP($U$1,A:C,3,))*100)+100</f>
        <v>99.570689823397402</v>
      </c>
      <c r="J331" s="77">
        <f>(((Table134567891011121314151617343[[#This Row],[DEU]]-VLOOKUP($U$1,A:D,4,))/VLOOKUP($U$1,A:D,4,))*100)+100</f>
        <v>138.56382978604563</v>
      </c>
      <c r="K331" s="77">
        <f>(((Table134567891011121314151617343[[#This Row],[ESP]]-VLOOKUP($U$1,A:E,5,))/VLOOKUP($U$1,A:E,5,))*100)+100</f>
        <v>88.29873077235635</v>
      </c>
      <c r="L331" s="77">
        <f>(((Table134567891011121314151617343[[#This Row],[EA19]]-VLOOKUP($U$1,A:F,6,))/VLOOKUP($U$1,A:F,6,))*100)+100</f>
        <v>115.7718120805369</v>
      </c>
      <c r="M331" s="77">
        <f>(((Table134567891011121314151617343[[#This Row],[GBR]]-VLOOKUP($U$1,A:G,7,))/VLOOKUP($U$1,A:G,7,))*100)+100</f>
        <v>107.81796966151406</v>
      </c>
      <c r="N331" s="77">
        <f>IF(VLOOKUP(A331,Database!$A:$AU,MATCH($N$1,Database!$A$1:$AU$1,0),FALSE)=0,#N/A,VLOOKUP(A331,Database!$A:$AU,MATCH($N$1,Database!$A$1:$AU$1,0),FALSE))</f>
        <v>99.420295577000005</v>
      </c>
      <c r="O331" s="77">
        <f>(((Table134567891011121314151617343[[#This Row],[USA]]-VLOOKUP($U$1,A:N,14,))/VLOOKUP($U$1,A:N,14,))*100)+100</f>
        <v>114.45586672951853</v>
      </c>
      <c r="P331" s="77">
        <f>IF(VLOOKUP(A331,Database!$A:$AS,MATCH($P$1,Database!$A$1:$AS$1,0),FALSE)=0,#N/A,VLOOKUP(A331,Database!$A:$AS,MATCH($P$1,Database!$A$1:$AS$1,0),FALSE))</f>
        <v>102.99141738199999</v>
      </c>
      <c r="Q331" s="77">
        <f>(((Table134567891011121314151617343[[#This Row],[JPN]]-VLOOKUP($U$1,A:Q,16,))/VLOOKUP($U$1,A:Q,16,))*100)+100</f>
        <v>103.40126985666343</v>
      </c>
    </row>
    <row r="332" spans="1:17" s="82" customFormat="1" x14ac:dyDescent="0.2">
      <c r="A332" s="21">
        <v>42917</v>
      </c>
      <c r="B332" s="77">
        <f>IF(VLOOKUP(A332,Database!$A:$AS,MATCH($B$1,Database!$A$1:$AS$1,0),FALSE)=0,#N/A,VLOOKUP(A332,Database!$A:$AS,MATCH($B$1,Database!$A$1:$AS$1,0),FALSE))</f>
        <v>106.391134072</v>
      </c>
      <c r="C332" s="77">
        <f>IF(VLOOKUP(A332,Database!$A:$AS,MATCH($C$1,Database!$A$1:$AS$1,0),FALSE)=0,#N/A,VLOOKUP(A332,Database!$A:$AS,MATCH($C$1,Database!$A$1:$AS$1,0),FALSE))</f>
        <v>102.61</v>
      </c>
      <c r="D332" s="77">
        <f>IF(VLOOKUP(A332,Database!$A:$AS,MATCH($D$1,Database!$A$1:$AS$1,0),FALSE)=0,#N/A,VLOOKUP(A332,Database!$A:$AS,MATCH($D$1,Database!$A$1:$AS$1,0),FALSE))</f>
        <v>104.691275727</v>
      </c>
      <c r="E332" s="77">
        <f>IF(VLOOKUP(A332,Database!$A:$AS,MATCH($E$1,Database!$A$1:$AS$1,0),FALSE)=0,#N/A,VLOOKUP(A332,Database!$A:$AS,MATCH($E$1,Database!$A$1:$AS$1,0),FALSE))</f>
        <v>104.322086935</v>
      </c>
      <c r="F332" s="77">
        <f>IF(VLOOKUP(A332,Database!$A:$AS,MATCH($F$1,Database!$A$1:$AS$1,0),FALSE)=0,#N/A,VLOOKUP(A332,Database!$A:$AS,MATCH($F$1,Database!$A$1:$AS$1,0),FALSE))</f>
        <v>105</v>
      </c>
      <c r="G332" s="77">
        <f>IF(VLOOKUP(A332,Database!$A:$AS,MATCH($G$1,Database!$A$1:$AS$1,0),FALSE)=0,#N/A,VLOOKUP(A332,Database!$A:$AS,MATCH($G$1,Database!$A$1:$AS$1,0),FALSE))</f>
        <v>99.910378203999997</v>
      </c>
      <c r="H332" s="77">
        <f>(((Table134567891011121314151617343[[#This Row],[ITA]]-VLOOKUP($U$1,A:B,2,))/VLOOKUP($U$1,A:B,2,))*100)+100</f>
        <v>87.499999999897199</v>
      </c>
      <c r="I332" s="77">
        <f>(((Table134567891011121314151617343[[#This Row],[FRA]]-VLOOKUP($U$1,A:C,3,))/VLOOKUP($U$1,A:C,3,))*100)+100</f>
        <v>100.1170845936189</v>
      </c>
      <c r="J332" s="77">
        <f>(((Table134567891011121314151617343[[#This Row],[DEU]]-VLOOKUP($U$1,A:D,4,))/VLOOKUP($U$1,A:D,4,))*100)+100</f>
        <v>139.22872340332157</v>
      </c>
      <c r="K332" s="77">
        <f>(((Table134567891011121314151617343[[#This Row],[ESP]]-VLOOKUP($U$1,A:E,5,))/VLOOKUP($U$1,A:E,5,))*100)+100</f>
        <v>87.687652349086079</v>
      </c>
      <c r="L332" s="77">
        <f>(((Table134567891011121314151617343[[#This Row],[EA19]]-VLOOKUP($U$1,A:F,6,))/VLOOKUP($U$1,A:F,6,))*100)+100</f>
        <v>117.44966442953019</v>
      </c>
      <c r="M332" s="77">
        <f>(((Table134567891011121314151617343[[#This Row],[GBR]]-VLOOKUP($U$1,A:G,7,))/VLOOKUP($U$1,A:G,7,))*100)+100</f>
        <v>108.40140023313928</v>
      </c>
      <c r="N332" s="77">
        <f>IF(VLOOKUP(A332,Database!$A:$AU,MATCH($N$1,Database!$A$1:$AU$1,0),FALSE)=0,#N/A,VLOOKUP(A332,Database!$A:$AU,MATCH($N$1,Database!$A$1:$AU$1,0),FALSE))</f>
        <v>99.326132740000006</v>
      </c>
      <c r="O332" s="77">
        <f>(((Table134567891011121314151617343[[#This Row],[USA]]-VLOOKUP($U$1,A:N,14,))/VLOOKUP($U$1,A:N,14,))*100)+100</f>
        <v>114.34746341951029</v>
      </c>
      <c r="P332" s="77">
        <f>IF(VLOOKUP(A332,Database!$A:$AS,MATCH($P$1,Database!$A$1:$AS$1,0),FALSE)=0,#N/A,VLOOKUP(A332,Database!$A:$AS,MATCH($P$1,Database!$A$1:$AS$1,0),FALSE))</f>
        <v>102.491459045</v>
      </c>
      <c r="Q332" s="77">
        <f>(((Table134567891011121314151617343[[#This Row],[JPN]]-VLOOKUP($U$1,A:Q,16,))/VLOOKUP($U$1,A:Q,16,))*100)+100</f>
        <v>102.89932194454295</v>
      </c>
    </row>
    <row r="333" spans="1:17" s="82" customFormat="1" x14ac:dyDescent="0.2">
      <c r="A333" s="21">
        <v>42948</v>
      </c>
      <c r="B333" s="77">
        <f>IF(VLOOKUP(A333,Database!$A:$AS,MATCH($B$1,Database!$A$1:$AS$1,0),FALSE)=0,#N/A,VLOOKUP(A333,Database!$A:$AS,MATCH($B$1,Database!$A$1:$AS$1,0),FALSE))</f>
        <v>108.190984085</v>
      </c>
      <c r="C333" s="77">
        <f>IF(VLOOKUP(A333,Database!$A:$AS,MATCH($C$1,Database!$A$1:$AS$1,0),FALSE)=0,#N/A,VLOOKUP(A333,Database!$A:$AS,MATCH($C$1,Database!$A$1:$AS$1,0),FALSE))</f>
        <v>102.81</v>
      </c>
      <c r="D333" s="77">
        <f>IF(VLOOKUP(A333,Database!$A:$AS,MATCH($D$1,Database!$A$1:$AS$1,0),FALSE)=0,#N/A,VLOOKUP(A333,Database!$A:$AS,MATCH($D$1,Database!$A$1:$AS$1,0),FALSE))</f>
        <v>106.99108407600001</v>
      </c>
      <c r="E333" s="77">
        <f>IF(VLOOKUP(A333,Database!$A:$AS,MATCH($E$1,Database!$A$1:$AS$1,0),FALSE)=0,#N/A,VLOOKUP(A333,Database!$A:$AS,MATCH($E$1,Database!$A$1:$AS$1,0),FALSE))</f>
        <v>104.821087351</v>
      </c>
      <c r="F333" s="77">
        <f>IF(VLOOKUP(A333,Database!$A:$AS,MATCH($F$1,Database!$A$1:$AS$1,0),FALSE)=0,#N/A,VLOOKUP(A333,Database!$A:$AS,MATCH($F$1,Database!$A$1:$AS$1,0),FALSE))</f>
        <v>105.6</v>
      </c>
      <c r="G333" s="77">
        <f>IF(VLOOKUP(A333,Database!$A:$AS,MATCH($G$1,Database!$A$1:$AS$1,0),FALSE)=0,#N/A,VLOOKUP(A333,Database!$A:$AS,MATCH($G$1,Database!$A$1:$AS$1,0),FALSE))</f>
        <v>100.01792435900001</v>
      </c>
      <c r="H333" s="77">
        <f>(((Table134567891011121314151617343[[#This Row],[ITA]]-VLOOKUP($U$1,A:B,2,))/VLOOKUP($U$1,A:B,2,))*100)+100</f>
        <v>88.980263158204508</v>
      </c>
      <c r="I333" s="77">
        <f>(((Table134567891011121314151617343[[#This Row],[FRA]]-VLOOKUP($U$1,A:C,3,))/VLOOKUP($U$1,A:C,3,))*100)+100</f>
        <v>100.31222558298371</v>
      </c>
      <c r="J333" s="77">
        <f>(((Table134567891011121314151617343[[#This Row],[DEU]]-VLOOKUP($U$1,A:D,4,))/VLOOKUP($U$1,A:D,4,))*100)+100</f>
        <v>142.28723404119501</v>
      </c>
      <c r="K333" s="77">
        <f>(((Table134567891011121314151617343[[#This Row],[ESP]]-VLOOKUP($U$1,A:E,5,))/VLOOKUP($U$1,A:E,5,))*100)+100</f>
        <v>88.107085819847839</v>
      </c>
      <c r="L333" s="77">
        <f>(((Table134567891011121314151617343[[#This Row],[EA19]]-VLOOKUP($U$1,A:F,6,))/VLOOKUP($U$1,A:F,6,))*100)+100</f>
        <v>118.12080536912751</v>
      </c>
      <c r="M333" s="77">
        <f>(((Table134567891011121314151617343[[#This Row],[GBR]]-VLOOKUP($U$1,A:G,7,))/VLOOKUP($U$1,A:G,7,))*100)+100</f>
        <v>108.51808634724735</v>
      </c>
      <c r="N333" s="77">
        <f>IF(VLOOKUP(A333,Database!$A:$AU,MATCH($N$1,Database!$A$1:$AU$1,0),FALSE)=0,#N/A,VLOOKUP(A333,Database!$A:$AU,MATCH($N$1,Database!$A$1:$AU$1,0),FALSE))</f>
        <v>98.826871464000007</v>
      </c>
      <c r="O333" s="77">
        <f>(((Table134567891011121314151617343[[#This Row],[USA]]-VLOOKUP($U$1,A:N,14,))/VLOOKUP($U$1,A:N,14,))*100)+100</f>
        <v>113.77269765626824</v>
      </c>
      <c r="P333" s="77">
        <f>IF(VLOOKUP(A333,Database!$A:$AS,MATCH($P$1,Database!$A$1:$AS$1,0),FALSE)=0,#N/A,VLOOKUP(A333,Database!$A:$AS,MATCH($P$1,Database!$A$1:$AS$1,0),FALSE))</f>
        <v>103.791350721</v>
      </c>
      <c r="Q333" s="77">
        <f>(((Table134567891011121314151617343[[#This Row],[JPN]]-VLOOKUP($U$1,A:Q,16,))/VLOOKUP($U$1,A:Q,16,))*100)+100</f>
        <v>104.20438651585545</v>
      </c>
    </row>
    <row r="334" spans="1:17" s="82" customFormat="1" x14ac:dyDescent="0.2">
      <c r="A334" s="21">
        <v>42979</v>
      </c>
      <c r="B334" s="77">
        <f>IF(VLOOKUP(A334,Database!$A:$AS,MATCH($B$1,Database!$A$1:$AS$1,0),FALSE)=0,#N/A,VLOOKUP(A334,Database!$A:$AS,MATCH($B$1,Database!$A$1:$AS$1,0),FALSE))</f>
        <v>105.191234064</v>
      </c>
      <c r="C334" s="77">
        <f>IF(VLOOKUP(A334,Database!$A:$AS,MATCH($C$1,Database!$A$1:$AS$1,0),FALSE)=0,#N/A,VLOOKUP(A334,Database!$A:$AS,MATCH($C$1,Database!$A$1:$AS$1,0),FALSE))</f>
        <v>103.72</v>
      </c>
      <c r="D334" s="77">
        <f>IF(VLOOKUP(A334,Database!$A:$AS,MATCH($D$1,Database!$A$1:$AS$1,0),FALSE)=0,#N/A,VLOOKUP(A334,Database!$A:$AS,MATCH($D$1,Database!$A$1:$AS$1,0),FALSE))</f>
        <v>105.99116740300001</v>
      </c>
      <c r="E334" s="77">
        <f>IF(VLOOKUP(A334,Database!$A:$AS,MATCH($E$1,Database!$A$1:$AS$1,0),FALSE)=0,#N/A,VLOOKUP(A334,Database!$A:$AS,MATCH($E$1,Database!$A$1:$AS$1,0),FALSE))</f>
        <v>105.429087858</v>
      </c>
      <c r="F334" s="77">
        <f>IF(VLOOKUP(A334,Database!$A:$AS,MATCH($F$1,Database!$A$1:$AS$1,0),FALSE)=0,#N/A,VLOOKUP(A334,Database!$A:$AS,MATCH($F$1,Database!$A$1:$AS$1,0),FALSE))</f>
        <v>105.2</v>
      </c>
      <c r="G334" s="77">
        <f>IF(VLOOKUP(A334,Database!$A:$AS,MATCH($G$1,Database!$A$1:$AS$1,0),FALSE)=0,#N/A,VLOOKUP(A334,Database!$A:$AS,MATCH($G$1,Database!$A$1:$AS$1,0),FALSE))</f>
        <v>102.061301308</v>
      </c>
      <c r="H334" s="77">
        <f>(((Table134567891011121314151617343[[#This Row],[ITA]]-VLOOKUP($U$1,A:B,2,))/VLOOKUP($U$1,A:B,2,))*100)+100</f>
        <v>86.51315789490728</v>
      </c>
      <c r="I334" s="77">
        <f>(((Table134567891011121314151617343[[#This Row],[FRA]]-VLOOKUP($U$1,A:C,3,))/VLOOKUP($U$1,A:C,3,))*100)+100</f>
        <v>101.20011708459363</v>
      </c>
      <c r="J334" s="77">
        <f>(((Table134567891011121314151617343[[#This Row],[DEU]]-VLOOKUP($U$1,A:D,4,))/VLOOKUP($U$1,A:D,4,))*100)+100</f>
        <v>140.95744680797304</v>
      </c>
      <c r="K334" s="77">
        <f>(((Table134567891011121314151617343[[#This Row],[ESP]]-VLOOKUP($U$1,A:E,5,))/VLOOKUP($U$1,A:E,5,))*100)+100</f>
        <v>88.61813902681736</v>
      </c>
      <c r="L334" s="77">
        <f>(((Table134567891011121314151617343[[#This Row],[EA19]]-VLOOKUP($U$1,A:F,6,))/VLOOKUP($U$1,A:F,6,))*100)+100</f>
        <v>117.67337807606263</v>
      </c>
      <c r="M334" s="77">
        <f>(((Table134567891011121314151617343[[#This Row],[GBR]]-VLOOKUP($U$1,A:G,7,))/VLOOKUP($U$1,A:G,7,))*100)+100</f>
        <v>110.7351225196402</v>
      </c>
      <c r="N334" s="77">
        <f>IF(VLOOKUP(A334,Database!$A:$AU,MATCH($N$1,Database!$A$1:$AU$1,0),FALSE)=0,#N/A,VLOOKUP(A334,Database!$A:$AU,MATCH($N$1,Database!$A$1:$AU$1,0),FALSE))</f>
        <v>98.869492536999999</v>
      </c>
      <c r="O334" s="77">
        <f>(((Table134567891011121314151617343[[#This Row],[USA]]-VLOOKUP($U$1,A:N,14,))/VLOOKUP($U$1,A:N,14,))*100)+100</f>
        <v>113.82176441696176</v>
      </c>
      <c r="P334" s="77">
        <f>IF(VLOOKUP(A334,Database!$A:$AS,MATCH($P$1,Database!$A$1:$AS$1,0),FALSE)=0,#N/A,VLOOKUP(A334,Database!$A:$AS,MATCH($P$1,Database!$A$1:$AS$1,0),FALSE))</f>
        <v>102.591450712</v>
      </c>
      <c r="Q334" s="77">
        <f>(((Table134567891011121314151617343[[#This Row],[JPN]]-VLOOKUP($U$1,A:Q,16,))/VLOOKUP($U$1,A:Q,16,))*100)+100</f>
        <v>102.99971152656545</v>
      </c>
    </row>
    <row r="335" spans="1:17" s="82" customFormat="1" x14ac:dyDescent="0.2">
      <c r="A335" s="21">
        <v>43009</v>
      </c>
      <c r="B335" s="77">
        <f>IF(VLOOKUP(A335,Database!$A:$AS,MATCH($B$1,Database!$A$1:$AS$1,0),FALSE)=0,#N/A,VLOOKUP(A335,Database!$A:$AS,MATCH($B$1,Database!$A$1:$AS$1,0),FALSE))</f>
        <v>105.691192401</v>
      </c>
      <c r="C335" s="77">
        <f>IF(VLOOKUP(A335,Database!$A:$AS,MATCH($C$1,Database!$A$1:$AS$1,0),FALSE)=0,#N/A,VLOOKUP(A335,Database!$A:$AS,MATCH($C$1,Database!$A$1:$AS$1,0),FALSE))</f>
        <v>104.11</v>
      </c>
      <c r="D335" s="77">
        <f>IF(VLOOKUP(A335,Database!$A:$AS,MATCH($D$1,Database!$A$1:$AS$1,0),FALSE)=0,#N/A,VLOOKUP(A335,Database!$A:$AS,MATCH($D$1,Database!$A$1:$AS$1,0),FALSE))</f>
        <v>104.291309058</v>
      </c>
      <c r="E335" s="77">
        <f>IF(VLOOKUP(A335,Database!$A:$AS,MATCH($E$1,Database!$A$1:$AS$1,0),FALSE)=0,#N/A,VLOOKUP(A335,Database!$A:$AS,MATCH($E$1,Database!$A$1:$AS$1,0),FALSE))</f>
        <v>105.655088046</v>
      </c>
      <c r="F335" s="77">
        <f>IF(VLOOKUP(A335,Database!$A:$AS,MATCH($F$1,Database!$A$1:$AS$1,0),FALSE)=0,#N/A,VLOOKUP(A335,Database!$A:$AS,MATCH($F$1,Database!$A$1:$AS$1,0),FALSE))</f>
        <v>105</v>
      </c>
      <c r="G335" s="77">
        <f>IF(VLOOKUP(A335,Database!$A:$AS,MATCH($G$1,Database!$A$1:$AS$1,0),FALSE)=0,#N/A,VLOOKUP(A335,Database!$A:$AS,MATCH($G$1,Database!$A$1:$AS$1,0),FALSE))</f>
        <v>103.244309016</v>
      </c>
      <c r="H335" s="77">
        <f>(((Table134567891011121314151617343[[#This Row],[ITA]]-VLOOKUP($U$1,A:B,2,))/VLOOKUP($U$1,A:B,2,))*100)+100</f>
        <v>86.924342105593894</v>
      </c>
      <c r="I335" s="77">
        <f>(((Table134567891011121314151617343[[#This Row],[FRA]]-VLOOKUP($U$1,A:C,3,))/VLOOKUP($U$1,A:C,3,))*100)+100</f>
        <v>101.58064201385501</v>
      </c>
      <c r="J335" s="77">
        <f>(((Table134567891011121314151617343[[#This Row],[DEU]]-VLOOKUP($U$1,A:D,4,))/VLOOKUP($U$1,A:D,4,))*100)+100</f>
        <v>138.69680851029875</v>
      </c>
      <c r="K335" s="77">
        <f>(((Table134567891011121314151617343[[#This Row],[ESP]]-VLOOKUP($U$1,A:E,5,))/VLOOKUP($U$1,A:E,5,))*100)+100</f>
        <v>88.808102882971042</v>
      </c>
      <c r="L335" s="77">
        <f>(((Table134567891011121314151617343[[#This Row],[EA19]]-VLOOKUP($U$1,A:F,6,))/VLOOKUP($U$1,A:F,6,))*100)+100</f>
        <v>117.44966442953019</v>
      </c>
      <c r="M335" s="77">
        <f>(((Table134567891011121314151617343[[#This Row],[GBR]]-VLOOKUP($U$1,A:G,7,))/VLOOKUP($U$1,A:G,7,))*100)+100</f>
        <v>112.01866977808371</v>
      </c>
      <c r="N335" s="77">
        <f>IF(VLOOKUP(A335,Database!$A:$AU,MATCH($N$1,Database!$A$1:$AU$1,0),FALSE)=0,#N/A,VLOOKUP(A335,Database!$A:$AU,MATCH($N$1,Database!$A$1:$AU$1,0),FALSE))</f>
        <v>100.09806976900001</v>
      </c>
      <c r="O335" s="77">
        <f>(((Table134567891011121314151617343[[#This Row],[USA]]-VLOOKUP($U$1,A:N,14,))/VLOOKUP($U$1,A:N,14,))*100)+100</f>
        <v>115.23614234771138</v>
      </c>
      <c r="P335" s="77">
        <f>IF(VLOOKUP(A335,Database!$A:$AS,MATCH($P$1,Database!$A$1:$AS$1,0),FALSE)=0,#N/A,VLOOKUP(A335,Database!$A:$AS,MATCH($P$1,Database!$A$1:$AS$1,0),FALSE))</f>
        <v>103.19140071699999</v>
      </c>
      <c r="Q335" s="77">
        <f>(((Table134567891011121314151617343[[#This Row],[JPN]]-VLOOKUP($U$1,A:Q,16,))/VLOOKUP($U$1,A:Q,16,))*100)+100</f>
        <v>103.60204902171243</v>
      </c>
    </row>
    <row r="336" spans="1:17" s="82" customFormat="1" x14ac:dyDescent="0.2">
      <c r="A336" s="21">
        <v>43040</v>
      </c>
      <c r="B336" s="77">
        <f>IF(VLOOKUP(A336,Database!$A:$AS,MATCH($B$1,Database!$A$1:$AS$1,0),FALSE)=0,#N/A,VLOOKUP(A336,Database!$A:$AS,MATCH($B$1,Database!$A$1:$AS$1,0),FALSE))</f>
        <v>107.391050746</v>
      </c>
      <c r="C336" s="77">
        <f>IF(VLOOKUP(A336,Database!$A:$AS,MATCH($C$1,Database!$A$1:$AS$1,0),FALSE)=0,#N/A,VLOOKUP(A336,Database!$A:$AS,MATCH($C$1,Database!$A$1:$AS$1,0),FALSE))</f>
        <v>104.69</v>
      </c>
      <c r="D336" s="77">
        <f>IF(VLOOKUP(A336,Database!$A:$AS,MATCH($D$1,Database!$A$1:$AS$1,0),FALSE)=0,#N/A,VLOOKUP(A336,Database!$A:$AS,MATCH($D$1,Database!$A$1:$AS$1,0),FALSE))</f>
        <v>108.29097575199999</v>
      </c>
      <c r="E336" s="77">
        <f>IF(VLOOKUP(A336,Database!$A:$AS,MATCH($E$1,Database!$A$1:$AS$1,0),FALSE)=0,#N/A,VLOOKUP(A336,Database!$A:$AS,MATCH($E$1,Database!$A$1:$AS$1,0),FALSE))</f>
        <v>107.504089587</v>
      </c>
      <c r="F336" s="77">
        <f>IF(VLOOKUP(A336,Database!$A:$AS,MATCH($F$1,Database!$A$1:$AS$1,0),FALSE)=0,#N/A,VLOOKUP(A336,Database!$A:$AS,MATCH($F$1,Database!$A$1:$AS$1,0),FALSE))</f>
        <v>107.4</v>
      </c>
      <c r="G336" s="77">
        <f>IF(VLOOKUP(A336,Database!$A:$AS,MATCH($G$1,Database!$A$1:$AS$1,0),FALSE)=0,#N/A,VLOOKUP(A336,Database!$A:$AS,MATCH($G$1,Database!$A$1:$AS$1,0),FALSE))</f>
        <v>103.029216706</v>
      </c>
      <c r="H336" s="77">
        <f>(((Table134567891011121314151617343[[#This Row],[ITA]]-VLOOKUP($U$1,A:B,2,))/VLOOKUP($U$1,A:B,2,))*100)+100</f>
        <v>88.322368421270426</v>
      </c>
      <c r="I336" s="77">
        <f>(((Table134567891011121314151617343[[#This Row],[FRA]]-VLOOKUP($U$1,A:C,3,))/VLOOKUP($U$1,A:C,3,))*100)+100</f>
        <v>102.14655088301298</v>
      </c>
      <c r="J336" s="77">
        <f>(((Table134567891011121314151617343[[#This Row],[DEU]]-VLOOKUP($U$1,A:D,4,))/VLOOKUP($U$1,A:D,4,))*100)+100</f>
        <v>144.01595744584645</v>
      </c>
      <c r="K336" s="77">
        <f>(((Table134567891011121314151617343[[#This Row],[ESP]]-VLOOKUP($U$1,A:E,5,))/VLOOKUP($U$1,A:E,5,))*100)+100</f>
        <v>90.362276204112064</v>
      </c>
      <c r="L336" s="77">
        <f>(((Table134567891011121314151617343[[#This Row],[EA19]]-VLOOKUP($U$1,A:F,6,))/VLOOKUP($U$1,A:F,6,))*100)+100</f>
        <v>120.13422818791946</v>
      </c>
      <c r="M336" s="77">
        <f>(((Table134567891011121314151617343[[#This Row],[GBR]]-VLOOKUP($U$1,A:G,7,))/VLOOKUP($U$1,A:G,7,))*100)+100</f>
        <v>111.78529754986761</v>
      </c>
      <c r="N336" s="77">
        <f>IF(VLOOKUP(A336,Database!$A:$AU,MATCH($N$1,Database!$A$1:$AU$1,0),FALSE)=0,#N/A,VLOOKUP(A336,Database!$A:$AU,MATCH($N$1,Database!$A$1:$AU$1,0),FALSE))</f>
        <v>100.380558282</v>
      </c>
      <c r="O336" s="77">
        <f>(((Table134567891011121314151617343[[#This Row],[USA]]-VLOOKUP($U$1,A:N,14,))/VLOOKUP($U$1,A:N,14,))*100)+100</f>
        <v>115.56135228003859</v>
      </c>
      <c r="P336" s="77">
        <f>IF(VLOOKUP(A336,Database!$A:$AS,MATCH($P$1,Database!$A$1:$AS$1,0),FALSE)=0,#N/A,VLOOKUP(A336,Database!$A:$AS,MATCH($P$1,Database!$A$1:$AS$1,0),FALSE))</f>
        <v>103.991334055</v>
      </c>
      <c r="Q336" s="77">
        <f>(((Table134567891011121314151617343[[#This Row],[JPN]]-VLOOKUP($U$1,A:Q,16,))/VLOOKUP($U$1,A:Q,16,))*100)+100</f>
        <v>104.40516567990045</v>
      </c>
    </row>
    <row r="337" spans="1:17" s="82" customFormat="1" x14ac:dyDescent="0.2">
      <c r="A337" s="21">
        <v>43070</v>
      </c>
      <c r="B337" s="77">
        <f>IF(VLOOKUP(A337,Database!$A:$AS,MATCH($B$1,Database!$A$1:$AS$1,0),FALSE)=0,#N/A,VLOOKUP(A337,Database!$A:$AS,MATCH($B$1,Database!$A$1:$AS$1,0),FALSE))</f>
        <v>110.590784101</v>
      </c>
      <c r="C337" s="77">
        <f>IF(VLOOKUP(A337,Database!$A:$AS,MATCH($C$1,Database!$A$1:$AS$1,0),FALSE)=0,#N/A,VLOOKUP(A337,Database!$A:$AS,MATCH($C$1,Database!$A$1:$AS$1,0),FALSE))</f>
        <v>105.7</v>
      </c>
      <c r="D337" s="77">
        <f>IF(VLOOKUP(A337,Database!$A:$AS,MATCH($D$1,Database!$A$1:$AS$1,0),FALSE)=0,#N/A,VLOOKUP(A337,Database!$A:$AS,MATCH($D$1,Database!$A$1:$AS$1,0),FALSE))</f>
        <v>107.791017415</v>
      </c>
      <c r="E337" s="77">
        <f>IF(VLOOKUP(A337,Database!$A:$AS,MATCH($E$1,Database!$A$1:$AS$1,0),FALSE)=0,#N/A,VLOOKUP(A337,Database!$A:$AS,MATCH($E$1,Database!$A$1:$AS$1,0),FALSE))</f>
        <v>109.79609149700001</v>
      </c>
      <c r="F337" s="77">
        <f>IF(VLOOKUP(A337,Database!$A:$AS,MATCH($F$1,Database!$A$1:$AS$1,0),FALSE)=0,#N/A,VLOOKUP(A337,Database!$A:$AS,MATCH($F$1,Database!$A$1:$AS$1,0),FALSE))</f>
        <v>108</v>
      </c>
      <c r="G337" s="77">
        <f>IF(VLOOKUP(A337,Database!$A:$AS,MATCH($G$1,Database!$A$1:$AS$1,0),FALSE)=0,#N/A,VLOOKUP(A337,Database!$A:$AS,MATCH($G$1,Database!$A$1:$AS$1,0),FALSE))</f>
        <v>101.52357053199999</v>
      </c>
      <c r="H337" s="77">
        <f>(((Table134567891011121314151617343[[#This Row],[ITA]]-VLOOKUP($U$1,A:B,2,))/VLOOKUP($U$1,A:B,2,))*100)+100</f>
        <v>90.95394736818433</v>
      </c>
      <c r="I337" s="77">
        <f>(((Table134567891011121314151617343[[#This Row],[FRA]]-VLOOKUP($U$1,A:C,3,))/VLOOKUP($U$1,A:C,3,))*100)+100</f>
        <v>103.13201287930531</v>
      </c>
      <c r="J337" s="77">
        <f>(((Table134567891011121314151617343[[#This Row],[DEU]]-VLOOKUP($U$1,A:D,4,))/VLOOKUP($U$1,A:D,4,))*100)+100</f>
        <v>143.35106382857055</v>
      </c>
      <c r="K337" s="77">
        <f>(((Table134567891011121314151617343[[#This Row],[ESP]]-VLOOKUP($U$1,A:E,5,))/VLOOKUP($U$1,A:E,5,))*100)+100</f>
        <v>92.288812305644882</v>
      </c>
      <c r="L337" s="77">
        <f>(((Table134567891011121314151617343[[#This Row],[EA19]]-VLOOKUP($U$1,A:F,6,))/VLOOKUP($U$1,A:F,6,))*100)+100</f>
        <v>120.80536912751677</v>
      </c>
      <c r="M337" s="77">
        <f>(((Table134567891011121314151617343[[#This Row],[GBR]]-VLOOKUP($U$1,A:G,7,))/VLOOKUP($U$1,A:G,7,))*100)+100</f>
        <v>110.15169194801497</v>
      </c>
      <c r="N337" s="77">
        <f>IF(VLOOKUP(A337,Database!$A:$AU,MATCH($N$1,Database!$A$1:$AU$1,0),FALSE)=0,#N/A,VLOOKUP(A337,Database!$A:$AU,MATCH($N$1,Database!$A$1:$AU$1,0),FALSE))</f>
        <v>100.476307019</v>
      </c>
      <c r="O337" s="77">
        <f>(((Table134567891011121314151617343[[#This Row],[USA]]-VLOOKUP($U$1,A:N,14,))/VLOOKUP($U$1,A:N,14,))*100)+100</f>
        <v>115.67158132952984</v>
      </c>
      <c r="P337" s="77">
        <f>IF(VLOOKUP(A337,Database!$A:$AS,MATCH($P$1,Database!$A$1:$AS$1,0),FALSE)=0,#N/A,VLOOKUP(A337,Database!$A:$AS,MATCH($P$1,Database!$A$1:$AS$1,0),FALSE))</f>
        <v>105.491209066</v>
      </c>
      <c r="Q337" s="77">
        <f>(((Table134567891011121314151617343[[#This Row],[JPN]]-VLOOKUP($U$1,A:Q,16,))/VLOOKUP($U$1,A:Q,16,))*100)+100</f>
        <v>105.91100941626195</v>
      </c>
    </row>
    <row r="338" spans="1:17" s="82" customFormat="1" x14ac:dyDescent="0.2">
      <c r="A338" s="21">
        <v>43101</v>
      </c>
      <c r="B338" s="77">
        <f>IF(VLOOKUP(A338,Database!$A:$AS,MATCH($B$1,Database!$A$1:$AS$1,0),FALSE)=0,#N/A,VLOOKUP(A338,Database!$A:$AS,MATCH($B$1,Database!$A$1:$AS$1,0),FALSE))</f>
        <v>106.291142405</v>
      </c>
      <c r="C338" s="77">
        <f>IF(VLOOKUP(A338,Database!$A:$AS,MATCH($C$1,Database!$A$1:$AS$1,0),FALSE)=0,#N/A,VLOOKUP(A338,Database!$A:$AS,MATCH($C$1,Database!$A$1:$AS$1,0),FALSE))</f>
        <v>102</v>
      </c>
      <c r="D338" s="77">
        <f>IF(VLOOKUP(A338,Database!$A:$AS,MATCH($D$1,Database!$A$1:$AS$1,0),FALSE)=0,#N/A,VLOOKUP(A338,Database!$A:$AS,MATCH($D$1,Database!$A$1:$AS$1,0),FALSE))</f>
        <v>107.09107574399999</v>
      </c>
      <c r="E338" s="77">
        <f>IF(VLOOKUP(A338,Database!$A:$AS,MATCH($E$1,Database!$A$1:$AS$1,0),FALSE)=0,#N/A,VLOOKUP(A338,Database!$A:$AS,MATCH($E$1,Database!$A$1:$AS$1,0),FALSE))</f>
        <v>104.07508672900001</v>
      </c>
      <c r="F338" s="77">
        <f>IF(VLOOKUP(A338,Database!$A:$AS,MATCH($F$1,Database!$A$1:$AS$1,0),FALSE)=0,#N/A,VLOOKUP(A338,Database!$A:$AS,MATCH($F$1,Database!$A$1:$AS$1,0),FALSE))</f>
        <v>105.9</v>
      </c>
      <c r="G338" s="77">
        <f>IF(VLOOKUP(A338,Database!$A:$AS,MATCH($G$1,Database!$A$1:$AS$1,0),FALSE)=0,#N/A,VLOOKUP(A338,Database!$A:$AS,MATCH($G$1,Database!$A$1:$AS$1,0),FALSE))</f>
        <v>99.802832049000003</v>
      </c>
      <c r="H338" s="77">
        <f>(((Table134567891011121314151617343[[#This Row],[ITA]]-VLOOKUP($U$1,A:B,2,))/VLOOKUP($U$1,A:B,2,))*100)+100</f>
        <v>87.41776315808886</v>
      </c>
      <c r="I338" s="77">
        <f>(((Table134567891011121314151617343[[#This Row],[FRA]]-VLOOKUP($U$1,A:C,3,))/VLOOKUP($U$1,A:C,3,))*100)+100</f>
        <v>99.521904576056201</v>
      </c>
      <c r="J338" s="77">
        <f>(((Table134567891011121314151617343[[#This Row],[DEU]]-VLOOKUP($U$1,A:D,4,))/VLOOKUP($U$1,A:D,4,))*100)+100</f>
        <v>142.42021276544813</v>
      </c>
      <c r="K338" s="77">
        <f>(((Table134567891011121314151617343[[#This Row],[ESP]]-VLOOKUP($U$1,A:E,5,))/VLOOKUP($U$1,A:E,5,))*100)+100</f>
        <v>87.480036983728453</v>
      </c>
      <c r="L338" s="77">
        <f>(((Table134567891011121314151617343[[#This Row],[EA19]]-VLOOKUP($U$1,A:F,6,))/VLOOKUP($U$1,A:F,6,))*100)+100</f>
        <v>118.45637583892618</v>
      </c>
      <c r="M338" s="77">
        <f>(((Table134567891011121314151617343[[#This Row],[GBR]]-VLOOKUP($U$1,A:G,7,))/VLOOKUP($U$1,A:G,7,))*100)+100</f>
        <v>108.28471411903124</v>
      </c>
      <c r="N338" s="77">
        <f>IF(VLOOKUP(A338,Database!$A:$AU,MATCH($N$1,Database!$A$1:$AU$1,0),FALSE)=0,#N/A,VLOOKUP(A338,Database!$A:$AU,MATCH($N$1,Database!$A$1:$AU$1,0),FALSE))</f>
        <v>100.462925985</v>
      </c>
      <c r="O338" s="77">
        <f>(((Table134567891011121314151617343[[#This Row],[USA]]-VLOOKUP($U$1,A:N,14,))/VLOOKUP($U$1,A:N,14,))*100)+100</f>
        <v>115.65617664947615</v>
      </c>
      <c r="P338" s="77">
        <f>IF(VLOOKUP(A338,Database!$A:$AS,MATCH($P$1,Database!$A$1:$AS$1,0),FALSE)=0,#N/A,VLOOKUP(A338,Database!$A:$AS,MATCH($P$1,Database!$A$1:$AS$1,0),FALSE))</f>
        <v>101.291559037</v>
      </c>
      <c r="Q338" s="77">
        <f>(((Table134567891011121314151617343[[#This Row],[JPN]]-VLOOKUP($U$1,A:Q,16,))/VLOOKUP($U$1,A:Q,16,))*100)+100</f>
        <v>101.69464695625693</v>
      </c>
    </row>
    <row r="339" spans="1:17" s="82" customFormat="1" x14ac:dyDescent="0.2">
      <c r="A339" s="21">
        <v>43132</v>
      </c>
      <c r="B339" s="77">
        <f>IF(VLOOKUP(A339,Database!$A:$AS,MATCH($B$1,Database!$A$1:$AS$1,0),FALSE)=0,#N/A,VLOOKUP(A339,Database!$A:$AS,MATCH($B$1,Database!$A$1:$AS$1,0),FALSE))</f>
        <v>105.99116740300001</v>
      </c>
      <c r="C339" s="77">
        <f>IF(VLOOKUP(A339,Database!$A:$AS,MATCH($C$1,Database!$A$1:$AS$1,0),FALSE)=0,#N/A,VLOOKUP(A339,Database!$A:$AS,MATCH($C$1,Database!$A$1:$AS$1,0),FALSE))</f>
        <v>103.27</v>
      </c>
      <c r="D339" s="77">
        <f>IF(VLOOKUP(A339,Database!$A:$AS,MATCH($D$1,Database!$A$1:$AS$1,0),FALSE)=0,#N/A,VLOOKUP(A339,Database!$A:$AS,MATCH($D$1,Database!$A$1:$AS$1,0),FALSE))</f>
        <v>105.491209066</v>
      </c>
      <c r="E339" s="77">
        <f>IF(VLOOKUP(A339,Database!$A:$AS,MATCH($E$1,Database!$A$1:$AS$1,0),FALSE)=0,#N/A,VLOOKUP(A339,Database!$A:$AS,MATCH($E$1,Database!$A$1:$AS$1,0),FALSE))</f>
        <v>106.170088475</v>
      </c>
      <c r="F339" s="77">
        <f>IF(VLOOKUP(A339,Database!$A:$AS,MATCH($F$1,Database!$A$1:$AS$1,0),FALSE)=0,#N/A,VLOOKUP(A339,Database!$A:$AS,MATCH($F$1,Database!$A$1:$AS$1,0),FALSE))</f>
        <v>105.2</v>
      </c>
      <c r="G339" s="77">
        <f>IF(VLOOKUP(A339,Database!$A:$AS,MATCH($G$1,Database!$A$1:$AS$1,0),FALSE)=0,#N/A,VLOOKUP(A339,Database!$A:$AS,MATCH($G$1,Database!$A$1:$AS$1,0),FALSE))</f>
        <v>99.372647427999993</v>
      </c>
      <c r="H339" s="77">
        <f>(((Table134567891011121314151617343[[#This Row],[ITA]]-VLOOKUP($U$1,A:B,2,))/VLOOKUP($U$1,A:B,2,))*100)+100</f>
        <v>87.171052631841377</v>
      </c>
      <c r="I339" s="77">
        <f>(((Table134567891011121314151617343[[#This Row],[FRA]]-VLOOKUP($U$1,A:C,3,))/VLOOKUP($U$1,A:C,3,))*100)+100</f>
        <v>100.76104985852278</v>
      </c>
      <c r="J339" s="77">
        <f>(((Table134567891011121314151617343[[#This Row],[DEU]]-VLOOKUP($U$1,A:D,4,))/VLOOKUP($U$1,A:D,4,))*100)+100</f>
        <v>140.29255319069711</v>
      </c>
      <c r="K339" s="77">
        <f>(((Table134567891011121314151617343[[#This Row],[ESP]]-VLOOKUP($U$1,A:E,5,))/VLOOKUP($U$1,A:E,5,))*100)+100</f>
        <v>89.240985122049707</v>
      </c>
      <c r="L339" s="77">
        <f>(((Table134567891011121314151617343[[#This Row],[EA19]]-VLOOKUP($U$1,A:F,6,))/VLOOKUP($U$1,A:F,6,))*100)+100</f>
        <v>117.67337807606263</v>
      </c>
      <c r="M339" s="77">
        <f>(((Table134567891011121314151617343[[#This Row],[GBR]]-VLOOKUP($U$1,A:G,7,))/VLOOKUP($U$1,A:G,7,))*100)+100</f>
        <v>107.81796966151406</v>
      </c>
      <c r="N339" s="77">
        <f>IF(VLOOKUP(A339,Database!$A:$AU,MATCH($N$1,Database!$A$1:$AU$1,0),FALSE)=0,#N/A,VLOOKUP(A339,Database!$A:$AU,MATCH($N$1,Database!$A$1:$AU$1,0),FALSE))</f>
        <v>100.753740474</v>
      </c>
      <c r="O339" s="77">
        <f>(((Table134567891011121314151617343[[#This Row],[USA]]-VLOOKUP($U$1,A:N,14,))/VLOOKUP($U$1,A:N,14,))*100)+100</f>
        <v>115.99097171524033</v>
      </c>
      <c r="P339" s="77">
        <f>IF(VLOOKUP(A339,Database!$A:$AS,MATCH($P$1,Database!$A$1:$AS$1,0),FALSE)=0,#N/A,VLOOKUP(A339,Database!$A:$AS,MATCH($P$1,Database!$A$1:$AS$1,0),FALSE))</f>
        <v>103.791350721</v>
      </c>
      <c r="Q339" s="77">
        <f>(((Table134567891011121314151617343[[#This Row],[JPN]]-VLOOKUP($U$1,A:Q,16,))/VLOOKUP($U$1,A:Q,16,))*100)+100</f>
        <v>104.20438651585545</v>
      </c>
    </row>
    <row r="340" spans="1:17" s="82" customFormat="1" x14ac:dyDescent="0.2">
      <c r="A340" s="21">
        <v>43160</v>
      </c>
      <c r="B340" s="77">
        <f>IF(VLOOKUP(A340,Database!$A:$AS,MATCH($B$1,Database!$A$1:$AS$1,0),FALSE)=0,#N/A,VLOOKUP(A340,Database!$A:$AS,MATCH($B$1,Database!$A$1:$AS$1,0),FALSE))</f>
        <v>107.59103408</v>
      </c>
      <c r="C340" s="77">
        <f>IF(VLOOKUP(A340,Database!$A:$AS,MATCH($C$1,Database!$A$1:$AS$1,0),FALSE)=0,#N/A,VLOOKUP(A340,Database!$A:$AS,MATCH($C$1,Database!$A$1:$AS$1,0),FALSE))</f>
        <v>104.28</v>
      </c>
      <c r="D340" s="77">
        <f>IF(VLOOKUP(A340,Database!$A:$AS,MATCH($D$1,Database!$A$1:$AS$1,0),FALSE)=0,#N/A,VLOOKUP(A340,Database!$A:$AS,MATCH($D$1,Database!$A$1:$AS$1,0),FALSE))</f>
        <v>106.691109074</v>
      </c>
      <c r="E340" s="77">
        <f>IF(VLOOKUP(A340,Database!$A:$AS,MATCH($E$1,Database!$A$1:$AS$1,0),FALSE)=0,#N/A,VLOOKUP(A340,Database!$A:$AS,MATCH($E$1,Database!$A$1:$AS$1,0),FALSE))</f>
        <v>108.118090098</v>
      </c>
      <c r="F340" s="77">
        <f>IF(VLOOKUP(A340,Database!$A:$AS,MATCH($F$1,Database!$A$1:$AS$1,0),FALSE)=0,#N/A,VLOOKUP(A340,Database!$A:$AS,MATCH($F$1,Database!$A$1:$AS$1,0),FALSE))</f>
        <v>105.4</v>
      </c>
      <c r="G340" s="77">
        <f>IF(VLOOKUP(A340,Database!$A:$AS,MATCH($G$1,Database!$A$1:$AS$1,0),FALSE)=0,#N/A,VLOOKUP(A340,Database!$A:$AS,MATCH($G$1,Database!$A$1:$AS$1,0),FALSE))</f>
        <v>99.802832049000003</v>
      </c>
      <c r="H340" s="77">
        <f>(((Table134567891011121314151617343[[#This Row],[ITA]]-VLOOKUP($U$1,A:B,2,))/VLOOKUP($U$1,A:B,2,))*100)+100</f>
        <v>88.486842104887117</v>
      </c>
      <c r="I340" s="77">
        <f>(((Table134567891011121314151617343[[#This Row],[FRA]]-VLOOKUP($U$1,A:C,3,))/VLOOKUP($U$1,A:C,3,))*100)+100</f>
        <v>101.74651185481511</v>
      </c>
      <c r="J340" s="77">
        <f>(((Table134567891011121314151617343[[#This Row],[DEU]]-VLOOKUP($U$1,A:D,4,))/VLOOKUP($U$1,A:D,4,))*100)+100</f>
        <v>141.8882978710954</v>
      </c>
      <c r="K340" s="77">
        <f>(((Table134567891011121314151617343[[#This Row],[ESP]]-VLOOKUP($U$1,A:E,5,))/VLOOKUP($U$1,A:E,5,))*100)+100</f>
        <v>90.878372698464943</v>
      </c>
      <c r="L340" s="77">
        <f>(((Table134567891011121314151617343[[#This Row],[EA19]]-VLOOKUP($U$1,A:F,6,))/VLOOKUP($U$1,A:F,6,))*100)+100</f>
        <v>117.89709172259508</v>
      </c>
      <c r="M340" s="77">
        <f>(((Table134567891011121314151617343[[#This Row],[GBR]]-VLOOKUP($U$1,A:G,7,))/VLOOKUP($U$1,A:G,7,))*100)+100</f>
        <v>108.28471411903124</v>
      </c>
      <c r="N340" s="77">
        <f>IF(VLOOKUP(A340,Database!$A:$AU,MATCH($N$1,Database!$A$1:$AU$1,0),FALSE)=0,#N/A,VLOOKUP(A340,Database!$A:$AU,MATCH($N$1,Database!$A$1:$AU$1,0),FALSE))</f>
        <v>101.39652573799999</v>
      </c>
      <c r="O340" s="77">
        <f>(((Table134567891011121314151617343[[#This Row],[USA]]-VLOOKUP($U$1,A:N,14,))/VLOOKUP($U$1,A:N,14,))*100)+100</f>
        <v>116.73096694544061</v>
      </c>
      <c r="P340" s="77">
        <f>IF(VLOOKUP(A340,Database!$A:$AS,MATCH($P$1,Database!$A$1:$AS$1,0),FALSE)=0,#N/A,VLOOKUP(A340,Database!$A:$AS,MATCH($P$1,Database!$A$1:$AS$1,0),FALSE))</f>
        <v>104.891259062</v>
      </c>
      <c r="Q340" s="77">
        <f>(((Table134567891011121314151617343[[#This Row],[JPN]]-VLOOKUP($U$1,A:Q,16,))/VLOOKUP($U$1,A:Q,16,))*100)+100</f>
        <v>105.30867192211895</v>
      </c>
    </row>
    <row r="341" spans="1:17" s="82" customFormat="1" x14ac:dyDescent="0.2">
      <c r="A341" s="21">
        <v>43191</v>
      </c>
      <c r="B341" s="77">
        <f>IF(VLOOKUP(A341,Database!$A:$AS,MATCH($B$1,Database!$A$1:$AS$1,0),FALSE)=0,#N/A,VLOOKUP(A341,Database!$A:$AS,MATCH($B$1,Database!$A$1:$AS$1,0),FALSE))</f>
        <v>105.99116740300001</v>
      </c>
      <c r="C341" s="77">
        <f>IF(VLOOKUP(A341,Database!$A:$AS,MATCH($C$1,Database!$A$1:$AS$1,0),FALSE)=0,#N/A,VLOOKUP(A341,Database!$A:$AS,MATCH($C$1,Database!$A$1:$AS$1,0),FALSE))</f>
        <v>102.91</v>
      </c>
      <c r="D341" s="77">
        <f>IF(VLOOKUP(A341,Database!$A:$AS,MATCH($D$1,Database!$A$1:$AS$1,0),FALSE)=0,#N/A,VLOOKUP(A341,Database!$A:$AS,MATCH($D$1,Database!$A$1:$AS$1,0),FALSE))</f>
        <v>106.09115907</v>
      </c>
      <c r="E341" s="77">
        <f>IF(VLOOKUP(A341,Database!$A:$AS,MATCH($E$1,Database!$A$1:$AS$1,0),FALSE)=0,#N/A,VLOOKUP(A341,Database!$A:$AS,MATCH($E$1,Database!$A$1:$AS$1,0),FALSE))</f>
        <v>104.76708730599999</v>
      </c>
      <c r="F341" s="77">
        <f>IF(VLOOKUP(A341,Database!$A:$AS,MATCH($F$1,Database!$A$1:$AS$1,0),FALSE)=0,#N/A,VLOOKUP(A341,Database!$A:$AS,MATCH($F$1,Database!$A$1:$AS$1,0),FALSE))</f>
        <v>105.1</v>
      </c>
      <c r="G341" s="77">
        <f>IF(VLOOKUP(A341,Database!$A:$AS,MATCH($G$1,Database!$A$1:$AS$1,0),FALSE)=0,#N/A,VLOOKUP(A341,Database!$A:$AS,MATCH($G$1,Database!$A$1:$AS$1,0),FALSE))</f>
        <v>100.985839756</v>
      </c>
      <c r="H341" s="77">
        <f>(((Table134567891011121314151617343[[#This Row],[ITA]]-VLOOKUP($U$1,A:B,2,))/VLOOKUP($U$1,A:B,2,))*100)+100</f>
        <v>87.171052631841377</v>
      </c>
      <c r="I341" s="77">
        <f>(((Table134567891011121314151617343[[#This Row],[FRA]]-VLOOKUP($U$1,A:C,3,))/VLOOKUP($U$1,A:C,3,))*100)+100</f>
        <v>100.40979607766612</v>
      </c>
      <c r="J341" s="77">
        <f>(((Table134567891011121314151617343[[#This Row],[DEU]]-VLOOKUP($U$1,A:D,4,))/VLOOKUP($U$1,A:D,4,))*100)+100</f>
        <v>141.09042553089625</v>
      </c>
      <c r="K341" s="77">
        <f>(((Table134567891011121314151617343[[#This Row],[ESP]]-VLOOKUP($U$1,A:E,5,))/VLOOKUP($U$1,A:E,5,))*100)+100</f>
        <v>88.061696225832662</v>
      </c>
      <c r="L341" s="77">
        <f>(((Table134567891011121314151617343[[#This Row],[EA19]]-VLOOKUP($U$1,A:F,6,))/VLOOKUP($U$1,A:F,6,))*100)+100</f>
        <v>117.56152125279641</v>
      </c>
      <c r="M341" s="77">
        <f>(((Table134567891011121314151617343[[#This Row],[GBR]]-VLOOKUP($U$1,A:G,7,))/VLOOKUP($U$1,A:G,7,))*100)+100</f>
        <v>109.56826137638976</v>
      </c>
      <c r="N341" s="77">
        <f>IF(VLOOKUP(A341,Database!$A:$AU,MATCH($N$1,Database!$A$1:$AU$1,0),FALSE)=0,#N/A,VLOOKUP(A341,Database!$A:$AU,MATCH($N$1,Database!$A$1:$AU$1,0),FALSE))</f>
        <v>102.498230936</v>
      </c>
      <c r="O341" s="77">
        <f>(((Table134567891011121314151617343[[#This Row],[USA]]-VLOOKUP($U$1,A:N,14,))/VLOOKUP($U$1,A:N,14,))*100)+100</f>
        <v>117.99928567840843</v>
      </c>
      <c r="P341" s="77">
        <f>IF(VLOOKUP(A341,Database!$A:$AS,MATCH($P$1,Database!$A$1:$AS$1,0),FALSE)=0,#N/A,VLOOKUP(A341,Database!$A:$AS,MATCH($P$1,Database!$A$1:$AS$1,0),FALSE))</f>
        <v>104.291309058</v>
      </c>
      <c r="Q341" s="77">
        <f>(((Table134567891011121314151617343[[#This Row],[JPN]]-VLOOKUP($U$1,A:Q,16,))/VLOOKUP($U$1,A:Q,16,))*100)+100</f>
        <v>104.70633442797593</v>
      </c>
    </row>
    <row r="342" spans="1:17" s="82" customFormat="1" x14ac:dyDescent="0.2">
      <c r="A342" s="21">
        <v>43221</v>
      </c>
      <c r="B342" s="77">
        <f>IF(VLOOKUP(A342,Database!$A:$AS,MATCH($B$1,Database!$A$1:$AS$1,0),FALSE)=0,#N/A,VLOOKUP(A342,Database!$A:$AS,MATCH($B$1,Database!$A$1:$AS$1,0),FALSE))</f>
        <v>106.791100742</v>
      </c>
      <c r="C342" s="77">
        <f>IF(VLOOKUP(A342,Database!$A:$AS,MATCH($C$1,Database!$A$1:$AS$1,0),FALSE)=0,#N/A,VLOOKUP(A342,Database!$A:$AS,MATCH($C$1,Database!$A$1:$AS$1,0),FALSE))</f>
        <v>101.89</v>
      </c>
      <c r="D342" s="77">
        <f>IF(VLOOKUP(A342,Database!$A:$AS,MATCH($D$1,Database!$A$1:$AS$1,0),FALSE)=0,#N/A,VLOOKUP(A342,Database!$A:$AS,MATCH($D$1,Database!$A$1:$AS$1,0),FALSE))</f>
        <v>107.99100075</v>
      </c>
      <c r="E342" s="77">
        <f>IF(VLOOKUP(A342,Database!$A:$AS,MATCH($E$1,Database!$A$1:$AS$1,0),FALSE)=0,#N/A,VLOOKUP(A342,Database!$A:$AS,MATCH($E$1,Database!$A$1:$AS$1,0),FALSE))</f>
        <v>106.922089102</v>
      </c>
      <c r="F342" s="77">
        <f>IF(VLOOKUP(A342,Database!$A:$AS,MATCH($F$1,Database!$A$1:$AS$1,0),FALSE)=0,#N/A,VLOOKUP(A342,Database!$A:$AS,MATCH($F$1,Database!$A$1:$AS$1,0),FALSE))</f>
        <v>106.5</v>
      </c>
      <c r="G342" s="77">
        <f>IF(VLOOKUP(A342,Database!$A:$AS,MATCH($G$1,Database!$A$1:$AS$1,0),FALSE)=0,#N/A,VLOOKUP(A342,Database!$A:$AS,MATCH($G$1,Database!$A$1:$AS$1,0),FALSE))</f>
        <v>101.953755153</v>
      </c>
      <c r="H342" s="77">
        <f>(((Table134567891011121314151617343[[#This Row],[ITA]]-VLOOKUP($U$1,A:B,2,))/VLOOKUP($U$1,A:B,2,))*100)+100</f>
        <v>87.828947368775459</v>
      </c>
      <c r="I342" s="77">
        <f>(((Table134567891011121314151617343[[#This Row],[FRA]]-VLOOKUP($U$1,A:C,3,))/VLOOKUP($U$1,A:C,3,))*100)+100</f>
        <v>99.414577031905552</v>
      </c>
      <c r="J342" s="77">
        <f>(((Table134567891011121314151617343[[#This Row],[DEU]]-VLOOKUP($U$1,A:D,4,))/VLOOKUP($U$1,A:D,4,))*100)+100</f>
        <v>143.61702127574688</v>
      </c>
      <c r="K342" s="77">
        <f>(((Table134567891011121314151617343[[#This Row],[ESP]]-VLOOKUP($U$1,A:E,5,))/VLOOKUP($U$1,A:E,5,))*100)+100</f>
        <v>89.873077246393009</v>
      </c>
      <c r="L342" s="77">
        <f>(((Table134567891011121314151617343[[#This Row],[EA19]]-VLOOKUP($U$1,A:F,6,))/VLOOKUP($U$1,A:F,6,))*100)+100</f>
        <v>119.12751677852349</v>
      </c>
      <c r="M342" s="77">
        <f>(((Table134567891011121314151617343[[#This Row],[GBR]]-VLOOKUP($U$1,A:G,7,))/VLOOKUP($U$1,A:G,7,))*100)+100</f>
        <v>110.61843640553217</v>
      </c>
      <c r="N342" s="77">
        <f>IF(VLOOKUP(A342,Database!$A:$AU,MATCH($N$1,Database!$A$1:$AU$1,0),FALSE)=0,#N/A,VLOOKUP(A342,Database!$A:$AU,MATCH($N$1,Database!$A$1:$AU$1,0),FALSE))</f>
        <v>101.63718612700001</v>
      </c>
      <c r="O342" s="77">
        <f>(((Table134567891011121314151617343[[#This Row],[USA]]-VLOOKUP($U$1,A:N,14,))/VLOOKUP($U$1,A:N,14,))*100)+100</f>
        <v>117.00802298566458</v>
      </c>
      <c r="P342" s="77">
        <f>IF(VLOOKUP(A342,Database!$A:$AS,MATCH($P$1,Database!$A$1:$AS$1,0),FALSE)=0,#N/A,VLOOKUP(A342,Database!$A:$AS,MATCH($P$1,Database!$A$1:$AS$1,0),FALSE))</f>
        <v>104.59128406000001</v>
      </c>
      <c r="Q342" s="77">
        <f>(((Table134567891011121314151617343[[#This Row],[JPN]]-VLOOKUP($U$1,A:Q,16,))/VLOOKUP($U$1,A:Q,16,))*100)+100</f>
        <v>105.00750317504745</v>
      </c>
    </row>
    <row r="343" spans="1:17" s="82" customFormat="1" x14ac:dyDescent="0.2">
      <c r="A343" s="21">
        <v>43252</v>
      </c>
      <c r="B343" s="77">
        <f>IF(VLOOKUP(A343,Database!$A:$AS,MATCH($B$1,Database!$A$1:$AS$1,0),FALSE)=0,#N/A,VLOOKUP(A343,Database!$A:$AS,MATCH($B$1,Database!$A$1:$AS$1,0),FALSE))</f>
        <v>107.09107574399999</v>
      </c>
      <c r="C343" s="77">
        <f>IF(VLOOKUP(A343,Database!$A:$AS,MATCH($C$1,Database!$A$1:$AS$1,0),FALSE)=0,#N/A,VLOOKUP(A343,Database!$A:$AS,MATCH($C$1,Database!$A$1:$AS$1,0),FALSE))</f>
        <v>103.8</v>
      </c>
      <c r="D343" s="77">
        <f>IF(VLOOKUP(A343,Database!$A:$AS,MATCH($D$1,Database!$A$1:$AS$1,0),FALSE)=0,#N/A,VLOOKUP(A343,Database!$A:$AS,MATCH($D$1,Database!$A$1:$AS$1,0),FALSE))</f>
        <v>107.891009083</v>
      </c>
      <c r="E343" s="77">
        <f>IF(VLOOKUP(A343,Database!$A:$AS,MATCH($E$1,Database!$A$1:$AS$1,0),FALSE)=0,#N/A,VLOOKUP(A343,Database!$A:$AS,MATCH($E$1,Database!$A$1:$AS$1,0),FALSE))</f>
        <v>105.77008814200001</v>
      </c>
      <c r="F343" s="77">
        <f>IF(VLOOKUP(A343,Database!$A:$AS,MATCH($F$1,Database!$A$1:$AS$1,0),FALSE)=0,#N/A,VLOOKUP(A343,Database!$A:$AS,MATCH($F$1,Database!$A$1:$AS$1,0),FALSE))</f>
        <v>106.3</v>
      </c>
      <c r="G343" s="77">
        <f>IF(VLOOKUP(A343,Database!$A:$AS,MATCH($G$1,Database!$A$1:$AS$1,0),FALSE)=0,#N/A,VLOOKUP(A343,Database!$A:$AS,MATCH($G$1,Database!$A$1:$AS$1,0),FALSE))</f>
        <v>104.642409034</v>
      </c>
      <c r="H343" s="77">
        <f>(((Table134567891011121314151617343[[#This Row],[ITA]]-VLOOKUP($U$1,A:B,2,))/VLOOKUP($U$1,A:B,2,))*100)+100</f>
        <v>88.075657895022943</v>
      </c>
      <c r="I343" s="77">
        <f>(((Table134567891011121314151617343[[#This Row],[FRA]]-VLOOKUP($U$1,A:C,3,))/VLOOKUP($U$1,A:C,3,))*100)+100</f>
        <v>101.27817348033955</v>
      </c>
      <c r="J343" s="77">
        <f>(((Table134567891011121314151617343[[#This Row],[DEU]]-VLOOKUP($U$1,A:D,4,))/VLOOKUP($U$1,A:D,4,))*100)+100</f>
        <v>143.48404255282367</v>
      </c>
      <c r="K343" s="77">
        <f>(((Table134567891011121314151617343[[#This Row],[ESP]]-VLOOKUP($U$1,A:E,5,))/VLOOKUP($U$1,A:E,5,))*100)+100</f>
        <v>88.904765907402705</v>
      </c>
      <c r="L343" s="77">
        <f>(((Table134567891011121314151617343[[#This Row],[EA19]]-VLOOKUP($U$1,A:F,6,))/VLOOKUP($U$1,A:F,6,))*100)+100</f>
        <v>118.90380313199104</v>
      </c>
      <c r="M343" s="77">
        <f>(((Table134567891011121314151617343[[#This Row],[GBR]]-VLOOKUP($U$1,A:G,7,))/VLOOKUP($U$1,A:G,7,))*100)+100</f>
        <v>113.53558926474329</v>
      </c>
      <c r="N343" s="77">
        <f>IF(VLOOKUP(A343,Database!$A:$AU,MATCH($N$1,Database!$A$1:$AU$1,0),FALSE)=0,#N/A,VLOOKUP(A343,Database!$A:$AU,MATCH($N$1,Database!$A$1:$AU$1,0),FALSE))</f>
        <v>102.394156221</v>
      </c>
      <c r="O343" s="77">
        <f>(((Table134567891011121314151617343[[#This Row],[USA]]-VLOOKUP($U$1,A:N,14,))/VLOOKUP($U$1,A:N,14,))*100)+100</f>
        <v>117.87947149317775</v>
      </c>
      <c r="P343" s="77">
        <f>IF(VLOOKUP(A343,Database!$A:$AS,MATCH($P$1,Database!$A$1:$AS$1,0),FALSE)=0,#N/A,VLOOKUP(A343,Database!$A:$AS,MATCH($P$1,Database!$A$1:$AS$1,0),FALSE))</f>
        <v>103.591367386</v>
      </c>
      <c r="Q343" s="77">
        <f>(((Table134567891011121314151617343[[#This Row],[JPN]]-VLOOKUP($U$1,A:Q,16,))/VLOOKUP($U$1,A:Q,16,))*100)+100</f>
        <v>104.00360735080645</v>
      </c>
    </row>
    <row r="344" spans="1:17" s="82" customFormat="1" x14ac:dyDescent="0.2">
      <c r="A344" s="21">
        <v>43282</v>
      </c>
      <c r="B344" s="77">
        <f>IF(VLOOKUP(A344,Database!$A:$AS,MATCH($B$1,Database!$A$1:$AS$1,0),FALSE)=0,#N/A,VLOOKUP(A344,Database!$A:$AS,MATCH($B$1,Database!$A$1:$AS$1,0),FALSE))</f>
        <v>105.99116740300001</v>
      </c>
      <c r="C344" s="77">
        <f>IF(VLOOKUP(A344,Database!$A:$AS,MATCH($C$1,Database!$A$1:$AS$1,0),FALSE)=0,#N/A,VLOOKUP(A344,Database!$A:$AS,MATCH($C$1,Database!$A$1:$AS$1,0),FALSE))</f>
        <v>103.6</v>
      </c>
      <c r="D344" s="77">
        <f>IF(VLOOKUP(A344,Database!$A:$AS,MATCH($D$1,Database!$A$1:$AS$1,0),FALSE)=0,#N/A,VLOOKUP(A344,Database!$A:$AS,MATCH($D$1,Database!$A$1:$AS$1,0),FALSE))</f>
        <v>105.59120073299999</v>
      </c>
      <c r="E344" s="77">
        <f>IF(VLOOKUP(A344,Database!$A:$AS,MATCH($E$1,Database!$A$1:$AS$1,0),FALSE)=0,#N/A,VLOOKUP(A344,Database!$A:$AS,MATCH($E$1,Database!$A$1:$AS$1,0),FALSE))</f>
        <v>105.172087643</v>
      </c>
      <c r="F344" s="77">
        <f>IF(VLOOKUP(A344,Database!$A:$AS,MATCH($F$1,Database!$A$1:$AS$1,0),FALSE)=0,#N/A,VLOOKUP(A344,Database!$A:$AS,MATCH($F$1,Database!$A$1:$AS$1,0),FALSE))</f>
        <v>105</v>
      </c>
      <c r="G344" s="77">
        <f>IF(VLOOKUP(A344,Database!$A:$AS,MATCH($G$1,Database!$A$1:$AS$1,0),FALSE)=0,#N/A,VLOOKUP(A344,Database!$A:$AS,MATCH($G$1,Database!$A$1:$AS$1,0),FALSE))</f>
        <v>104.642409034</v>
      </c>
      <c r="H344" s="77">
        <f>(((Table134567891011121314151617343[[#This Row],[ITA]]-VLOOKUP($U$1,A:B,2,))/VLOOKUP($U$1,A:B,2,))*100)+100</f>
        <v>87.171052631841377</v>
      </c>
      <c r="I344" s="77">
        <f>(((Table134567891011121314151617343[[#This Row],[FRA]]-VLOOKUP($U$1,A:C,3,))/VLOOKUP($U$1,A:C,3,))*100)+100</f>
        <v>101.08303249097473</v>
      </c>
      <c r="J344" s="77">
        <f>(((Table134567891011121314151617343[[#This Row],[DEU]]-VLOOKUP($U$1,A:D,4,))/VLOOKUP($U$1,A:D,4,))*100)+100</f>
        <v>140.42553191362032</v>
      </c>
      <c r="K344" s="77">
        <f>(((Table134567891011121314151617343[[#This Row],[ESP]]-VLOOKUP($U$1,A:E,5,))/VLOOKUP($U$1,A:E,5,))*100)+100</f>
        <v>88.402118180526173</v>
      </c>
      <c r="L344" s="77">
        <f>(((Table134567891011121314151617343[[#This Row],[EA19]]-VLOOKUP($U$1,A:F,6,))/VLOOKUP($U$1,A:F,6,))*100)+100</f>
        <v>117.44966442953019</v>
      </c>
      <c r="M344" s="77">
        <f>(((Table134567891011121314151617343[[#This Row],[GBR]]-VLOOKUP($U$1,A:G,7,))/VLOOKUP($U$1,A:G,7,))*100)+100</f>
        <v>113.53558926474329</v>
      </c>
      <c r="N344" s="77">
        <f>IF(VLOOKUP(A344,Database!$A:$AU,MATCH($N$1,Database!$A$1:$AU$1,0),FALSE)=0,#N/A,VLOOKUP(A344,Database!$A:$AU,MATCH($N$1,Database!$A$1:$AU$1,0),FALSE))</f>
        <v>102.634915729</v>
      </c>
      <c r="O344" s="77">
        <f>(((Table134567891011121314151617343[[#This Row],[USA]]-VLOOKUP($U$1,A:N,14,))/VLOOKUP($U$1,A:N,14,))*100)+100</f>
        <v>118.15664164240718</v>
      </c>
      <c r="P344" s="77">
        <f>IF(VLOOKUP(A344,Database!$A:$AS,MATCH($P$1,Database!$A$1:$AS$1,0),FALSE)=0,#N/A,VLOOKUP(A344,Database!$A:$AS,MATCH($P$1,Database!$A$1:$AS$1,0),FALSE))</f>
        <v>103.791350721</v>
      </c>
      <c r="Q344" s="77">
        <f>(((Table134567891011121314151617343[[#This Row],[JPN]]-VLOOKUP($U$1,A:Q,16,))/VLOOKUP($U$1,A:Q,16,))*100)+100</f>
        <v>104.20438651585545</v>
      </c>
    </row>
    <row r="345" spans="1:17" s="82" customFormat="1" x14ac:dyDescent="0.2">
      <c r="A345" s="21">
        <v>43313</v>
      </c>
      <c r="B345" s="77">
        <f>IF(VLOOKUP(A345,Database!$A:$AS,MATCH($B$1,Database!$A$1:$AS$1,0),FALSE)=0,#N/A,VLOOKUP(A345,Database!$A:$AS,MATCH($B$1,Database!$A$1:$AS$1,0),FALSE))</f>
        <v>106.99108407600001</v>
      </c>
      <c r="C345" s="77">
        <f>IF(VLOOKUP(A345,Database!$A:$AS,MATCH($C$1,Database!$A$1:$AS$1,0),FALSE)=0,#N/A,VLOOKUP(A345,Database!$A:$AS,MATCH($C$1,Database!$A$1:$AS$1,0),FALSE))</f>
        <v>104.19</v>
      </c>
      <c r="D345" s="77">
        <f>IF(VLOOKUP(A345,Database!$A:$AS,MATCH($D$1,Database!$A$1:$AS$1,0),FALSE)=0,#N/A,VLOOKUP(A345,Database!$A:$AS,MATCH($D$1,Database!$A$1:$AS$1,0),FALSE))</f>
        <v>105.891175735</v>
      </c>
      <c r="E345" s="77">
        <f>IF(VLOOKUP(A345,Database!$A:$AS,MATCH($E$1,Database!$A$1:$AS$1,0),FALSE)=0,#N/A,VLOOKUP(A345,Database!$A:$AS,MATCH($E$1,Database!$A$1:$AS$1,0),FALSE))</f>
        <v>105.538087948</v>
      </c>
      <c r="F345" s="77">
        <f>IF(VLOOKUP(A345,Database!$A:$AS,MATCH($F$1,Database!$A$1:$AS$1,0),FALSE)=0,#N/A,VLOOKUP(A345,Database!$A:$AS,MATCH($F$1,Database!$A$1:$AS$1,0),FALSE))</f>
        <v>106.2</v>
      </c>
      <c r="G345" s="77">
        <f>IF(VLOOKUP(A345,Database!$A:$AS,MATCH($G$1,Database!$A$1:$AS$1,0),FALSE)=0,#N/A,VLOOKUP(A345,Database!$A:$AS,MATCH($G$1,Database!$A$1:$AS$1,0),FALSE))</f>
        <v>105.932962897</v>
      </c>
      <c r="H345" s="77">
        <f>(((Table134567891011121314151617343[[#This Row],[ITA]]-VLOOKUP($U$1,A:B,2,))/VLOOKUP($U$1,A:B,2,))*100)+100</f>
        <v>87.993421052392165</v>
      </c>
      <c r="I345" s="77">
        <f>(((Table134567891011121314151617343[[#This Row],[FRA]]-VLOOKUP($U$1,A:C,3,))/VLOOKUP($U$1,A:C,3,))*100)+100</f>
        <v>101.65869840960094</v>
      </c>
      <c r="J345" s="77">
        <f>(((Table134567891011121314151617343[[#This Row],[DEU]]-VLOOKUP($U$1,A:D,4,))/VLOOKUP($U$1,A:D,4,))*100)+100</f>
        <v>140.82446808371992</v>
      </c>
      <c r="K345" s="77">
        <f>(((Table134567891011121314151617343[[#This Row],[ESP]]-VLOOKUP($U$1,A:E,5,))/VLOOKUP($U$1,A:E,5,))*100)+100</f>
        <v>88.709758762184563</v>
      </c>
      <c r="L345" s="77">
        <f>(((Table134567891011121314151617343[[#This Row],[EA19]]-VLOOKUP($U$1,A:F,6,))/VLOOKUP($U$1,A:F,6,))*100)+100</f>
        <v>118.79194630872483</v>
      </c>
      <c r="M345" s="77">
        <f>(((Table134567891011121314151617343[[#This Row],[GBR]]-VLOOKUP($U$1,A:G,7,))/VLOOKUP($U$1,A:G,7,))*100)+100</f>
        <v>114.93582263729482</v>
      </c>
      <c r="N345" s="77">
        <f>IF(VLOOKUP(A345,Database!$A:$AU,MATCH($N$1,Database!$A$1:$AU$1,0),FALSE)=0,#N/A,VLOOKUP(A345,Database!$A:$AU,MATCH($N$1,Database!$A$1:$AU$1,0),FALSE))</f>
        <v>103.24796535999999</v>
      </c>
      <c r="O345" s="77">
        <f>(((Table134567891011121314151617343[[#This Row],[USA]]-VLOOKUP($U$1,A:N,14,))/VLOOKUP($U$1,A:N,14,))*100)+100</f>
        <v>118.86240424809138</v>
      </c>
      <c r="P345" s="77">
        <f>IF(VLOOKUP(A345,Database!$A:$AS,MATCH($P$1,Database!$A$1:$AS$1,0),FALSE)=0,#N/A,VLOOKUP(A345,Database!$A:$AS,MATCH($P$1,Database!$A$1:$AS$1,0),FALSE))</f>
        <v>103.591367386</v>
      </c>
      <c r="Q345" s="77">
        <f>(((Table134567891011121314151617343[[#This Row],[JPN]]-VLOOKUP($U$1,A:Q,16,))/VLOOKUP($U$1,A:Q,16,))*100)+100</f>
        <v>104.00360735080645</v>
      </c>
    </row>
    <row r="346" spans="1:17" s="82" customFormat="1" x14ac:dyDescent="0.2">
      <c r="A346" s="21">
        <v>43344</v>
      </c>
      <c r="B346" s="77">
        <f>IF(VLOOKUP(A346,Database!$A:$AS,MATCH($B$1,Database!$A$1:$AS$1,0),FALSE)=0,#N/A,VLOOKUP(A346,Database!$A:$AS,MATCH($B$1,Database!$A$1:$AS$1,0),FALSE))</f>
        <v>107.09107574399999</v>
      </c>
      <c r="C346" s="77">
        <f>IF(VLOOKUP(A346,Database!$A:$AS,MATCH($C$1,Database!$A$1:$AS$1,0),FALSE)=0,#N/A,VLOOKUP(A346,Database!$A:$AS,MATCH($C$1,Database!$A$1:$AS$1,0),FALSE))</f>
        <v>102.99</v>
      </c>
      <c r="D346" s="77">
        <f>IF(VLOOKUP(A346,Database!$A:$AS,MATCH($D$1,Database!$A$1:$AS$1,0),FALSE)=0,#N/A,VLOOKUP(A346,Database!$A:$AS,MATCH($D$1,Database!$A$1:$AS$1,0),FALSE))</f>
        <v>105.59120073299999</v>
      </c>
      <c r="E346" s="77">
        <f>IF(VLOOKUP(A346,Database!$A:$AS,MATCH($E$1,Database!$A$1:$AS$1,0),FALSE)=0,#N/A,VLOOKUP(A346,Database!$A:$AS,MATCH($E$1,Database!$A$1:$AS$1,0),FALSE))</f>
        <v>104.94908745799999</v>
      </c>
      <c r="F346" s="77">
        <f>IF(VLOOKUP(A346,Database!$A:$AS,MATCH($F$1,Database!$A$1:$AS$1,0),FALSE)=0,#N/A,VLOOKUP(A346,Database!$A:$AS,MATCH($F$1,Database!$A$1:$AS$1,0),FALSE))</f>
        <v>105.5</v>
      </c>
      <c r="G346" s="77">
        <f>IF(VLOOKUP(A346,Database!$A:$AS,MATCH($G$1,Database!$A$1:$AS$1,0),FALSE)=0,#N/A,VLOOKUP(A346,Database!$A:$AS,MATCH($G$1,Database!$A$1:$AS$1,0),FALSE))</f>
        <v>106.363147517</v>
      </c>
      <c r="H346" s="77">
        <f>(((Table134567891011121314151617343[[#This Row],[ITA]]-VLOOKUP($U$1,A:B,2,))/VLOOKUP($U$1,A:B,2,))*100)+100</f>
        <v>88.075657895022943</v>
      </c>
      <c r="I346" s="77">
        <f>(((Table134567891011121314151617343[[#This Row],[FRA]]-VLOOKUP($U$1,A:C,3,))/VLOOKUP($U$1,A:C,3,))*100)+100</f>
        <v>100.48785247341203</v>
      </c>
      <c r="J346" s="77">
        <f>(((Table134567891011121314151617343[[#This Row],[DEU]]-VLOOKUP($U$1,A:D,4,))/VLOOKUP($U$1,A:D,4,))*100)+100</f>
        <v>140.42553191362032</v>
      </c>
      <c r="K346" s="77">
        <f>(((Table134567891011121314151617343[[#This Row],[ESP]]-VLOOKUP($U$1,A:E,5,))/VLOOKUP($U$1,A:E,5,))*100)+100</f>
        <v>88.214675968904729</v>
      </c>
      <c r="L346" s="77">
        <f>(((Table134567891011121314151617343[[#This Row],[EA19]]-VLOOKUP($U$1,A:F,6,))/VLOOKUP($U$1,A:F,6,))*100)+100</f>
        <v>118.00894854586129</v>
      </c>
      <c r="M346" s="77">
        <f>(((Table134567891011121314151617343[[#This Row],[GBR]]-VLOOKUP($U$1,A:G,7,))/VLOOKUP($U$1,A:G,7,))*100)+100</f>
        <v>115.40256709372703</v>
      </c>
      <c r="N346" s="77">
        <f>IF(VLOOKUP(A346,Database!$A:$AU,MATCH($N$1,Database!$A$1:$AU$1,0),FALSE)=0,#N/A,VLOOKUP(A346,Database!$A:$AU,MATCH($N$1,Database!$A$1:$AU$1,0),FALSE))</f>
        <v>103.21386850099999</v>
      </c>
      <c r="O346" s="77">
        <f>(((Table134567891011121314151617343[[#This Row],[USA]]-VLOOKUP($U$1,A:N,14,))/VLOOKUP($U$1,A:N,14,))*100)+100</f>
        <v>118.82315083884581</v>
      </c>
      <c r="P346" s="77">
        <f>IF(VLOOKUP(A346,Database!$A:$AS,MATCH($P$1,Database!$A$1:$AS$1,0),FALSE)=0,#N/A,VLOOKUP(A346,Database!$A:$AS,MATCH($P$1,Database!$A$1:$AS$1,0),FALSE))</f>
        <v>103.29139238400001</v>
      </c>
      <c r="Q346" s="77">
        <f>(((Table134567891011121314151617343[[#This Row],[JPN]]-VLOOKUP($U$1,A:Q,16,))/VLOOKUP($U$1,A:Q,16,))*100)+100</f>
        <v>103.70243860373495</v>
      </c>
    </row>
    <row r="347" spans="1:17" s="82" customFormat="1" x14ac:dyDescent="0.2">
      <c r="A347" s="21">
        <v>43374</v>
      </c>
      <c r="B347" s="77">
        <f>IF(VLOOKUP(A347,Database!$A:$AS,MATCH($B$1,Database!$A$1:$AS$1,0),FALSE)=0,#N/A,VLOOKUP(A347,Database!$A:$AS,MATCH($B$1,Database!$A$1:$AS$1,0),FALSE))</f>
        <v>106.691109074</v>
      </c>
      <c r="C347" s="77">
        <f>IF(VLOOKUP(A347,Database!$A:$AS,MATCH($C$1,Database!$A$1:$AS$1,0),FALSE)=0,#N/A,VLOOKUP(A347,Database!$A:$AS,MATCH($C$1,Database!$A$1:$AS$1,0),FALSE))</f>
        <v>103.81</v>
      </c>
      <c r="D347" s="77">
        <f>IF(VLOOKUP(A347,Database!$A:$AS,MATCH($D$1,Database!$A$1:$AS$1,0),FALSE)=0,#N/A,VLOOKUP(A347,Database!$A:$AS,MATCH($D$1,Database!$A$1:$AS$1,0),FALSE))</f>
        <v>105.391217399</v>
      </c>
      <c r="E347" s="77">
        <f>IF(VLOOKUP(A347,Database!$A:$AS,MATCH($E$1,Database!$A$1:$AS$1,0),FALSE)=0,#N/A,VLOOKUP(A347,Database!$A:$AS,MATCH($E$1,Database!$A$1:$AS$1,0),FALSE))</f>
        <v>106.223088519</v>
      </c>
      <c r="F347" s="77">
        <f>IF(VLOOKUP(A347,Database!$A:$AS,MATCH($F$1,Database!$A$1:$AS$1,0),FALSE)=0,#N/A,VLOOKUP(A347,Database!$A:$AS,MATCH($F$1,Database!$A$1:$AS$1,0),FALSE))</f>
        <v>105.6</v>
      </c>
      <c r="G347" s="77">
        <f>IF(VLOOKUP(A347,Database!$A:$AS,MATCH($G$1,Database!$A$1:$AS$1,0),FALSE)=0,#N/A,VLOOKUP(A347,Database!$A:$AS,MATCH($G$1,Database!$A$1:$AS$1,0),FALSE))</f>
        <v>107.115970604</v>
      </c>
      <c r="H347" s="77">
        <f>(((Table134567891011121314151617343[[#This Row],[ITA]]-VLOOKUP($U$1,A:B,2,))/VLOOKUP($U$1,A:B,2,))*100)+100</f>
        <v>87.746710526144682</v>
      </c>
      <c r="I347" s="77">
        <f>(((Table134567891011121314151617343[[#This Row],[FRA]]-VLOOKUP($U$1,A:C,3,))/VLOOKUP($U$1,A:C,3,))*100)+100</f>
        <v>101.2879305298078</v>
      </c>
      <c r="J347" s="77">
        <f>(((Table134567891011121314151617343[[#This Row],[DEU]]-VLOOKUP($U$1,A:D,4,))/VLOOKUP($U$1,A:D,4,))*100)+100</f>
        <v>140.15957446777387</v>
      </c>
      <c r="K347" s="77">
        <f>(((Table134567891011121314151617343[[#This Row],[ESP]]-VLOOKUP($U$1,A:E,5,))/VLOOKUP($U$1,A:E,5,))*100)+100</f>
        <v>89.285534167887462</v>
      </c>
      <c r="L347" s="77">
        <f>(((Table134567891011121314151617343[[#This Row],[EA19]]-VLOOKUP($U$1,A:F,6,))/VLOOKUP($U$1,A:F,6,))*100)+100</f>
        <v>118.12080536912751</v>
      </c>
      <c r="M347" s="77">
        <f>(((Table134567891011121314151617343[[#This Row],[GBR]]-VLOOKUP($U$1,A:G,7,))/VLOOKUP($U$1,A:G,7,))*100)+100</f>
        <v>116.21936989465334</v>
      </c>
      <c r="N347" s="77">
        <f>IF(VLOOKUP(A347,Database!$A:$AU,MATCH($N$1,Database!$A$1:$AU$1,0),FALSE)=0,#N/A,VLOOKUP(A347,Database!$A:$AU,MATCH($N$1,Database!$A$1:$AU$1,0),FALSE))</f>
        <v>103.071038344</v>
      </c>
      <c r="O347" s="77">
        <f>(((Table134567891011121314151617343[[#This Row],[USA]]-VLOOKUP($U$1,A:N,14,))/VLOOKUP($U$1,A:N,14,))*100)+100</f>
        <v>118.6587201326236</v>
      </c>
      <c r="P347" s="77">
        <f>IF(VLOOKUP(A347,Database!$A:$AS,MATCH($P$1,Database!$A$1:$AS$1,0),FALSE)=0,#N/A,VLOOKUP(A347,Database!$A:$AS,MATCH($P$1,Database!$A$1:$AS$1,0),FALSE))</f>
        <v>105.291225731</v>
      </c>
      <c r="Q347" s="77">
        <f>(((Table134567891011121314151617343[[#This Row],[JPN]]-VLOOKUP($U$1,A:Q,16,))/VLOOKUP($U$1,A:Q,16,))*100)+100</f>
        <v>105.71023025121295</v>
      </c>
    </row>
    <row r="348" spans="1:17" s="82" customFormat="1" x14ac:dyDescent="0.2">
      <c r="A348" s="21">
        <v>43405</v>
      </c>
      <c r="B348" s="77">
        <f>IF(VLOOKUP(A348,Database!$A:$AS,MATCH($B$1,Database!$A$1:$AS$1,0),FALSE)=0,#N/A,VLOOKUP(A348,Database!$A:$AS,MATCH($B$1,Database!$A$1:$AS$1,0),FALSE))</f>
        <v>104.991250729</v>
      </c>
      <c r="C348" s="77">
        <f>IF(VLOOKUP(A348,Database!$A:$AS,MATCH($C$1,Database!$A$1:$AS$1,0),FALSE)=0,#N/A,VLOOKUP(A348,Database!$A:$AS,MATCH($C$1,Database!$A$1:$AS$1,0),FALSE))</f>
        <v>103.09</v>
      </c>
      <c r="D348" s="77">
        <f>IF(VLOOKUP(A348,Database!$A:$AS,MATCH($D$1,Database!$A$1:$AS$1,0),FALSE)=0,#N/A,VLOOKUP(A348,Database!$A:$AS,MATCH($D$1,Database!$A$1:$AS$1,0),FALSE))</f>
        <v>103.491375719</v>
      </c>
      <c r="E348" s="77">
        <f>IF(VLOOKUP(A348,Database!$A:$AS,MATCH($E$1,Database!$A$1:$AS$1,0),FALSE)=0,#N/A,VLOOKUP(A348,Database!$A:$AS,MATCH($E$1,Database!$A$1:$AS$1,0),FALSE))</f>
        <v>103.961086634</v>
      </c>
      <c r="F348" s="77">
        <f>IF(VLOOKUP(A348,Database!$A:$AS,MATCH($F$1,Database!$A$1:$AS$1,0),FALSE)=0,#N/A,VLOOKUP(A348,Database!$A:$AS,MATCH($F$1,Database!$A$1:$AS$1,0),FALSE))</f>
        <v>104.2</v>
      </c>
      <c r="G348" s="77">
        <f>IF(VLOOKUP(A348,Database!$A:$AS,MATCH($G$1,Database!$A$1:$AS$1,0),FALSE)=0,#N/A,VLOOKUP(A348,Database!$A:$AS,MATCH($G$1,Database!$A$1:$AS$1,0),FALSE))</f>
        <v>107.65370138</v>
      </c>
      <c r="H348" s="77">
        <f>(((Table134567891011121314151617343[[#This Row],[ITA]]-VLOOKUP($U$1,A:B,2,))/VLOOKUP($U$1,A:B,2,))*100)+100</f>
        <v>86.34868421046815</v>
      </c>
      <c r="I348" s="77">
        <f>(((Table134567891011121314151617343[[#This Row],[FRA]]-VLOOKUP($U$1,A:C,3,))/VLOOKUP($U$1,A:C,3,))*100)+100</f>
        <v>100.58542296809446</v>
      </c>
      <c r="J348" s="77">
        <f>(((Table134567891011121314151617343[[#This Row],[DEU]]-VLOOKUP($U$1,A:D,4,))/VLOOKUP($U$1,A:D,4,))*100)+100</f>
        <v>137.63297872292324</v>
      </c>
      <c r="K348" s="77">
        <f>(((Table134567891011121314151617343[[#This Row],[ESP]]-VLOOKUP($U$1,A:E,5,))/VLOOKUP($U$1,A:E,5,))*100)+100</f>
        <v>87.384214507474198</v>
      </c>
      <c r="L348" s="77">
        <f>(((Table134567891011121314151617343[[#This Row],[EA19]]-VLOOKUP($U$1,A:F,6,))/VLOOKUP($U$1,A:F,6,))*100)+100</f>
        <v>116.55480984340045</v>
      </c>
      <c r="M348" s="77">
        <f>(((Table134567891011121314151617343[[#This Row],[GBR]]-VLOOKUP($U$1,A:G,7,))/VLOOKUP($U$1,A:G,7,))*100)+100</f>
        <v>116.80280046627857</v>
      </c>
      <c r="N348" s="77">
        <f>IF(VLOOKUP(A348,Database!$A:$AU,MATCH($N$1,Database!$A$1:$AU$1,0),FALSE)=0,#N/A,VLOOKUP(A348,Database!$A:$AU,MATCH($N$1,Database!$A$1:$AU$1,0),FALSE))</f>
        <v>102.996996618</v>
      </c>
      <c r="O348" s="77">
        <f>(((Table134567891011121314151617343[[#This Row],[USA]]-VLOOKUP($U$1,A:N,14,))/VLOOKUP($U$1,A:N,14,))*100)+100</f>
        <v>118.57348089777425</v>
      </c>
      <c r="P348" s="77">
        <f>IF(VLOOKUP(A348,Database!$A:$AS,MATCH($P$1,Database!$A$1:$AS$1,0),FALSE)=0,#N/A,VLOOKUP(A348,Database!$A:$AS,MATCH($P$1,Database!$A$1:$AS$1,0),FALSE))</f>
        <v>104.091325723</v>
      </c>
      <c r="Q348" s="77">
        <f>(((Table134567891011121314151617343[[#This Row],[JPN]]-VLOOKUP($U$1,A:Q,16,))/VLOOKUP($U$1,A:Q,16,))*100)+100</f>
        <v>104.50555526292695</v>
      </c>
    </row>
    <row r="349" spans="1:17" s="82" customFormat="1" x14ac:dyDescent="0.2">
      <c r="A349" s="21">
        <v>43435</v>
      </c>
      <c r="B349" s="77">
        <f>IF(VLOOKUP(A349,Database!$A:$AS,MATCH($B$1,Database!$A$1:$AS$1,0),FALSE)=0,#N/A,VLOOKUP(A349,Database!$A:$AS,MATCH($B$1,Database!$A$1:$AS$1,0),FALSE))</f>
        <v>105.391217399</v>
      </c>
      <c r="C349" s="77">
        <f>IF(VLOOKUP(A349,Database!$A:$AS,MATCH($C$1,Database!$A$1:$AS$1,0),FALSE)=0,#N/A,VLOOKUP(A349,Database!$A:$AS,MATCH($C$1,Database!$A$1:$AS$1,0),FALSE))</f>
        <v>104.13</v>
      </c>
      <c r="D349" s="77">
        <f>IF(VLOOKUP(A349,Database!$A:$AS,MATCH($D$1,Database!$A$1:$AS$1,0),FALSE)=0,#N/A,VLOOKUP(A349,Database!$A:$AS,MATCH($D$1,Database!$A$1:$AS$1,0),FALSE))</f>
        <v>104.691275727</v>
      </c>
      <c r="E349" s="77">
        <f>IF(VLOOKUP(A349,Database!$A:$AS,MATCH($E$1,Database!$A$1:$AS$1,0),FALSE)=0,#N/A,VLOOKUP(A349,Database!$A:$AS,MATCH($E$1,Database!$A$1:$AS$1,0),FALSE))</f>
        <v>103.085085904</v>
      </c>
      <c r="F349" s="77">
        <f>IF(VLOOKUP(A349,Database!$A:$AS,MATCH($F$1,Database!$A$1:$AS$1,0),FALSE)=0,#N/A,VLOOKUP(A349,Database!$A:$AS,MATCH($F$1,Database!$A$1:$AS$1,0),FALSE))</f>
        <v>104.6</v>
      </c>
      <c r="G349" s="77">
        <f>IF(VLOOKUP(A349,Database!$A:$AS,MATCH($G$1,Database!$A$1:$AS$1,0),FALSE)=0,#N/A,VLOOKUP(A349,Database!$A:$AS,MATCH($G$1,Database!$A$1:$AS$1,0),FALSE))</f>
        <v>107.761247535</v>
      </c>
      <c r="H349" s="77">
        <f>(((Table134567891011121314151617343[[#This Row],[ITA]]-VLOOKUP($U$1,A:B,2,))/VLOOKUP($U$1,A:B,2,))*100)+100</f>
        <v>86.677631579346411</v>
      </c>
      <c r="I349" s="77">
        <f>(((Table134567891011121314151617343[[#This Row],[FRA]]-VLOOKUP($U$1,A:C,3,))/VLOOKUP($U$1,A:C,3,))*100)+100</f>
        <v>101.6001561127915</v>
      </c>
      <c r="J349" s="77">
        <f>(((Table134567891011121314151617343[[#This Row],[DEU]]-VLOOKUP($U$1,A:D,4,))/VLOOKUP($U$1,A:D,4,))*100)+100</f>
        <v>139.22872340332157</v>
      </c>
      <c r="K349" s="77">
        <f>(((Table134567891011121314151617343[[#This Row],[ESP]]-VLOOKUP($U$1,A:E,5,))/VLOOKUP($U$1,A:E,5,))*100)+100</f>
        <v>86.647894426783651</v>
      </c>
      <c r="L349" s="77">
        <f>(((Table134567891011121314151617343[[#This Row],[EA19]]-VLOOKUP($U$1,A:F,6,))/VLOOKUP($U$1,A:F,6,))*100)+100</f>
        <v>117.00223713646531</v>
      </c>
      <c r="M349" s="77">
        <f>(((Table134567891011121314151617343[[#This Row],[GBR]]-VLOOKUP($U$1,A:G,7,))/VLOOKUP($U$1,A:G,7,))*100)+100</f>
        <v>116.9194865803866</v>
      </c>
      <c r="N349" s="77">
        <f>IF(VLOOKUP(A349,Database!$A:$AU,MATCH($N$1,Database!$A$1:$AU$1,0),FALSE)=0,#N/A,VLOOKUP(A349,Database!$A:$AU,MATCH($N$1,Database!$A$1:$AU$1,0),FALSE))</f>
        <v>102.951699338</v>
      </c>
      <c r="O349" s="77">
        <f>(((Table134567891011121314151617343[[#This Row],[USA]]-VLOOKUP($U$1,A:N,14,))/VLOOKUP($U$1,A:N,14,))*100)+100</f>
        <v>118.52133320083972</v>
      </c>
      <c r="P349" s="77">
        <f>IF(VLOOKUP(A349,Database!$A:$AS,MATCH($P$1,Database!$A$1:$AS$1,0),FALSE)=0,#N/A,VLOOKUP(A349,Database!$A:$AS,MATCH($P$1,Database!$A$1:$AS$1,0),FALSE))</f>
        <v>104.39130072499999</v>
      </c>
      <c r="Q349" s="77">
        <f>(((Table134567891011121314151617343[[#This Row],[JPN]]-VLOOKUP($U$1,A:Q,16,))/VLOOKUP($U$1,A:Q,16,))*100)+100</f>
        <v>104.80672400999845</v>
      </c>
    </row>
    <row r="350" spans="1:17" s="82" customFormat="1" x14ac:dyDescent="0.2">
      <c r="A350" s="21">
        <v>43466</v>
      </c>
      <c r="B350" s="77">
        <f>IF(VLOOKUP(A350,Database!$A:$AS,MATCH($B$1,Database!$A$1:$AS$1,0),FALSE)=0,#N/A,VLOOKUP(A350,Database!$A:$AS,MATCH($B$1,Database!$A$1:$AS$1,0),FALSE))</f>
        <v>105.691192401</v>
      </c>
      <c r="C350" s="77">
        <f>IF(VLOOKUP(A350,Database!$A:$AS,MATCH($C$1,Database!$A$1:$AS$1,0),FALSE)=0,#N/A,VLOOKUP(A350,Database!$A:$AS,MATCH($C$1,Database!$A$1:$AS$1,0),FALSE))</f>
        <v>104.69</v>
      </c>
      <c r="D350" s="77">
        <f>IF(VLOOKUP(A350,Database!$A:$AS,MATCH($D$1,Database!$A$1:$AS$1,0),FALSE)=0,#N/A,VLOOKUP(A350,Database!$A:$AS,MATCH($D$1,Database!$A$1:$AS$1,0),FALSE))</f>
        <v>103.491375719</v>
      </c>
      <c r="E350" s="77">
        <f>IF(VLOOKUP(A350,Database!$A:$AS,MATCH($E$1,Database!$A$1:$AS$1,0),FALSE)=0,#N/A,VLOOKUP(A350,Database!$A:$AS,MATCH($E$1,Database!$A$1:$AS$1,0),FALSE))</f>
        <v>106.995089163</v>
      </c>
      <c r="F350" s="77">
        <f>IF(VLOOKUP(A350,Database!$A:$AS,MATCH($F$1,Database!$A$1:$AS$1,0),FALSE)=0,#N/A,VLOOKUP(A350,Database!$A:$AS,MATCH($F$1,Database!$A$1:$AS$1,0),FALSE))</f>
        <v>105.3</v>
      </c>
      <c r="G350" s="77">
        <f>IF(VLOOKUP(A350,Database!$A:$AS,MATCH($G$1,Database!$A$1:$AS$1,0),FALSE)=0,#N/A,VLOOKUP(A350,Database!$A:$AS,MATCH($G$1,Database!$A$1:$AS$1,0),FALSE))</f>
        <v>108.51407062200001</v>
      </c>
      <c r="H350" s="77">
        <f>(((Table134567891011121314151617343[[#This Row],[ITA]]-VLOOKUP($U$1,A:B,2,))/VLOOKUP($U$1,A:B,2,))*100)+100</f>
        <v>86.924342105593894</v>
      </c>
      <c r="I350" s="77">
        <f>(((Table134567891011121314151617343[[#This Row],[FRA]]-VLOOKUP($U$1,A:C,3,))/VLOOKUP($U$1,A:C,3,))*100)+100</f>
        <v>102.14655088301298</v>
      </c>
      <c r="J350" s="77">
        <f>(((Table134567891011121314151617343[[#This Row],[DEU]]-VLOOKUP($U$1,A:D,4,))/VLOOKUP($U$1,A:D,4,))*100)+100</f>
        <v>137.63297872292324</v>
      </c>
      <c r="K350" s="77">
        <f>(((Table134567891011121314151617343[[#This Row],[ESP]]-VLOOKUP($U$1,A:E,5,))/VLOOKUP($U$1,A:E,5,))*100)+100</f>
        <v>89.934437253257315</v>
      </c>
      <c r="L350" s="77">
        <f>(((Table134567891011121314151617343[[#This Row],[EA19]]-VLOOKUP($U$1,A:F,6,))/VLOOKUP($U$1,A:F,6,))*100)+100</f>
        <v>117.78523489932886</v>
      </c>
      <c r="M350" s="77">
        <f>(((Table134567891011121314151617343[[#This Row],[GBR]]-VLOOKUP($U$1,A:G,7,))/VLOOKUP($U$1,A:G,7,))*100)+100</f>
        <v>117.73628938131293</v>
      </c>
      <c r="N350" s="77">
        <f>IF(VLOOKUP(A350,Database!$A:$AU,MATCH($N$1,Database!$A$1:$AU$1,0),FALSE)=0,#N/A,VLOOKUP(A350,Database!$A:$AU,MATCH($N$1,Database!$A$1:$AU$1,0),FALSE))</f>
        <v>102.391975608</v>
      </c>
      <c r="O350" s="77">
        <f>(((Table134567891011121314151617343[[#This Row],[USA]]-VLOOKUP($U$1,A:N,14,))/VLOOKUP($U$1,A:N,14,))*100)+100</f>
        <v>117.87696110081299</v>
      </c>
      <c r="P350" s="77">
        <f>IF(VLOOKUP(A350,Database!$A:$AS,MATCH($P$1,Database!$A$1:$AS$1,0),FALSE)=0,#N/A,VLOOKUP(A350,Database!$A:$AS,MATCH($P$1,Database!$A$1:$AS$1,0),FALSE))</f>
        <v>102.391467378</v>
      </c>
      <c r="Q350" s="77">
        <f>(((Table134567891011121314151617343[[#This Row],[JPN]]-VLOOKUP($U$1,A:Q,16,))/VLOOKUP($U$1,A:Q,16,))*100)+100</f>
        <v>102.79893236252043</v>
      </c>
    </row>
    <row r="351" spans="1:17" s="82" customFormat="1" x14ac:dyDescent="0.2">
      <c r="A351" s="21">
        <v>43497</v>
      </c>
      <c r="B351" s="77">
        <f>IF(VLOOKUP(A351,Database!$A:$AS,MATCH($B$1,Database!$A$1:$AS$1,0),FALSE)=0,#N/A,VLOOKUP(A351,Database!$A:$AS,MATCH($B$1,Database!$A$1:$AS$1,0),FALSE))</f>
        <v>106.591117407</v>
      </c>
      <c r="C351" s="77">
        <f>IF(VLOOKUP(A351,Database!$A:$AS,MATCH($C$1,Database!$A$1:$AS$1,0),FALSE)=0,#N/A,VLOOKUP(A351,Database!$A:$AS,MATCH($C$1,Database!$A$1:$AS$1,0),FALSE))</f>
        <v>104.61</v>
      </c>
      <c r="D351" s="77">
        <f>IF(VLOOKUP(A351,Database!$A:$AS,MATCH($D$1,Database!$A$1:$AS$1,0),FALSE)=0,#N/A,VLOOKUP(A351,Database!$A:$AS,MATCH($D$1,Database!$A$1:$AS$1,0),FALSE))</f>
        <v>103.891342388</v>
      </c>
      <c r="E351" s="77">
        <f>IF(VLOOKUP(A351,Database!$A:$AS,MATCH($E$1,Database!$A$1:$AS$1,0),FALSE)=0,#N/A,VLOOKUP(A351,Database!$A:$AS,MATCH($E$1,Database!$A$1:$AS$1,0),FALSE))</f>
        <v>105.962088302</v>
      </c>
      <c r="F351" s="77">
        <f>IF(VLOOKUP(A351,Database!$A:$AS,MATCH($F$1,Database!$A$1:$AS$1,0),FALSE)=0,#N/A,VLOOKUP(A351,Database!$A:$AS,MATCH($F$1,Database!$A$1:$AS$1,0),FALSE))</f>
        <v>105.2</v>
      </c>
      <c r="G351" s="77">
        <f>IF(VLOOKUP(A351,Database!$A:$AS,MATCH($G$1,Database!$A$1:$AS$1,0),FALSE)=0,#N/A,VLOOKUP(A351,Database!$A:$AS,MATCH($G$1,Database!$A$1:$AS$1,0),FALSE))</f>
        <v>108.72916293199999</v>
      </c>
      <c r="H351" s="77">
        <f>(((Table134567891011121314151617343[[#This Row],[ITA]]-VLOOKUP($U$1,A:B,2,))/VLOOKUP($U$1,A:B,2,))*100)+100</f>
        <v>87.664473684336329</v>
      </c>
      <c r="I351" s="77">
        <f>(((Table134567891011121314151617343[[#This Row],[FRA]]-VLOOKUP($U$1,A:C,3,))/VLOOKUP($U$1,A:C,3,))*100)+100</f>
        <v>102.06849448726706</v>
      </c>
      <c r="J351" s="77">
        <f>(((Table134567891011121314151617343[[#This Row],[DEU]]-VLOOKUP($U$1,A:D,4,))/VLOOKUP($U$1,A:D,4,))*100)+100</f>
        <v>138.16489361594606</v>
      </c>
      <c r="K351" s="77">
        <f>(((Table134567891011121314151617343[[#This Row],[ESP]]-VLOOKUP($U$1,A:E,5,))/VLOOKUP($U$1,A:E,5,))*100)+100</f>
        <v>89.066151130567746</v>
      </c>
      <c r="L351" s="77">
        <f>(((Table134567891011121314151617343[[#This Row],[EA19]]-VLOOKUP($U$1,A:F,6,))/VLOOKUP($U$1,A:F,6,))*100)+100</f>
        <v>117.67337807606263</v>
      </c>
      <c r="M351" s="77">
        <f>(((Table134567891011121314151617343[[#This Row],[GBR]]-VLOOKUP($U$1,A:G,7,))/VLOOKUP($U$1,A:G,7,))*100)+100</f>
        <v>117.96966160952903</v>
      </c>
      <c r="N351" s="77">
        <f>IF(VLOOKUP(A351,Database!$A:$AU,MATCH($N$1,Database!$A$1:$AU$1,0),FALSE)=0,#N/A,VLOOKUP(A351,Database!$A:$AU,MATCH($N$1,Database!$A$1:$AU$1,0),FALSE))</f>
        <v>101.822736476</v>
      </c>
      <c r="O351" s="77">
        <f>(((Table134567891011121314151617343[[#This Row],[USA]]-VLOOKUP($U$1,A:N,14,))/VLOOKUP($U$1,A:N,14,))*100)+100</f>
        <v>117.22163456158583</v>
      </c>
      <c r="P351" s="77">
        <f>IF(VLOOKUP(A351,Database!$A:$AS,MATCH($P$1,Database!$A$1:$AS$1,0),FALSE)=0,#N/A,VLOOKUP(A351,Database!$A:$AS,MATCH($P$1,Database!$A$1:$AS$1,0),FALSE))</f>
        <v>102.891425715</v>
      </c>
      <c r="Q351" s="77">
        <f>(((Table134567891011121314151617343[[#This Row],[JPN]]-VLOOKUP($U$1,A:Q,16,))/VLOOKUP($U$1,A:Q,16,))*100)+100</f>
        <v>103.30088027464093</v>
      </c>
    </row>
    <row r="352" spans="1:17" s="82" customFormat="1" x14ac:dyDescent="0.2">
      <c r="A352" s="21">
        <v>43525</v>
      </c>
      <c r="B352" s="77">
        <f>IF(VLOOKUP(A352,Database!$A:$AS,MATCH($B$1,Database!$A$1:$AS$1,0),FALSE)=0,#N/A,VLOOKUP(A352,Database!$A:$AS,MATCH($B$1,Database!$A$1:$AS$1,0),FALSE))</f>
        <v>105.691192401</v>
      </c>
      <c r="C352" s="77">
        <f>IF(VLOOKUP(A352,Database!$A:$AS,MATCH($C$1,Database!$A$1:$AS$1,0),FALSE)=0,#N/A,VLOOKUP(A352,Database!$A:$AS,MATCH($C$1,Database!$A$1:$AS$1,0),FALSE))</f>
        <v>104.36</v>
      </c>
      <c r="D352" s="77">
        <f>IF(VLOOKUP(A352,Database!$A:$AS,MATCH($D$1,Database!$A$1:$AS$1,0),FALSE)=0,#N/A,VLOOKUP(A352,Database!$A:$AS,MATCH($D$1,Database!$A$1:$AS$1,0),FALSE))</f>
        <v>104.691275727</v>
      </c>
      <c r="E352" s="77">
        <f>IF(VLOOKUP(A352,Database!$A:$AS,MATCH($E$1,Database!$A$1:$AS$1,0),FALSE)=0,#N/A,VLOOKUP(A352,Database!$A:$AS,MATCH($E$1,Database!$A$1:$AS$1,0),FALSE))</f>
        <v>105.25208771</v>
      </c>
      <c r="F352" s="77">
        <f>IF(VLOOKUP(A352,Database!$A:$AS,MATCH($F$1,Database!$A$1:$AS$1,0),FALSE)=0,#N/A,VLOOKUP(A352,Database!$A:$AS,MATCH($F$1,Database!$A$1:$AS$1,0),FALSE))</f>
        <v>105.3</v>
      </c>
      <c r="G352" s="77">
        <f>IF(VLOOKUP(A352,Database!$A:$AS,MATCH($G$1,Database!$A$1:$AS$1,0),FALSE)=0,#N/A,VLOOKUP(A352,Database!$A:$AS,MATCH($G$1,Database!$A$1:$AS$1,0),FALSE))</f>
        <v>110.01971679499999</v>
      </c>
      <c r="H352" s="77">
        <f>(((Table134567891011121314151617343[[#This Row],[ITA]]-VLOOKUP($U$1,A:B,2,))/VLOOKUP($U$1,A:B,2,))*100)+100</f>
        <v>86.924342105593894</v>
      </c>
      <c r="I352" s="77">
        <f>(((Table134567891011121314151617343[[#This Row],[FRA]]-VLOOKUP($U$1,A:C,3,))/VLOOKUP($U$1,A:C,3,))*100)+100</f>
        <v>101.82456825056103</v>
      </c>
      <c r="J352" s="77">
        <f>(((Table134567891011121314151617343[[#This Row],[DEU]]-VLOOKUP($U$1,A:D,4,))/VLOOKUP($U$1,A:D,4,))*100)+100</f>
        <v>139.22872340332157</v>
      </c>
      <c r="K352" s="77">
        <f>(((Table134567891011121314151617343[[#This Row],[ESP]]-VLOOKUP($U$1,A:E,5,))/VLOOKUP($U$1,A:E,5,))*100)+100</f>
        <v>88.469362023791803</v>
      </c>
      <c r="L352" s="77">
        <f>(((Table134567891011121314151617343[[#This Row],[EA19]]-VLOOKUP($U$1,A:F,6,))/VLOOKUP($U$1,A:F,6,))*100)+100</f>
        <v>117.78523489932886</v>
      </c>
      <c r="M352" s="77">
        <f>(((Table134567891011121314151617343[[#This Row],[GBR]]-VLOOKUP($U$1,A:G,7,))/VLOOKUP($U$1,A:G,7,))*100)+100</f>
        <v>119.36989498208057</v>
      </c>
      <c r="N352" s="77">
        <f>IF(VLOOKUP(A352,Database!$A:$AU,MATCH($N$1,Database!$A$1:$AU$1,0),FALSE)=0,#N/A,VLOOKUP(A352,Database!$A:$AU,MATCH($N$1,Database!$A$1:$AU$1,0),FALSE))</f>
        <v>101.957042418</v>
      </c>
      <c r="O352" s="77">
        <f>(((Table134567891011121314151617343[[#This Row],[USA]]-VLOOKUP($U$1,A:N,14,))/VLOOKUP($U$1,A:N,14,))*100)+100</f>
        <v>117.37625191520885</v>
      </c>
      <c r="P352" s="77">
        <f>IF(VLOOKUP(A352,Database!$A:$AS,MATCH($P$1,Database!$A$1:$AS$1,0),FALSE)=0,#N/A,VLOOKUP(A352,Database!$A:$AS,MATCH($P$1,Database!$A$1:$AS$1,0),FALSE))</f>
        <v>102.491459045</v>
      </c>
      <c r="Q352" s="77">
        <f>(((Table134567891011121314151617343[[#This Row],[JPN]]-VLOOKUP($U$1,A:Q,16,))/VLOOKUP($U$1,A:Q,16,))*100)+100</f>
        <v>102.89932194454295</v>
      </c>
    </row>
    <row r="353" spans="1:17" s="82" customFormat="1" x14ac:dyDescent="0.2">
      <c r="A353" s="21">
        <v>43556</v>
      </c>
      <c r="B353" s="77">
        <f>IF(VLOOKUP(A353,Database!$A:$AS,MATCH($B$1,Database!$A$1:$AS$1,0),FALSE)=0,#N/A,VLOOKUP(A353,Database!$A:$AS,MATCH($B$1,Database!$A$1:$AS$1,0),FALSE))</f>
        <v>104.59128406000001</v>
      </c>
      <c r="C353" s="77">
        <f>IF(VLOOKUP(A353,Database!$A:$AS,MATCH($C$1,Database!$A$1:$AS$1,0),FALSE)=0,#N/A,VLOOKUP(A353,Database!$A:$AS,MATCH($C$1,Database!$A$1:$AS$1,0),FALSE))</f>
        <v>104.38</v>
      </c>
      <c r="D353" s="77">
        <f>IF(VLOOKUP(A353,Database!$A:$AS,MATCH($D$1,Database!$A$1:$AS$1,0),FALSE)=0,#N/A,VLOOKUP(A353,Database!$A:$AS,MATCH($D$1,Database!$A$1:$AS$1,0),FALSE))</f>
        <v>101.89150904100001</v>
      </c>
      <c r="E353" s="77">
        <f>IF(VLOOKUP(A353,Database!$A:$AS,MATCH($E$1,Database!$A$1:$AS$1,0),FALSE)=0,#N/A,VLOOKUP(A353,Database!$A:$AS,MATCH($E$1,Database!$A$1:$AS$1,0),FALSE))</f>
        <v>106.22708852300001</v>
      </c>
      <c r="F353" s="77">
        <f>IF(VLOOKUP(A353,Database!$A:$AS,MATCH($F$1,Database!$A$1:$AS$1,0),FALSE)=0,#N/A,VLOOKUP(A353,Database!$A:$AS,MATCH($F$1,Database!$A$1:$AS$1,0),FALSE))</f>
        <v>104.2</v>
      </c>
      <c r="G353" s="77">
        <f>IF(VLOOKUP(A353,Database!$A:$AS,MATCH($G$1,Database!$A$1:$AS$1,0),FALSE)=0,#N/A,VLOOKUP(A353,Database!$A:$AS,MATCH($G$1,Database!$A$1:$AS$1,0),FALSE))</f>
        <v>106.685785983</v>
      </c>
      <c r="H353" s="77">
        <f>(((Table134567891011121314151617343[[#This Row],[ITA]]-VLOOKUP($U$1,A:B,2,))/VLOOKUP($U$1,A:B,2,))*100)+100</f>
        <v>86.019736842412328</v>
      </c>
      <c r="I353" s="77">
        <f>(((Table134567891011121314151617343[[#This Row],[FRA]]-VLOOKUP($U$1,A:C,3,))/VLOOKUP($U$1,A:C,3,))*100)+100</f>
        <v>101.84408234949751</v>
      </c>
      <c r="J353" s="77">
        <f>(((Table134567891011121314151617343[[#This Row],[DEU]]-VLOOKUP($U$1,A:D,4,))/VLOOKUP($U$1,A:D,4,))*100)+100</f>
        <v>135.50531914817219</v>
      </c>
      <c r="K353" s="77">
        <f>(((Table134567891011121314151617343[[#This Row],[ESP]]-VLOOKUP($U$1,A:E,5,))/VLOOKUP($U$1,A:E,5,))*100)+100</f>
        <v>89.288896360597107</v>
      </c>
      <c r="L353" s="77">
        <f>(((Table134567891011121314151617343[[#This Row],[EA19]]-VLOOKUP($U$1,A:F,6,))/VLOOKUP($U$1,A:F,6,))*100)+100</f>
        <v>116.55480984340045</v>
      </c>
      <c r="M353" s="77">
        <f>(((Table134567891011121314151617343[[#This Row],[GBR]]-VLOOKUP($U$1,A:G,7,))/VLOOKUP($U$1,A:G,7,))*100)+100</f>
        <v>115.75262543713616</v>
      </c>
      <c r="N353" s="77">
        <f>IF(VLOOKUP(A353,Database!$A:$AU,MATCH($N$1,Database!$A$1:$AU$1,0),FALSE)=0,#N/A,VLOOKUP(A353,Database!$A:$AU,MATCH($N$1,Database!$A$1:$AU$1,0),FALSE))</f>
        <v>101.35321083300001</v>
      </c>
      <c r="O353" s="77">
        <f>(((Table134567891011121314151617343[[#This Row],[USA]]-VLOOKUP($U$1,A:N,14,))/VLOOKUP($U$1,A:N,14,))*100)+100</f>
        <v>116.68110142285985</v>
      </c>
      <c r="P353" s="77">
        <f>IF(VLOOKUP(A353,Database!$A:$AS,MATCH($P$1,Database!$A$1:$AS$1,0),FALSE)=0,#N/A,VLOOKUP(A353,Database!$A:$AS,MATCH($P$1,Database!$A$1:$AS$1,0),FALSE))</f>
        <v>102.69144238</v>
      </c>
      <c r="Q353" s="77">
        <f>(((Table134567891011121314151617343[[#This Row],[JPN]]-VLOOKUP($U$1,A:Q,16,))/VLOOKUP($U$1,A:Q,16,))*100)+100</f>
        <v>103.10010110959193</v>
      </c>
    </row>
    <row r="354" spans="1:17" s="82" customFormat="1" x14ac:dyDescent="0.2">
      <c r="A354" s="21">
        <v>43586</v>
      </c>
      <c r="B354" s="77">
        <f>IF(VLOOKUP(A354,Database!$A:$AS,MATCH($B$1,Database!$A$1:$AS$1,0),FALSE)=0,#N/A,VLOOKUP(A354,Database!$A:$AS,MATCH($B$1,Database!$A$1:$AS$1,0),FALSE))</f>
        <v>106.49112574</v>
      </c>
      <c r="C354" s="77">
        <f>IF(VLOOKUP(A354,Database!$A:$AS,MATCH($C$1,Database!$A$1:$AS$1,0),FALSE)=0,#N/A,VLOOKUP(A354,Database!$A:$AS,MATCH($C$1,Database!$A$1:$AS$1,0),FALSE))</f>
        <v>105.78</v>
      </c>
      <c r="D354" s="77">
        <f>IF(VLOOKUP(A354,Database!$A:$AS,MATCH($D$1,Database!$A$1:$AS$1,0),FALSE)=0,#N/A,VLOOKUP(A354,Database!$A:$AS,MATCH($D$1,Database!$A$1:$AS$1,0),FALSE))</f>
        <v>102.891425715</v>
      </c>
      <c r="E354" s="77">
        <f>IF(VLOOKUP(A354,Database!$A:$AS,MATCH($E$1,Database!$A$1:$AS$1,0),FALSE)=0,#N/A,VLOOKUP(A354,Database!$A:$AS,MATCH($E$1,Database!$A$1:$AS$1,0),FALSE))</f>
        <v>109.66809139</v>
      </c>
      <c r="F354" s="77">
        <f>IF(VLOOKUP(A354,Database!$A:$AS,MATCH($F$1,Database!$A$1:$AS$1,0),FALSE)=0,#N/A,VLOOKUP(A354,Database!$A:$AS,MATCH($F$1,Database!$A$1:$AS$1,0),FALSE))</f>
        <v>105.4</v>
      </c>
      <c r="G354" s="77">
        <f>IF(VLOOKUP(A354,Database!$A:$AS,MATCH($G$1,Database!$A$1:$AS$1,0),FALSE)=0,#N/A,VLOOKUP(A354,Database!$A:$AS,MATCH($G$1,Database!$A$1:$AS$1,0),FALSE))</f>
        <v>107.761247535</v>
      </c>
      <c r="H354" s="77">
        <f>(((Table134567891011121314151617343[[#This Row],[ITA]]-VLOOKUP($U$1,A:B,2,))/VLOOKUP($U$1,A:B,2,))*100)+100</f>
        <v>87.58223684252799</v>
      </c>
      <c r="I354" s="77">
        <f>(((Table134567891011121314151617343[[#This Row],[FRA]]-VLOOKUP($U$1,A:C,3,))/VLOOKUP($U$1,A:C,3,))*100)+100</f>
        <v>103.21006927505123</v>
      </c>
      <c r="J354" s="77">
        <f>(((Table134567891011121314151617343[[#This Row],[DEU]]-VLOOKUP($U$1,A:D,4,))/VLOOKUP($U$1,A:D,4,))*100)+100</f>
        <v>136.83510638272406</v>
      </c>
      <c r="K354" s="77">
        <f>(((Table134567891011121314151617343[[#This Row],[ESP]]-VLOOKUP($U$1,A:E,5,))/VLOOKUP($U$1,A:E,5,))*100)+100</f>
        <v>92.181222156587992</v>
      </c>
      <c r="L354" s="77">
        <f>(((Table134567891011121314151617343[[#This Row],[EA19]]-VLOOKUP($U$1,A:F,6,))/VLOOKUP($U$1,A:F,6,))*100)+100</f>
        <v>117.89709172259508</v>
      </c>
      <c r="M354" s="77">
        <f>(((Table134567891011121314151617343[[#This Row],[GBR]]-VLOOKUP($U$1,A:G,7,))/VLOOKUP($U$1,A:G,7,))*100)+100</f>
        <v>116.9194865803866</v>
      </c>
      <c r="N354" s="77">
        <f>IF(VLOOKUP(A354,Database!$A:$AU,MATCH($N$1,Database!$A$1:$AU$1,0),FALSE)=0,#N/A,VLOOKUP(A354,Database!$A:$AU,MATCH($N$1,Database!$A$1:$AU$1,0),FALSE))</f>
        <v>101.549069535</v>
      </c>
      <c r="O354" s="77">
        <f>(((Table134567891011121314151617343[[#This Row],[USA]]-VLOOKUP($U$1,A:N,14,))/VLOOKUP($U$1,A:N,14,))*100)+100</f>
        <v>116.9065803088743</v>
      </c>
      <c r="P354" s="77">
        <f>IF(VLOOKUP(A354,Database!$A:$AS,MATCH($P$1,Database!$A$1:$AS$1,0),FALSE)=0,#N/A,VLOOKUP(A354,Database!$A:$AS,MATCH($P$1,Database!$A$1:$AS$1,0),FALSE))</f>
        <v>103.891342388</v>
      </c>
      <c r="Q354" s="77">
        <f>(((Table134567891011121314151617343[[#This Row],[JPN]]-VLOOKUP($U$1,A:Q,16,))/VLOOKUP($U$1,A:Q,16,))*100)+100</f>
        <v>104.30477609787795</v>
      </c>
    </row>
    <row r="355" spans="1:17" s="82" customFormat="1" x14ac:dyDescent="0.2">
      <c r="A355" s="21">
        <v>43617</v>
      </c>
      <c r="B355" s="77">
        <f>IF(VLOOKUP(A355,Database!$A:$AS,MATCH($B$1,Database!$A$1:$AS$1,0),FALSE)=0,#N/A,VLOOKUP(A355,Database!$A:$AS,MATCH($B$1,Database!$A$1:$AS$1,0),FALSE))</f>
        <v>105.79118406800001</v>
      </c>
      <c r="C355" s="77">
        <f>IF(VLOOKUP(A355,Database!$A:$AS,MATCH($C$1,Database!$A$1:$AS$1,0),FALSE)=0,#N/A,VLOOKUP(A355,Database!$A:$AS,MATCH($C$1,Database!$A$1:$AS$1,0),FALSE))</f>
        <v>103.45</v>
      </c>
      <c r="D355" s="77">
        <f>IF(VLOOKUP(A355,Database!$A:$AS,MATCH($D$1,Database!$A$1:$AS$1,0),FALSE)=0,#N/A,VLOOKUP(A355,Database!$A:$AS,MATCH($D$1,Database!$A$1:$AS$1,0),FALSE))</f>
        <v>101.89150904100001</v>
      </c>
      <c r="E355" s="77">
        <f>IF(VLOOKUP(A355,Database!$A:$AS,MATCH($E$1,Database!$A$1:$AS$1,0),FALSE)=0,#N/A,VLOOKUP(A355,Database!$A:$AS,MATCH($E$1,Database!$A$1:$AS$1,0),FALSE))</f>
        <v>108.32309026900001</v>
      </c>
      <c r="F355" s="77">
        <f>IF(VLOOKUP(A355,Database!$A:$AS,MATCH($F$1,Database!$A$1:$AS$1,0),FALSE)=0,#N/A,VLOOKUP(A355,Database!$A:$AS,MATCH($F$1,Database!$A$1:$AS$1,0),FALSE))</f>
        <v>104</v>
      </c>
      <c r="G355" s="77">
        <f>IF(VLOOKUP(A355,Database!$A:$AS,MATCH($G$1,Database!$A$1:$AS$1,0),FALSE)=0,#N/A,VLOOKUP(A355,Database!$A:$AS,MATCH($G$1,Database!$A$1:$AS$1,0),FALSE))</f>
        <v>107.008424449</v>
      </c>
      <c r="H355" s="77">
        <f>(((Table134567891011121314151617343[[#This Row],[ITA]]-VLOOKUP($U$1,A:B,2,))/VLOOKUP($U$1,A:B,2,))*100)+100</f>
        <v>87.006578947402247</v>
      </c>
      <c r="I355" s="77">
        <f>(((Table134567891011121314151617343[[#This Row],[FRA]]-VLOOKUP($U$1,A:C,3,))/VLOOKUP($U$1,A:C,3,))*100)+100</f>
        <v>100.93667674895113</v>
      </c>
      <c r="J355" s="77">
        <f>(((Table134567891011121314151617343[[#This Row],[DEU]]-VLOOKUP($U$1,A:D,4,))/VLOOKUP($U$1,A:D,4,))*100)+100</f>
        <v>135.50531914817219</v>
      </c>
      <c r="K355" s="77">
        <f>(((Table134567891011121314151617343[[#This Row],[ESP]]-VLOOKUP($U$1,A:E,5,))/VLOOKUP($U$1,A:E,5,))*100)+100</f>
        <v>91.050685046255225</v>
      </c>
      <c r="L355" s="77">
        <f>(((Table134567891011121314151617343[[#This Row],[EA19]]-VLOOKUP($U$1,A:F,6,))/VLOOKUP($U$1,A:F,6,))*100)+100</f>
        <v>116.331096196868</v>
      </c>
      <c r="M355" s="77">
        <f>(((Table134567891011121314151617343[[#This Row],[GBR]]-VLOOKUP($U$1,A:G,7,))/VLOOKUP($U$1,A:G,7,))*100)+100</f>
        <v>116.10268378054529</v>
      </c>
      <c r="N355" s="77">
        <f>IF(VLOOKUP(A355,Database!$A:$AU,MATCH($N$1,Database!$A$1:$AU$1,0),FALSE)=0,#N/A,VLOOKUP(A355,Database!$A:$AU,MATCH($N$1,Database!$A$1:$AU$1,0),FALSE))</f>
        <v>101.481767886</v>
      </c>
      <c r="O355" s="77">
        <f>(((Table134567891011121314151617343[[#This Row],[USA]]-VLOOKUP($U$1,A:N,14,))/VLOOKUP($U$1,A:N,14,))*100)+100</f>
        <v>116.82910046913015</v>
      </c>
      <c r="P355" s="77">
        <f>IF(VLOOKUP(A355,Database!$A:$AS,MATCH($P$1,Database!$A$1:$AS$1,0),FALSE)=0,#N/A,VLOOKUP(A355,Database!$A:$AS,MATCH($P$1,Database!$A$1:$AS$1,0),FALSE))</f>
        <v>101.391550704</v>
      </c>
      <c r="Q355" s="77">
        <f>(((Table134567891011121314151617343[[#This Row],[JPN]]-VLOOKUP($U$1,A:Q,16,))/VLOOKUP($U$1,A:Q,16,))*100)+100</f>
        <v>101.79503653827943</v>
      </c>
    </row>
    <row r="356" spans="1:17" s="82" customFormat="1" x14ac:dyDescent="0.2">
      <c r="A356" s="21">
        <v>43647</v>
      </c>
      <c r="B356" s="77">
        <f>IF(VLOOKUP(A356,Database!$A:$AS,MATCH($B$1,Database!$A$1:$AS$1,0),FALSE)=0,#N/A,VLOOKUP(A356,Database!$A:$AS,MATCH($B$1,Database!$A$1:$AS$1,0),FALSE))</f>
        <v>106.09115907</v>
      </c>
      <c r="C356" s="77">
        <f>IF(VLOOKUP(A356,Database!$A:$AS,MATCH($C$1,Database!$A$1:$AS$1,0),FALSE)=0,#N/A,VLOOKUP(A356,Database!$A:$AS,MATCH($C$1,Database!$A$1:$AS$1,0),FALSE))</f>
        <v>103.98</v>
      </c>
      <c r="D356" s="77">
        <f>IF(VLOOKUP(A356,Database!$A:$AS,MATCH($D$1,Database!$A$1:$AS$1,0),FALSE)=0,#N/A,VLOOKUP(A356,Database!$A:$AS,MATCH($D$1,Database!$A$1:$AS$1,0),FALSE))</f>
        <v>101.391550704</v>
      </c>
      <c r="E356" s="77">
        <f>IF(VLOOKUP(A356,Database!$A:$AS,MATCH($E$1,Database!$A$1:$AS$1,0),FALSE)=0,#N/A,VLOOKUP(A356,Database!$A:$AS,MATCH($E$1,Database!$A$1:$AS$1,0),FALSE))</f>
        <v>106.33208861</v>
      </c>
      <c r="F356" s="77">
        <f>IF(VLOOKUP(A356,Database!$A:$AS,MATCH($F$1,Database!$A$1:$AS$1,0),FALSE)=0,#N/A,VLOOKUP(A356,Database!$A:$AS,MATCH($F$1,Database!$A$1:$AS$1,0),FALSE))</f>
        <v>103.7</v>
      </c>
      <c r="G356" s="77">
        <f>IF(VLOOKUP(A356,Database!$A:$AS,MATCH($G$1,Database!$A$1:$AS$1,0),FALSE)=0,#N/A,VLOOKUP(A356,Database!$A:$AS,MATCH($G$1,Database!$A$1:$AS$1,0),FALSE))</f>
        <v>107.43860907</v>
      </c>
      <c r="H356" s="77">
        <f>(((Table134567891011121314151617343[[#This Row],[ITA]]-VLOOKUP($U$1,A:B,2,))/VLOOKUP($U$1,A:B,2,))*100)+100</f>
        <v>87.253289473649716</v>
      </c>
      <c r="I356" s="77">
        <f>(((Table134567891011121314151617343[[#This Row],[FRA]]-VLOOKUP($U$1,A:C,3,))/VLOOKUP($U$1,A:C,3,))*100)+100</f>
        <v>101.45380037076789</v>
      </c>
      <c r="J356" s="77">
        <f>(((Table134567891011121314151617343[[#This Row],[DEU]]-VLOOKUP($U$1,A:D,4,))/VLOOKUP($U$1,A:D,4,))*100)+100</f>
        <v>134.84042553089625</v>
      </c>
      <c r="K356" s="77">
        <f>(((Table134567891011121314151617343[[#This Row],[ESP]]-VLOOKUP($U$1,A:E,5,))/VLOOKUP($U$1,A:E,5,))*100)+100</f>
        <v>89.377153904095223</v>
      </c>
      <c r="L356" s="77">
        <f>(((Table134567891011121314151617343[[#This Row],[EA19]]-VLOOKUP($U$1,A:F,6,))/VLOOKUP($U$1,A:F,6,))*100)+100</f>
        <v>115.99552572706935</v>
      </c>
      <c r="M356" s="77">
        <f>(((Table134567891011121314151617343[[#This Row],[GBR]]-VLOOKUP($U$1,A:G,7,))/VLOOKUP($U$1,A:G,7,))*100)+100</f>
        <v>116.56942823806247</v>
      </c>
      <c r="N356" s="77">
        <f>IF(VLOOKUP(A356,Database!$A:$AU,MATCH($N$1,Database!$A$1:$AU$1,0),FALSE)=0,#N/A,VLOOKUP(A356,Database!$A:$AU,MATCH($N$1,Database!$A$1:$AU$1,0),FALSE))</f>
        <v>101.15745124999999</v>
      </c>
      <c r="O356" s="77">
        <f>(((Table134567891011121314151617343[[#This Row],[USA]]-VLOOKUP($U$1,A:N,14,))/VLOOKUP($U$1,A:N,14,))*100)+100</f>
        <v>116.45573664585089</v>
      </c>
      <c r="P356" s="77">
        <f>IF(VLOOKUP(A356,Database!$A:$AS,MATCH($P$1,Database!$A$1:$AS$1,0),FALSE)=0,#N/A,VLOOKUP(A356,Database!$A:$AS,MATCH($P$1,Database!$A$1:$AS$1,0),FALSE))</f>
        <v>101.79151737399999</v>
      </c>
      <c r="Q356" s="77">
        <f>(((Table134567891011121314151617343[[#This Row],[JPN]]-VLOOKUP($U$1,A:Q,16,))/VLOOKUP($U$1,A:Q,16,))*100)+100</f>
        <v>102.19659486837742</v>
      </c>
    </row>
    <row r="357" spans="1:17" s="82" customFormat="1" x14ac:dyDescent="0.2">
      <c r="A357" s="21">
        <v>43678</v>
      </c>
      <c r="B357" s="77">
        <f>IF(VLOOKUP(A357,Database!$A:$AS,MATCH($B$1,Database!$A$1:$AS$1,0),FALSE)=0,#N/A,VLOOKUP(A357,Database!$A:$AS,MATCH($B$1,Database!$A$1:$AS$1,0),FALSE))</f>
        <v>105.491209066</v>
      </c>
      <c r="C357" s="77">
        <f>IF(VLOOKUP(A357,Database!$A:$AS,MATCH($C$1,Database!$A$1:$AS$1,0),FALSE)=0,#N/A,VLOOKUP(A357,Database!$A:$AS,MATCH($C$1,Database!$A$1:$AS$1,0),FALSE))</f>
        <v>102.88</v>
      </c>
      <c r="D357" s="77">
        <f>IF(VLOOKUP(A357,Database!$A:$AS,MATCH($D$1,Database!$A$1:$AS$1,0),FALSE)=0,#N/A,VLOOKUP(A357,Database!$A:$AS,MATCH($D$1,Database!$A$1:$AS$1,0),FALSE))</f>
        <v>101.69152570599999</v>
      </c>
      <c r="E357" s="77">
        <f>IF(VLOOKUP(A357,Database!$A:$AS,MATCH($E$1,Database!$A$1:$AS$1,0),FALSE)=0,#N/A,VLOOKUP(A357,Database!$A:$AS,MATCH($E$1,Database!$A$1:$AS$1,0),FALSE))</f>
        <v>106.753088961</v>
      </c>
      <c r="F357" s="77">
        <f>IF(VLOOKUP(A357,Database!$A:$AS,MATCH($F$1,Database!$A$1:$AS$1,0),FALSE)=0,#N/A,VLOOKUP(A357,Database!$A:$AS,MATCH($F$1,Database!$A$1:$AS$1,0),FALSE))</f>
        <v>104</v>
      </c>
      <c r="G357" s="77">
        <f>IF(VLOOKUP(A357,Database!$A:$AS,MATCH($G$1,Database!$A$1:$AS$1,0),FALSE)=0,#N/A,VLOOKUP(A357,Database!$A:$AS,MATCH($G$1,Database!$A$1:$AS$1,0),FALSE))</f>
        <v>106.470693673</v>
      </c>
      <c r="H357" s="77">
        <f>(((Table134567891011121314151617343[[#This Row],[ITA]]-VLOOKUP($U$1,A:B,2,))/VLOOKUP($U$1,A:B,2,))*100)+100</f>
        <v>86.759868421154763</v>
      </c>
      <c r="I357" s="77">
        <f>(((Table134567891011121314151617343[[#This Row],[FRA]]-VLOOKUP($U$1,A:C,3,))/VLOOKUP($U$1,A:C,3,))*100)+100</f>
        <v>100.3805249292614</v>
      </c>
      <c r="J357" s="77">
        <f>(((Table134567891011121314151617343[[#This Row],[DEU]]-VLOOKUP($U$1,A:D,4,))/VLOOKUP($U$1,A:D,4,))*100)+100</f>
        <v>135.23936170099583</v>
      </c>
      <c r="K357" s="77">
        <f>(((Table134567891011121314151617343[[#This Row],[ESP]]-VLOOKUP($U$1,A:E,5,))/VLOOKUP($U$1,A:E,5,))*100)+100</f>
        <v>89.731024627946184</v>
      </c>
      <c r="L357" s="77">
        <f>(((Table134567891011121314151617343[[#This Row],[EA19]]-VLOOKUP($U$1,A:F,6,))/VLOOKUP($U$1,A:F,6,))*100)+100</f>
        <v>116.331096196868</v>
      </c>
      <c r="M357" s="77">
        <f>(((Table134567891011121314151617343[[#This Row],[GBR]]-VLOOKUP($U$1,A:G,7,))/VLOOKUP($U$1,A:G,7,))*100)+100</f>
        <v>115.51925320892006</v>
      </c>
      <c r="N357" s="77">
        <f>IF(VLOOKUP(A357,Database!$A:$AU,MATCH($N$1,Database!$A$1:$AU$1,0),FALSE)=0,#N/A,VLOOKUP(A357,Database!$A:$AU,MATCH($N$1,Database!$A$1:$AU$1,0),FALSE))</f>
        <v>101.783287203</v>
      </c>
      <c r="O357" s="77">
        <f>(((Table134567891011121314151617343[[#This Row],[USA]]-VLOOKUP($U$1,A:N,14,))/VLOOKUP($U$1,A:N,14,))*100)+100</f>
        <v>117.17621927985829</v>
      </c>
      <c r="P357" s="77">
        <f>IF(VLOOKUP(A357,Database!$A:$AS,MATCH($P$1,Database!$A$1:$AS$1,0),FALSE)=0,#N/A,VLOOKUP(A357,Database!$A:$AS,MATCH($P$1,Database!$A$1:$AS$1,0),FALSE))</f>
        <v>100.49162569800001</v>
      </c>
      <c r="Q357" s="77">
        <f>(((Table134567891011121314151617343[[#This Row],[JPN]]-VLOOKUP($U$1,A:Q,16,))/VLOOKUP($U$1,A:Q,16,))*100)+100</f>
        <v>100.89153029706493</v>
      </c>
    </row>
    <row r="358" spans="1:17" s="82" customFormat="1" x14ac:dyDescent="0.2">
      <c r="A358" s="21">
        <v>43709</v>
      </c>
      <c r="B358" s="77">
        <f>IF(VLOOKUP(A358,Database!$A:$AS,MATCH($B$1,Database!$A$1:$AS$1,0),FALSE)=0,#N/A,VLOOKUP(A358,Database!$A:$AS,MATCH($B$1,Database!$A$1:$AS$1,0),FALSE))</f>
        <v>104.891259062</v>
      </c>
      <c r="C358" s="77">
        <f>IF(VLOOKUP(A358,Database!$A:$AS,MATCH($C$1,Database!$A$1:$AS$1,0),FALSE)=0,#N/A,VLOOKUP(A358,Database!$A:$AS,MATCH($C$1,Database!$A$1:$AS$1,0),FALSE))</f>
        <v>103.97</v>
      </c>
      <c r="D358" s="77">
        <f>IF(VLOOKUP(A358,Database!$A:$AS,MATCH($D$1,Database!$A$1:$AS$1,0),FALSE)=0,#N/A,VLOOKUP(A358,Database!$A:$AS,MATCH($D$1,Database!$A$1:$AS$1,0),FALSE))</f>
        <v>100.591617365</v>
      </c>
      <c r="E358" s="77">
        <f>IF(VLOOKUP(A358,Database!$A:$AS,MATCH($E$1,Database!$A$1:$AS$1,0),FALSE)=0,#N/A,VLOOKUP(A358,Database!$A:$AS,MATCH($E$1,Database!$A$1:$AS$1,0),FALSE))</f>
        <v>105.003087503</v>
      </c>
      <c r="F358" s="77">
        <f>IF(VLOOKUP(A358,Database!$A:$AS,MATCH($F$1,Database!$A$1:$AS$1,0),FALSE)=0,#N/A,VLOOKUP(A358,Database!$A:$AS,MATCH($F$1,Database!$A$1:$AS$1,0),FALSE))</f>
        <v>103.7</v>
      </c>
      <c r="G358" s="77">
        <f>IF(VLOOKUP(A358,Database!$A:$AS,MATCH($G$1,Database!$A$1:$AS$1,0),FALSE)=0,#N/A,VLOOKUP(A358,Database!$A:$AS,MATCH($G$1,Database!$A$1:$AS$1,0),FALSE))</f>
        <v>107.115970604</v>
      </c>
      <c r="H358" s="77">
        <f>(((Table134567891011121314151617343[[#This Row],[ITA]]-VLOOKUP($U$1,A:B,2,))/VLOOKUP($U$1,A:B,2,))*100)+100</f>
        <v>86.266447368659811</v>
      </c>
      <c r="I358" s="77">
        <f>(((Table134567891011121314151617343[[#This Row],[FRA]]-VLOOKUP($U$1,A:C,3,))/VLOOKUP($U$1,A:C,3,))*100)+100</f>
        <v>101.44404332129965</v>
      </c>
      <c r="J358" s="77">
        <f>(((Table134567891011121314151617343[[#This Row],[DEU]]-VLOOKUP($U$1,A:D,4,))/VLOOKUP($U$1,A:D,4,))*100)+100</f>
        <v>133.77659574352074</v>
      </c>
      <c r="K358" s="77">
        <f>(((Table134567891011121314151617343[[#This Row],[ESP]]-VLOOKUP($U$1,A:E,5,))/VLOOKUP($U$1,A:E,5,))*100)+100</f>
        <v>88.260065562919905</v>
      </c>
      <c r="L358" s="77">
        <f>(((Table134567891011121314151617343[[#This Row],[EA19]]-VLOOKUP($U$1,A:F,6,))/VLOOKUP($U$1,A:F,6,))*100)+100</f>
        <v>115.99552572706935</v>
      </c>
      <c r="M358" s="77">
        <f>(((Table134567891011121314151617343[[#This Row],[GBR]]-VLOOKUP($U$1,A:G,7,))/VLOOKUP($U$1,A:G,7,))*100)+100</f>
        <v>116.21936989465334</v>
      </c>
      <c r="N358" s="77">
        <f>IF(VLOOKUP(A358,Database!$A:$AU,MATCH($N$1,Database!$A$1:$AU$1,0),FALSE)=0,#N/A,VLOOKUP(A358,Database!$A:$AU,MATCH($N$1,Database!$A$1:$AU$1,0),FALSE))</f>
        <v>101.41268209899999</v>
      </c>
      <c r="O358" s="77">
        <f>(((Table134567891011121314151617343[[#This Row],[USA]]-VLOOKUP($U$1,A:N,14,))/VLOOKUP($U$1,A:N,14,))*100)+100</f>
        <v>116.74956667189203</v>
      </c>
      <c r="P358" s="77">
        <f>IF(VLOOKUP(A358,Database!$A:$AS,MATCH($P$1,Database!$A$1:$AS$1,0),FALSE)=0,#N/A,VLOOKUP(A358,Database!$A:$AS,MATCH($P$1,Database!$A$1:$AS$1,0),FALSE))</f>
        <v>102.491459045</v>
      </c>
      <c r="Q358" s="77">
        <f>(((Table134567891011121314151617343[[#This Row],[JPN]]-VLOOKUP($U$1,A:Q,16,))/VLOOKUP($U$1,A:Q,16,))*100)+100</f>
        <v>102.89932194454295</v>
      </c>
    </row>
    <row r="359" spans="1:17" s="82" customFormat="1" x14ac:dyDescent="0.2">
      <c r="A359" s="21">
        <v>43739</v>
      </c>
      <c r="B359" s="77">
        <f>IF(VLOOKUP(A359,Database!$A:$AS,MATCH($B$1,Database!$A$1:$AS$1,0),FALSE)=0,#N/A,VLOOKUP(A359,Database!$A:$AS,MATCH($B$1,Database!$A$1:$AS$1,0),FALSE))</f>
        <v>103.991334055</v>
      </c>
      <c r="C359" s="77">
        <f>IF(VLOOKUP(A359,Database!$A:$AS,MATCH($C$1,Database!$A$1:$AS$1,0),FALSE)=0,#N/A,VLOOKUP(A359,Database!$A:$AS,MATCH($C$1,Database!$A$1:$AS$1,0),FALSE))</f>
        <v>103.55</v>
      </c>
      <c r="D359" s="77">
        <f>IF(VLOOKUP(A359,Database!$A:$AS,MATCH($D$1,Database!$A$1:$AS$1,0),FALSE)=0,#N/A,VLOOKUP(A359,Database!$A:$AS,MATCH($D$1,Database!$A$1:$AS$1,0),FALSE))</f>
        <v>99.391717357000005</v>
      </c>
      <c r="E359" s="77">
        <f>IF(VLOOKUP(A359,Database!$A:$AS,MATCH($E$1,Database!$A$1:$AS$1,0),FALSE)=0,#N/A,VLOOKUP(A359,Database!$A:$AS,MATCH($E$1,Database!$A$1:$AS$1,0),FALSE))</f>
        <v>103.936086613</v>
      </c>
      <c r="F359" s="77">
        <f>IF(VLOOKUP(A359,Database!$A:$AS,MATCH($F$1,Database!$A$1:$AS$1,0),FALSE)=0,#N/A,VLOOKUP(A359,Database!$A:$AS,MATCH($F$1,Database!$A$1:$AS$1,0),FALSE))</f>
        <v>103.4</v>
      </c>
      <c r="G359" s="77">
        <f>IF(VLOOKUP(A359,Database!$A:$AS,MATCH($G$1,Database!$A$1:$AS$1,0),FALSE)=0,#N/A,VLOOKUP(A359,Database!$A:$AS,MATCH($G$1,Database!$A$1:$AS$1,0),FALSE))</f>
        <v>107.65370138</v>
      </c>
      <c r="H359" s="77">
        <f>(((Table134567891011121314151617343[[#This Row],[ITA]]-VLOOKUP($U$1,A:B,2,))/VLOOKUP($U$1,A:B,2,))*100)+100</f>
        <v>85.526315789094923</v>
      </c>
      <c r="I359" s="77">
        <f>(((Table134567891011121314151617343[[#This Row],[FRA]]-VLOOKUP($U$1,A:C,3,))/VLOOKUP($U$1,A:C,3,))*100)+100</f>
        <v>101.03424724363353</v>
      </c>
      <c r="J359" s="77">
        <f>(((Table134567891011121314151617343[[#This Row],[DEU]]-VLOOKUP($U$1,A:D,4,))/VLOOKUP($U$1,A:D,4,))*100)+100</f>
        <v>132.18085106312242</v>
      </c>
      <c r="K359" s="77">
        <f>(((Table134567891011121314151617343[[#This Row],[ESP]]-VLOOKUP($U$1,A:E,5,))/VLOOKUP($U$1,A:E,5,))*100)+100</f>
        <v>87.363200806401167</v>
      </c>
      <c r="L359" s="77">
        <f>(((Table134567891011121314151617343[[#This Row],[EA19]]-VLOOKUP($U$1,A:F,6,))/VLOOKUP($U$1,A:F,6,))*100)+100</f>
        <v>115.6599552572707</v>
      </c>
      <c r="M359" s="77">
        <f>(((Table134567891011121314151617343[[#This Row],[GBR]]-VLOOKUP($U$1,A:G,7,))/VLOOKUP($U$1,A:G,7,))*100)+100</f>
        <v>116.80280046627857</v>
      </c>
      <c r="N359" s="77">
        <f>IF(VLOOKUP(A359,Database!$A:$AU,MATCH($N$1,Database!$A$1:$AU$1,0),FALSE)=0,#N/A,VLOOKUP(A359,Database!$A:$AU,MATCH($N$1,Database!$A$1:$AU$1,0),FALSE))</f>
        <v>100.57037073799999</v>
      </c>
      <c r="O359" s="77">
        <f>(((Table134567891011121314151617343[[#This Row],[USA]]-VLOOKUP($U$1,A:N,14,))/VLOOKUP($U$1,A:N,14,))*100)+100</f>
        <v>115.77987053168383</v>
      </c>
      <c r="P359" s="77">
        <f>IF(VLOOKUP(A359,Database!$A:$AS,MATCH($P$1,Database!$A$1:$AS$1,0),FALSE)=0,#N/A,VLOOKUP(A359,Database!$A:$AS,MATCH($P$1,Database!$A$1:$AS$1,0),FALSE))</f>
        <v>98.291809016000002</v>
      </c>
      <c r="Q359" s="77">
        <f>(((Table134567891011121314151617343[[#This Row],[JPN]]-VLOOKUP($U$1,A:Q,16,))/VLOOKUP($U$1,A:Q,16,))*100)+100</f>
        <v>98.682959484537918</v>
      </c>
    </row>
    <row r="360" spans="1:17" s="82" customFormat="1" x14ac:dyDescent="0.2">
      <c r="A360" s="21">
        <v>43770</v>
      </c>
      <c r="B360" s="77">
        <f>IF(VLOOKUP(A360,Database!$A:$AS,MATCH($B$1,Database!$A$1:$AS$1,0),FALSE)=0,#N/A,VLOOKUP(A360,Database!$A:$AS,MATCH($B$1,Database!$A$1:$AS$1,0),FALSE))</f>
        <v>104.691275727</v>
      </c>
      <c r="C360" s="77">
        <f>IF(VLOOKUP(A360,Database!$A:$AS,MATCH($C$1,Database!$A$1:$AS$1,0),FALSE)=0,#N/A,VLOOKUP(A360,Database!$A:$AS,MATCH($C$1,Database!$A$1:$AS$1,0),FALSE))</f>
        <v>103.61</v>
      </c>
      <c r="D360" s="77">
        <f>IF(VLOOKUP(A360,Database!$A:$AS,MATCH($D$1,Database!$A$1:$AS$1,0),FALSE)=0,#N/A,VLOOKUP(A360,Database!$A:$AS,MATCH($D$1,Database!$A$1:$AS$1,0),FALSE))</f>
        <v>99.891675694</v>
      </c>
      <c r="E360" s="77">
        <f>IF(VLOOKUP(A360,Database!$A:$AS,MATCH($E$1,Database!$A$1:$AS$1,0),FALSE)=0,#N/A,VLOOKUP(A360,Database!$A:$AS,MATCH($E$1,Database!$A$1:$AS$1,0),FALSE))</f>
        <v>105.505087921</v>
      </c>
      <c r="F360" s="77">
        <f>IF(VLOOKUP(A360,Database!$A:$AS,MATCH($F$1,Database!$A$1:$AS$1,0),FALSE)=0,#N/A,VLOOKUP(A360,Database!$A:$AS,MATCH($F$1,Database!$A$1:$AS$1,0),FALSE))</f>
        <v>102.8</v>
      </c>
      <c r="G360" s="77">
        <f>IF(VLOOKUP(A360,Database!$A:$AS,MATCH($G$1,Database!$A$1:$AS$1,0),FALSE)=0,#N/A,VLOOKUP(A360,Database!$A:$AS,MATCH($G$1,Database!$A$1:$AS$1,0),FALSE))</f>
        <v>106.793332138</v>
      </c>
      <c r="H360" s="77">
        <f>(((Table134567891011121314151617343[[#This Row],[ITA]]-VLOOKUP($U$1,A:B,2,))/VLOOKUP($U$1,A:B,2,))*100)+100</f>
        <v>86.101973684220681</v>
      </c>
      <c r="I360" s="77">
        <f>(((Table134567891011121314151617343[[#This Row],[FRA]]-VLOOKUP($U$1,A:C,3,))/VLOOKUP($U$1,A:C,3,))*100)+100</f>
        <v>101.09278954044298</v>
      </c>
      <c r="J360" s="77">
        <f>(((Table134567891011121314151617343[[#This Row],[DEU]]-VLOOKUP($U$1,A:D,4,))/VLOOKUP($U$1,A:D,4,))*100)+100</f>
        <v>132.84574468039835</v>
      </c>
      <c r="K360" s="77">
        <f>(((Table134567891011121314151617343[[#This Row],[ESP]]-VLOOKUP($U$1,A:E,5,))/VLOOKUP($U$1,A:E,5,))*100)+100</f>
        <v>88.682020677373345</v>
      </c>
      <c r="L360" s="77">
        <f>(((Table134567891011121314151617343[[#This Row],[EA19]]-VLOOKUP($U$1,A:F,6,))/VLOOKUP($U$1,A:F,6,))*100)+100</f>
        <v>114.98881431767337</v>
      </c>
      <c r="M360" s="77">
        <f>(((Table134567891011121314151617343[[#This Row],[GBR]]-VLOOKUP($U$1,A:G,7,))/VLOOKUP($U$1,A:G,7,))*100)+100</f>
        <v>115.86931155124421</v>
      </c>
      <c r="N360" s="77">
        <f>IF(VLOOKUP(A360,Database!$A:$AU,MATCH($N$1,Database!$A$1:$AU$1,0),FALSE)=0,#N/A,VLOOKUP(A360,Database!$A:$AU,MATCH($N$1,Database!$A$1:$AU$1,0),FALSE))</f>
        <v>101.088861057</v>
      </c>
      <c r="O360" s="77">
        <f>(((Table134567891011121314151617343[[#This Row],[USA]]-VLOOKUP($U$1,A:N,14,))/VLOOKUP($U$1,A:N,14,))*100)+100</f>
        <v>116.37677339248903</v>
      </c>
      <c r="P360" s="77">
        <f>IF(VLOOKUP(A360,Database!$A:$AS,MATCH($P$1,Database!$A$1:$AS$1,0),FALSE)=0,#N/A,VLOOKUP(A360,Database!$A:$AS,MATCH($P$1,Database!$A$1:$AS$1,0),FALSE))</f>
        <v>97.691859011999995</v>
      </c>
      <c r="Q360" s="77">
        <f>(((Table134567891011121314151617343[[#This Row],[JPN]]-VLOOKUP($U$1,A:Q,16,))/VLOOKUP($U$1,A:Q,16,))*100)+100</f>
        <v>98.080621990394917</v>
      </c>
    </row>
    <row r="361" spans="1:17" s="82" customFormat="1" x14ac:dyDescent="0.2">
      <c r="A361" s="21">
        <v>43800</v>
      </c>
      <c r="B361" s="77">
        <f>IF(VLOOKUP(A361,Database!$A:$AS,MATCH($B$1,Database!$A$1:$AS$1,0),FALSE)=0,#N/A,VLOOKUP(A361,Database!$A:$AS,MATCH($B$1,Database!$A$1:$AS$1,0),FALSE))</f>
        <v>101.89150904100001</v>
      </c>
      <c r="C361" s="77">
        <f>IF(VLOOKUP(A361,Database!$A:$AS,MATCH($C$1,Database!$A$1:$AS$1,0),FALSE)=0,#N/A,VLOOKUP(A361,Database!$A:$AS,MATCH($C$1,Database!$A$1:$AS$1,0),FALSE))</f>
        <v>101.13</v>
      </c>
      <c r="D361" s="77">
        <f>IF(VLOOKUP(A361,Database!$A:$AS,MATCH($D$1,Database!$A$1:$AS$1,0),FALSE)=0,#N/A,VLOOKUP(A361,Database!$A:$AS,MATCH($D$1,Database!$A$1:$AS$1,0),FALSE))</f>
        <v>98.191817349000004</v>
      </c>
      <c r="E361" s="77">
        <f>IF(VLOOKUP(A361,Database!$A:$AS,MATCH($E$1,Database!$A$1:$AS$1,0),FALSE)=0,#N/A,VLOOKUP(A361,Database!$A:$AS,MATCH($E$1,Database!$A$1:$AS$1,0),FALSE))</f>
        <v>103.468086223</v>
      </c>
      <c r="F361" s="77">
        <f>IF(VLOOKUP(A361,Database!$A:$AS,MATCH($F$1,Database!$A$1:$AS$1,0),FALSE)=0,#N/A,VLOOKUP(A361,Database!$A:$AS,MATCH($F$1,Database!$A$1:$AS$1,0),FALSE))</f>
        <v>101.4</v>
      </c>
      <c r="G361" s="77">
        <f>IF(VLOOKUP(A361,Database!$A:$AS,MATCH($G$1,Database!$A$1:$AS$1,0),FALSE)=0,#N/A,VLOOKUP(A361,Database!$A:$AS,MATCH($G$1,Database!$A$1:$AS$1,0),FALSE))</f>
        <v>106.363147517</v>
      </c>
      <c r="H361" s="77">
        <f>(((Table134567891011121314151617343[[#This Row],[ITA]]-VLOOKUP($U$1,A:B,2,))/VLOOKUP($U$1,A:B,2,))*100)+100</f>
        <v>83.799342105362598</v>
      </c>
      <c r="I361" s="77">
        <f>(((Table134567891011121314151617343[[#This Row],[FRA]]-VLOOKUP($U$1,A:C,3,))/VLOOKUP($U$1,A:C,3,))*100)+100</f>
        <v>98.673041272319253</v>
      </c>
      <c r="J361" s="77">
        <f>(((Table134567891011121314151617343[[#This Row],[DEU]]-VLOOKUP($U$1,A:D,4,))/VLOOKUP($U$1,A:D,4,))*100)+100</f>
        <v>130.58510638272406</v>
      </c>
      <c r="K361" s="77">
        <f>(((Table134567891011121314151617343[[#This Row],[ESP]]-VLOOKUP($U$1,A:E,5,))/VLOOKUP($U$1,A:E,5,))*100)+100</f>
        <v>86.969824324936354</v>
      </c>
      <c r="L361" s="77">
        <f>(((Table134567891011121314151617343[[#This Row],[EA19]]-VLOOKUP($U$1,A:F,6,))/VLOOKUP($U$1,A:F,6,))*100)+100</f>
        <v>113.42281879194631</v>
      </c>
      <c r="M361" s="77">
        <f>(((Table134567891011121314151617343[[#This Row],[GBR]]-VLOOKUP($U$1,A:G,7,))/VLOOKUP($U$1,A:G,7,))*100)+100</f>
        <v>115.40256709372703</v>
      </c>
      <c r="N361" s="77">
        <f>IF(VLOOKUP(A361,Database!$A:$AU,MATCH($N$1,Database!$A$1:$AU$1,0),FALSE)=0,#N/A,VLOOKUP(A361,Database!$A:$AU,MATCH($N$1,Database!$A$1:$AU$1,0),FALSE))</f>
        <v>100.722418941</v>
      </c>
      <c r="O361" s="77">
        <f>(((Table134567891011121314151617343[[#This Row],[USA]]-VLOOKUP($U$1,A:N,14,))/VLOOKUP($U$1,A:N,14,))*100)+100</f>
        <v>115.95491335124126</v>
      </c>
      <c r="P361" s="77">
        <f>IF(VLOOKUP(A361,Database!$A:$AS,MATCH($P$1,Database!$A$1:$AS$1,0),FALSE)=0,#N/A,VLOOKUP(A361,Database!$A:$AS,MATCH($P$1,Database!$A$1:$AS$1,0),FALSE))</f>
        <v>97.791850679000007</v>
      </c>
      <c r="Q361" s="77">
        <f>(((Table134567891011121314151617343[[#This Row],[JPN]]-VLOOKUP($U$1,A:Q,16,))/VLOOKUP($U$1,A:Q,16,))*100)+100</f>
        <v>98.181011572417432</v>
      </c>
    </row>
    <row r="362" spans="1:17" s="82" customFormat="1" x14ac:dyDescent="0.2">
      <c r="A362" s="21">
        <v>43831</v>
      </c>
      <c r="B362" s="77">
        <f>IF(VLOOKUP(A362,Database!$A:$AS,MATCH($B$1,Database!$A$1:$AS$1,0),FALSE)=0,#N/A,VLOOKUP(A362,Database!$A:$AS,MATCH($B$1,Database!$A$1:$AS$1,0),FALSE))</f>
        <v>104.691275727</v>
      </c>
      <c r="C362" s="77">
        <f>IF(VLOOKUP(A362,Database!$A:$AS,MATCH($C$1,Database!$A$1:$AS$1,0),FALSE)=0,#N/A,VLOOKUP(A362,Database!$A:$AS,MATCH($C$1,Database!$A$1:$AS$1,0),FALSE))</f>
        <v>101.31</v>
      </c>
      <c r="D362" s="77">
        <f>IF(VLOOKUP(A362,Database!$A:$AS,MATCH($D$1,Database!$A$1:$AS$1,0),FALSE)=0,#N/A,VLOOKUP(A362,Database!$A:$AS,MATCH($D$1,Database!$A$1:$AS$1,0),FALSE))</f>
        <v>100.591617365</v>
      </c>
      <c r="E362" s="77">
        <f>IF(VLOOKUP(A362,Database!$A:$AS,MATCH($E$1,Database!$A$1:$AS$1,0),FALSE)=0,#N/A,VLOOKUP(A362,Database!$A:$AS,MATCH($E$1,Database!$A$1:$AS$1,0),FALSE))</f>
        <v>103.63408636200001</v>
      </c>
      <c r="F362" s="77">
        <f>IF(VLOOKUP(A362,Database!$A:$AS,MATCH($F$1,Database!$A$1:$AS$1,0),FALSE)=0,#N/A,VLOOKUP(A362,Database!$A:$AS,MATCH($F$1,Database!$A$1:$AS$1,0),FALSE))</f>
        <v>103.1</v>
      </c>
      <c r="G362" s="77">
        <f>IF(VLOOKUP(A362,Database!$A:$AS,MATCH($G$1,Database!$A$1:$AS$1,0),FALSE)=0,#N/A,VLOOKUP(A362,Database!$A:$AS,MATCH($G$1,Database!$A$1:$AS$1,0),FALSE))</f>
        <v>106.25560136199999</v>
      </c>
      <c r="H362" s="77">
        <f>(((Table134567891011121314151617343[[#This Row],[ITA]]-VLOOKUP($U$1,A:B,2,))/VLOOKUP($U$1,A:B,2,))*100)+100</f>
        <v>86.101973684220681</v>
      </c>
      <c r="I362" s="77">
        <f>(((Table134567891011121314151617343[[#This Row],[FRA]]-VLOOKUP($U$1,A:C,3,))/VLOOKUP($U$1,A:C,3,))*100)+100</f>
        <v>98.848668162747586</v>
      </c>
      <c r="J362" s="77">
        <f>(((Table134567891011121314151617343[[#This Row],[DEU]]-VLOOKUP($U$1,A:D,4,))/VLOOKUP($U$1,A:D,4,))*100)+100</f>
        <v>133.77659574352074</v>
      </c>
      <c r="K362" s="77">
        <f>(((Table134567891011121314151617343[[#This Row],[ESP]]-VLOOKUP($U$1,A:E,5,))/VLOOKUP($U$1,A:E,5,))*100)+100</f>
        <v>87.109355299691501</v>
      </c>
      <c r="L362" s="77">
        <f>(((Table134567891011121314151617343[[#This Row],[EA19]]-VLOOKUP($U$1,A:F,6,))/VLOOKUP($U$1,A:F,6,))*100)+100</f>
        <v>115.32438478747203</v>
      </c>
      <c r="M362" s="77">
        <f>(((Table134567891011121314151617343[[#This Row],[GBR]]-VLOOKUP($U$1,A:G,7,))/VLOOKUP($U$1,A:G,7,))*100)+100</f>
        <v>115.28588097961897</v>
      </c>
      <c r="N362" s="77">
        <f>IF(VLOOKUP(A362,Database!$A:$AU,MATCH($N$1,Database!$A$1:$AU$1,0),FALSE)=0,#N/A,VLOOKUP(A362,Database!$A:$AU,MATCH($N$1,Database!$A$1:$AU$1,0),FALSE))</f>
        <v>100.20095505899999</v>
      </c>
      <c r="O362" s="77">
        <f>(((Table134567891011121314151617343[[#This Row],[USA]]-VLOOKUP($U$1,A:N,14,))/VLOOKUP($U$1,A:N,14,))*100)+100</f>
        <v>115.35458722832981</v>
      </c>
      <c r="P362" s="77">
        <f>IF(VLOOKUP(A362,Database!$A:$AS,MATCH($P$1,Database!$A$1:$AS$1,0),FALSE)=0,#N/A,VLOOKUP(A362,Database!$A:$AS,MATCH($P$1,Database!$A$1:$AS$1,0),FALSE))</f>
        <v>98.091825681000003</v>
      </c>
      <c r="Q362" s="77">
        <f>(((Table134567891011121314151617343[[#This Row],[JPN]]-VLOOKUP($U$1,A:Q,16,))/VLOOKUP($U$1,A:Q,16,))*100)+100</f>
        <v>98.482180319488933</v>
      </c>
    </row>
    <row r="363" spans="1:17" s="82" customFormat="1" x14ac:dyDescent="0.2">
      <c r="A363" s="21">
        <v>43862</v>
      </c>
      <c r="B363" s="77">
        <f>IF(VLOOKUP(A363,Database!$A:$AS,MATCH($B$1,Database!$A$1:$AS$1,0),FALSE)=0,#N/A,VLOOKUP(A363,Database!$A:$AS,MATCH($B$1,Database!$A$1:$AS$1,0),FALSE))</f>
        <v>103.29139238400001</v>
      </c>
      <c r="C363" s="77">
        <f>IF(VLOOKUP(A363,Database!$A:$AS,MATCH($C$1,Database!$A$1:$AS$1,0),FALSE)=0,#N/A,VLOOKUP(A363,Database!$A:$AS,MATCH($C$1,Database!$A$1:$AS$1,0),FALSE))</f>
        <v>103.23</v>
      </c>
      <c r="D363" s="77">
        <f>IF(VLOOKUP(A363,Database!$A:$AS,MATCH($D$1,Database!$A$1:$AS$1,0),FALSE)=0,#N/A,VLOOKUP(A363,Database!$A:$AS,MATCH($D$1,Database!$A$1:$AS$1,0),FALSE))</f>
        <v>102.09149237600001</v>
      </c>
      <c r="E363" s="77">
        <f>IF(VLOOKUP(A363,Database!$A:$AS,MATCH($E$1,Database!$A$1:$AS$1,0),FALSE)=0,#N/A,VLOOKUP(A363,Database!$A:$AS,MATCH($E$1,Database!$A$1:$AS$1,0),FALSE))</f>
        <v>103.420086183</v>
      </c>
      <c r="F363" s="77">
        <f>IF(VLOOKUP(A363,Database!$A:$AS,MATCH($F$1,Database!$A$1:$AS$1,0),FALSE)=0,#N/A,VLOOKUP(A363,Database!$A:$AS,MATCH($F$1,Database!$A$1:$AS$1,0),FALSE))</f>
        <v>103.3</v>
      </c>
      <c r="G363" s="77">
        <f>IF(VLOOKUP(A363,Database!$A:$AS,MATCH($G$1,Database!$A$1:$AS$1,0),FALSE)=0,#N/A,VLOOKUP(A363,Database!$A:$AS,MATCH($G$1,Database!$A$1:$AS$1,0),FALSE))</f>
        <v>106.25560136199999</v>
      </c>
      <c r="H363" s="77">
        <f>(((Table134567891011121314151617343[[#This Row],[ITA]]-VLOOKUP($U$1,A:B,2,))/VLOOKUP($U$1,A:B,2,))*100)+100</f>
        <v>84.950657894791632</v>
      </c>
      <c r="I363" s="77">
        <f>(((Table134567891011121314151617343[[#This Row],[FRA]]-VLOOKUP($U$1,A:C,3,))/VLOOKUP($U$1,A:C,3,))*100)+100</f>
        <v>100.72202166064983</v>
      </c>
      <c r="J363" s="77">
        <f>(((Table134567891011121314151617343[[#This Row],[DEU]]-VLOOKUP($U$1,A:D,4,))/VLOOKUP($U$1,A:D,4,))*100)+100</f>
        <v>135.77127659534855</v>
      </c>
      <c r="K363" s="77">
        <f>(((Table134567891011121314151617343[[#This Row],[ESP]]-VLOOKUP($U$1,A:E,5,))/VLOOKUP($U$1,A:E,5,))*100)+100</f>
        <v>86.92947801914508</v>
      </c>
      <c r="L363" s="77">
        <f>(((Table134567891011121314151617343[[#This Row],[EA19]]-VLOOKUP($U$1,A:F,6,))/VLOOKUP($U$1,A:F,6,))*100)+100</f>
        <v>115.54809843400446</v>
      </c>
      <c r="M363" s="77">
        <f>(((Table134567891011121314151617343[[#This Row],[GBR]]-VLOOKUP($U$1,A:G,7,))/VLOOKUP($U$1,A:G,7,))*100)+100</f>
        <v>115.28588097961897</v>
      </c>
      <c r="N363" s="77">
        <f>IF(VLOOKUP(A363,Database!$A:$AU,MATCH($N$1,Database!$A$1:$AU$1,0),FALSE)=0,#N/A,VLOOKUP(A363,Database!$A:$AU,MATCH($N$1,Database!$A$1:$AU$1,0),FALSE))</f>
        <v>100.43180268899999</v>
      </c>
      <c r="O363" s="77">
        <f>(((Table134567891011121314151617343[[#This Row],[USA]]-VLOOKUP($U$1,A:N,14,))/VLOOKUP($U$1,A:N,14,))*100)+100</f>
        <v>115.62034650233682</v>
      </c>
      <c r="P363" s="77">
        <f>IF(VLOOKUP(A363,Database!$A:$AS,MATCH($P$1,Database!$A$1:$AS$1,0),FALSE)=0,#N/A,VLOOKUP(A363,Database!$A:$AS,MATCH($P$1,Database!$A$1:$AS$1,0),FALSE))</f>
        <v>98.391800683</v>
      </c>
      <c r="Q363" s="77">
        <f>(((Table134567891011121314151617343[[#This Row],[JPN]]-VLOOKUP($U$1,A:Q,16,))/VLOOKUP($U$1,A:Q,16,))*100)+100</f>
        <v>98.783349066560433</v>
      </c>
    </row>
    <row r="364" spans="1:17" s="82" customFormat="1" x14ac:dyDescent="0.2">
      <c r="A364" s="21">
        <v>43891</v>
      </c>
      <c r="B364" s="77">
        <f>IF(VLOOKUP(A364,Database!$A:$AS,MATCH($B$1,Database!$A$1:$AS$1,0),FALSE)=0,#N/A,VLOOKUP(A364,Database!$A:$AS,MATCH($B$1,Database!$A$1:$AS$1,0),FALSE))</f>
        <v>74.293808849000001</v>
      </c>
      <c r="C364" s="77">
        <f>IF(VLOOKUP(A364,Database!$A:$AS,MATCH($C$1,Database!$A$1:$AS$1,0),FALSE)=0,#N/A,VLOOKUP(A364,Database!$A:$AS,MATCH($C$1,Database!$A$1:$AS$1,0),FALSE))</f>
        <v>85.47</v>
      </c>
      <c r="D364" s="77">
        <f>IF(VLOOKUP(A364,Database!$A:$AS,MATCH($D$1,Database!$A$1:$AS$1,0),FALSE)=0,#N/A,VLOOKUP(A364,Database!$A:$AS,MATCH($D$1,Database!$A$1:$AS$1,0),FALSE))</f>
        <v>90.992417298999996</v>
      </c>
      <c r="E364" s="77">
        <f>IF(VLOOKUP(A364,Database!$A:$AS,MATCH($E$1,Database!$A$1:$AS$1,0),FALSE)=0,#N/A,VLOOKUP(A364,Database!$A:$AS,MATCH($E$1,Database!$A$1:$AS$1,0),FALSE))</f>
        <v>90.327075273000005</v>
      </c>
      <c r="F364" s="77">
        <f>IF(VLOOKUP(A364,Database!$A:$AS,MATCH($F$1,Database!$A$1:$AS$1,0),FALSE)=0,#N/A,VLOOKUP(A364,Database!$A:$AS,MATCH($F$1,Database!$A$1:$AS$1,0),FALSE))</f>
        <v>91.7</v>
      </c>
      <c r="G364" s="77">
        <f>IF(VLOOKUP(A364,Database!$A:$AS,MATCH($G$1,Database!$A$1:$AS$1,0),FALSE)=0,#N/A,VLOOKUP(A364,Database!$A:$AS,MATCH($G$1,Database!$A$1:$AS$1,0),FALSE))</f>
        <v>100.44810898</v>
      </c>
      <c r="H364" s="77">
        <f>(((Table134567891011121314151617343[[#This Row],[ITA]]-VLOOKUP($U$1,A:B,2,))/VLOOKUP($U$1,A:B,2,))*100)+100</f>
        <v>61.101973684015064</v>
      </c>
      <c r="I364" s="77">
        <f>(((Table134567891011121314151617343[[#This Row],[FRA]]-VLOOKUP($U$1,A:C,3,))/VLOOKUP($U$1,A:C,3,))*100)+100</f>
        <v>83.393501805054157</v>
      </c>
      <c r="J364" s="77">
        <f>(((Table134567891011121314151617343[[#This Row],[DEU]]-VLOOKUP($U$1,A:D,4,))/VLOOKUP($U$1,A:D,4,))*100)+100</f>
        <v>121.01063829767428</v>
      </c>
      <c r="K364" s="77">
        <f>(((Table134567891011121314151617343[[#This Row],[ESP]]-VLOOKUP($U$1,A:E,5,))/VLOOKUP($U$1,A:E,5,))*100)+100</f>
        <v>75.92418256724126</v>
      </c>
      <c r="L364" s="77">
        <f>(((Table134567891011121314151617343[[#This Row],[EA19]]-VLOOKUP($U$1,A:F,6,))/VLOOKUP($U$1,A:F,6,))*100)+100</f>
        <v>102.57270693512304</v>
      </c>
      <c r="M364" s="77">
        <f>(((Table134567891011121314151617343[[#This Row],[GBR]]-VLOOKUP($U$1,A:G,7,))/VLOOKUP($U$1,A:G,7,))*100)+100</f>
        <v>108.98483080476451</v>
      </c>
      <c r="N364" s="77">
        <f>IF(VLOOKUP(A364,Database!$A:$AU,MATCH($N$1,Database!$A$1:$AU$1,0),FALSE)=0,#N/A,VLOOKUP(A364,Database!$A:$AU,MATCH($N$1,Database!$A$1:$AU$1,0),FALSE))</f>
        <v>96.588967733000004</v>
      </c>
      <c r="O364" s="77">
        <f>(((Table134567891011121314151617343[[#This Row],[USA]]-VLOOKUP($U$1,A:N,14,))/VLOOKUP($U$1,A:N,14,))*100)+100</f>
        <v>111.19635034506506</v>
      </c>
      <c r="P364" s="77">
        <f>IF(VLOOKUP(A364,Database!$A:$AS,MATCH($P$1,Database!$A$1:$AS$1,0),FALSE)=0,#N/A,VLOOKUP(A364,Database!$A:$AS,MATCH($P$1,Database!$A$1:$AS$1,0),FALSE))</f>
        <v>96.291975668999996</v>
      </c>
      <c r="Q364" s="77">
        <f>(((Table134567891011121314151617343[[#This Row],[JPN]]-VLOOKUP($U$1,A:Q,16,))/VLOOKUP($U$1,A:Q,16,))*100)+100</f>
        <v>96.675167837059902</v>
      </c>
    </row>
    <row r="365" spans="1:17" s="82" customFormat="1" x14ac:dyDescent="0.2">
      <c r="A365" s="21">
        <v>43922</v>
      </c>
      <c r="B365" s="77">
        <f>IF(VLOOKUP(A365,Database!$A:$AS,MATCH($B$1,Database!$A$1:$AS$1,0),FALSE)=0,#N/A,VLOOKUP(A365,Database!$A:$AS,MATCH($B$1,Database!$A$1:$AS$1,0),FALSE))</f>
        <v>58.595117074000001</v>
      </c>
      <c r="C365" s="77">
        <f>IF(VLOOKUP(A365,Database!$A:$AS,MATCH($C$1,Database!$A$1:$AS$1,0),FALSE)=0,#N/A,VLOOKUP(A365,Database!$A:$AS,MATCH($C$1,Database!$A$1:$AS$1,0),FALSE))</f>
        <v>67.84</v>
      </c>
      <c r="D365" s="77">
        <f>IF(VLOOKUP(A365,Database!$A:$AS,MATCH($D$1,Database!$A$1:$AS$1,0),FALSE)=0,#N/A,VLOOKUP(A365,Database!$A:$AS,MATCH($D$1,Database!$A$1:$AS$1,0),FALSE))</f>
        <v>70.894092158999996</v>
      </c>
      <c r="E365" s="77">
        <f>IF(VLOOKUP(A365,Database!$A:$AS,MATCH($E$1,Database!$A$1:$AS$1,0),FALSE)=0,#N/A,VLOOKUP(A365,Database!$A:$AS,MATCH($E$1,Database!$A$1:$AS$1,0),FALSE))</f>
        <v>69.709058091000003</v>
      </c>
      <c r="F365" s="77">
        <f>IF(VLOOKUP(A365,Database!$A:$AS,MATCH($F$1,Database!$A$1:$AS$1,0),FALSE)=0,#N/A,VLOOKUP(A365,Database!$A:$AS,MATCH($F$1,Database!$A$1:$AS$1,0),FALSE))</f>
        <v>74</v>
      </c>
      <c r="G365" s="77">
        <f>IF(VLOOKUP(A365,Database!$A:$AS,MATCH($G$1,Database!$A$1:$AS$1,0),FALSE)=0,#N/A,VLOOKUP(A365,Database!$A:$AS,MATCH($G$1,Database!$A$1:$AS$1,0),FALSE))</f>
        <v>79.691701022000004</v>
      </c>
      <c r="H365" s="77">
        <f>(((Table134567891011121314151617343[[#This Row],[ITA]]-VLOOKUP($U$1,A:B,2,))/VLOOKUP($U$1,A:B,2,))*100)+100</f>
        <v>48.190789474048088</v>
      </c>
      <c r="I365" s="77">
        <f>(((Table134567891011121314151617343[[#This Row],[FRA]]-VLOOKUP($U$1,A:C,3,))/VLOOKUP($U$1,A:C,3,))*100)+100</f>
        <v>66.191823592545632</v>
      </c>
      <c r="J365" s="77">
        <f>(((Table134567891011121314151617343[[#This Row],[DEU]]-VLOOKUP($U$1,A:D,4,))/VLOOKUP($U$1,A:D,4,))*100)+100</f>
        <v>94.281914893022815</v>
      </c>
      <c r="K365" s="77">
        <f>(((Table134567891011121314151617343[[#This Row],[ESP]]-VLOOKUP($U$1,A:E,5,))/VLOOKUP($U$1,A:E,5,))*100)+100</f>
        <v>58.593763133539014</v>
      </c>
      <c r="L365" s="77">
        <f>(((Table134567891011121314151617343[[#This Row],[EA19]]-VLOOKUP($U$1,A:F,6,))/VLOOKUP($U$1,A:F,6,))*100)+100</f>
        <v>82.774049217002229</v>
      </c>
      <c r="M365" s="77">
        <f>(((Table134567891011121314151617343[[#This Row],[GBR]]-VLOOKUP($U$1,A:G,7,))/VLOOKUP($U$1,A:G,7,))*100)+100</f>
        <v>86.464410735256735</v>
      </c>
      <c r="N365" s="77">
        <f>IF(VLOOKUP(A365,Database!$A:$AU,MATCH($N$1,Database!$A$1:$AU$1,0),FALSE)=0,#N/A,VLOOKUP(A365,Database!$A:$AU,MATCH($N$1,Database!$A$1:$AU$1,0),FALSE))</f>
        <v>83.459793748999999</v>
      </c>
      <c r="O365" s="77">
        <f>(((Table134567891011121314151617343[[#This Row],[USA]]-VLOOKUP($U$1,A:N,14,))/VLOOKUP($U$1,A:N,14,))*100)+100</f>
        <v>96.081619705207601</v>
      </c>
      <c r="P365" s="77">
        <f>IF(VLOOKUP(A365,Database!$A:$AS,MATCH($P$1,Database!$A$1:$AS$1,0),FALSE)=0,#N/A,VLOOKUP(A365,Database!$A:$AS,MATCH($P$1,Database!$A$1:$AS$1,0),FALSE))</f>
        <v>87.092742271000006</v>
      </c>
      <c r="Q365" s="77">
        <f>(((Table134567891011121314151617343[[#This Row],[JPN]]-VLOOKUP($U$1,A:Q,16,))/VLOOKUP($U$1,A:Q,16,))*100)+100</f>
        <v>87.439326256853889</v>
      </c>
    </row>
    <row r="366" spans="1:17" s="82" customFormat="1" x14ac:dyDescent="0.2">
      <c r="A366" s="21">
        <v>43952</v>
      </c>
      <c r="B366" s="77">
        <f>IF(VLOOKUP(A366,Database!$A:$AS,MATCH($B$1,Database!$A$1:$AS$1,0),FALSE)=0,#N/A,VLOOKUP(A366,Database!$A:$AS,MATCH($B$1,Database!$A$1:$AS$1,0),FALSE))</f>
        <v>84.792933922000003</v>
      </c>
      <c r="C366" s="77">
        <f>IF(VLOOKUP(A366,Database!$A:$AS,MATCH($C$1,Database!$A$1:$AS$1,0),FALSE)=0,#N/A,VLOOKUP(A366,Database!$A:$AS,MATCH($C$1,Database!$A$1:$AS$1,0),FALSE))</f>
        <v>80.819999999999993</v>
      </c>
      <c r="D366" s="77">
        <f>IF(VLOOKUP(A366,Database!$A:$AS,MATCH($D$1,Database!$A$1:$AS$1,0),FALSE)=0,#N/A,VLOOKUP(A366,Database!$A:$AS,MATCH($D$1,Database!$A$1:$AS$1,0),FALSE))</f>
        <v>79.193400550000007</v>
      </c>
      <c r="E366" s="77">
        <f>IF(VLOOKUP(A366,Database!$A:$AS,MATCH($E$1,Database!$A$1:$AS$1,0),FALSE)=0,#N/A,VLOOKUP(A366,Database!$A:$AS,MATCH($E$1,Database!$A$1:$AS$1,0),FALSE))</f>
        <v>84.130070107999998</v>
      </c>
      <c r="F366" s="77">
        <f>IF(VLOOKUP(A366,Database!$A:$AS,MATCH($F$1,Database!$A$1:$AS$1,0),FALSE)=0,#N/A,VLOOKUP(A366,Database!$A:$AS,MATCH($F$1,Database!$A$1:$AS$1,0),FALSE))</f>
        <v>84.5</v>
      </c>
      <c r="G366" s="77">
        <f>IF(VLOOKUP(A366,Database!$A:$AS,MATCH($G$1,Database!$A$1:$AS$1,0),FALSE)=0,#N/A,VLOOKUP(A366,Database!$A:$AS,MATCH($G$1,Database!$A$1:$AS$1,0),FALSE))</f>
        <v>84.638824162000006</v>
      </c>
      <c r="H366" s="77">
        <f>(((Table134567891011121314151617343[[#This Row],[ITA]]-VLOOKUP($U$1,A:B,2,))/VLOOKUP($U$1,A:B,2,))*100)+100</f>
        <v>69.73684210514412</v>
      </c>
      <c r="I366" s="77">
        <f>(((Table134567891011121314151617343[[#This Row],[FRA]]-VLOOKUP($U$1,A:C,3,))/VLOOKUP($U$1,A:C,3,))*100)+100</f>
        <v>78.856473802322171</v>
      </c>
      <c r="J366" s="77">
        <f>(((Table134567891011121314151617343[[#This Row],[DEU]]-VLOOKUP($U$1,A:D,4,))/VLOOKUP($U$1,A:D,4,))*100)+100</f>
        <v>105.31914893554773</v>
      </c>
      <c r="K366" s="77">
        <f>(((Table134567891011121314151617343[[#This Row],[ESP]]-VLOOKUP($U$1,A:E,5,))/VLOOKUP($U$1,A:E,5,))*100)+100</f>
        <v>70.715306379281287</v>
      </c>
      <c r="L366" s="77">
        <f>(((Table134567891011121314151617343[[#This Row],[EA19]]-VLOOKUP($U$1,A:F,6,))/VLOOKUP($U$1,A:F,6,))*100)+100</f>
        <v>94.519015659955258</v>
      </c>
      <c r="M366" s="77">
        <f>(((Table134567891011121314151617343[[#This Row],[GBR]]-VLOOKUP($U$1,A:G,7,))/VLOOKUP($U$1,A:G,7,))*100)+100</f>
        <v>91.831971995076827</v>
      </c>
      <c r="N366" s="77">
        <f>IF(VLOOKUP(A366,Database!$A:$AU,MATCH($N$1,Database!$A$1:$AU$1,0),FALSE)=0,#N/A,VLOOKUP(A366,Database!$A:$AU,MATCH($N$1,Database!$A$1:$AU$1,0),FALSE))</f>
        <v>85.086927579999994</v>
      </c>
      <c r="O366" s="77">
        <f>(((Table134567891011121314151617343[[#This Row],[USA]]-VLOOKUP($U$1,A:N,14,))/VLOOKUP($U$1,A:N,14,))*100)+100</f>
        <v>97.954828910945579</v>
      </c>
      <c r="P366" s="77">
        <f>IF(VLOOKUP(A366,Database!$A:$AS,MATCH($P$1,Database!$A$1:$AS$1,0),FALSE)=0,#N/A,VLOOKUP(A366,Database!$A:$AS,MATCH($P$1,Database!$A$1:$AS$1,0),FALSE))</f>
        <v>78.293475544000003</v>
      </c>
      <c r="Q366" s="77">
        <f>(((Table134567891011121314151617343[[#This Row],[JPN]]-VLOOKUP($U$1,A:Q,16,))/VLOOKUP($U$1,A:Q,16,))*100)+100</f>
        <v>78.605043007749828</v>
      </c>
    </row>
    <row r="367" spans="1:17" s="82" customFormat="1" x14ac:dyDescent="0.2">
      <c r="A367" s="21">
        <v>43983</v>
      </c>
      <c r="B367" s="77">
        <f>IF(VLOOKUP(A367,Database!$A:$AS,MATCH($B$1,Database!$A$1:$AS$1,0),FALSE)=0,#N/A,VLOOKUP(A367,Database!$A:$AS,MATCH($B$1,Database!$A$1:$AS$1,0),FALSE))</f>
        <v>91.292392301000007</v>
      </c>
      <c r="C367" s="77">
        <f>IF(VLOOKUP(A367,Database!$A:$AS,MATCH($C$1,Database!$A$1:$AS$1,0),FALSE)=0,#N/A,VLOOKUP(A367,Database!$A:$AS,MATCH($C$1,Database!$A$1:$AS$1,0),FALSE))</f>
        <v>91.37</v>
      </c>
      <c r="D367" s="77">
        <f>IF(VLOOKUP(A367,Database!$A:$AS,MATCH($D$1,Database!$A$1:$AS$1,0),FALSE)=0,#N/A,VLOOKUP(A367,Database!$A:$AS,MATCH($D$1,Database!$A$1:$AS$1,0),FALSE))</f>
        <v>88.292642279999995</v>
      </c>
      <c r="E367" s="77">
        <f>IF(VLOOKUP(A367,Database!$A:$AS,MATCH($E$1,Database!$A$1:$AS$1,0),FALSE)=0,#N/A,VLOOKUP(A367,Database!$A:$AS,MATCH($E$1,Database!$A$1:$AS$1,0),FALSE))</f>
        <v>93.657078048000002</v>
      </c>
      <c r="F367" s="77">
        <f>IF(VLOOKUP(A367,Database!$A:$AS,MATCH($F$1,Database!$A$1:$AS$1,0),FALSE)=0,#N/A,VLOOKUP(A367,Database!$A:$AS,MATCH($F$1,Database!$A$1:$AS$1,0),FALSE))</f>
        <v>92.4</v>
      </c>
      <c r="G367" s="77">
        <f>IF(VLOOKUP(A367,Database!$A:$AS,MATCH($G$1,Database!$A$1:$AS$1,0),FALSE)=0,#N/A,VLOOKUP(A367,Database!$A:$AS,MATCH($G$1,Database!$A$1:$AS$1,0),FALSE))</f>
        <v>94.102885822000005</v>
      </c>
      <c r="H367" s="77">
        <f>(((Table134567891011121314151617343[[#This Row],[ITA]]-VLOOKUP($U$1,A:B,2,))/VLOOKUP($U$1,A:B,2,))*100)+100</f>
        <v>75.082236842425189</v>
      </c>
      <c r="I367" s="77">
        <f>(((Table134567891011121314151617343[[#This Row],[FRA]]-VLOOKUP($U$1,A:C,3,))/VLOOKUP($U$1,A:C,3,))*100)+100</f>
        <v>89.150160991316241</v>
      </c>
      <c r="J367" s="77">
        <f>(((Table134567891011121314151617343[[#This Row],[DEU]]-VLOOKUP($U$1,A:D,4,))/VLOOKUP($U$1,A:D,4,))*100)+100</f>
        <v>117.42021276544813</v>
      </c>
      <c r="K367" s="77">
        <f>(((Table134567891011121314151617343[[#This Row],[ESP]]-VLOOKUP($U$1,A:E,5,))/VLOOKUP($U$1,A:E,5,))*100)+100</f>
        <v>78.723207531510127</v>
      </c>
      <c r="L367" s="77">
        <f>(((Table134567891011121314151617343[[#This Row],[EA19]]-VLOOKUP($U$1,A:F,6,))/VLOOKUP($U$1,A:F,6,))*100)+100</f>
        <v>103.35570469798658</v>
      </c>
      <c r="M367" s="77">
        <f>(((Table134567891011121314151617343[[#This Row],[GBR]]-VLOOKUP($U$1,A:G,7,))/VLOOKUP($U$1,A:G,7,))*100)+100</f>
        <v>102.10035005828483</v>
      </c>
      <c r="N367" s="77">
        <f>IF(VLOOKUP(A367,Database!$A:$AU,MATCH($N$1,Database!$A$1:$AU$1,0),FALSE)=0,#N/A,VLOOKUP(A367,Database!$A:$AU,MATCH($N$1,Database!$A$1:$AU$1,0),FALSE))</f>
        <v>90.358857051000001</v>
      </c>
      <c r="O367" s="77">
        <f>(((Table134567891011121314151617343[[#This Row],[USA]]-VLOOKUP($U$1,A:N,14,))/VLOOKUP($U$1,A:N,14,))*100)+100</f>
        <v>104.02404499442491</v>
      </c>
      <c r="P367" s="77">
        <f>IF(VLOOKUP(A367,Database!$A:$AS,MATCH($P$1,Database!$A$1:$AS$1,0),FALSE)=0,#N/A,VLOOKUP(A367,Database!$A:$AS,MATCH($P$1,Database!$A$1:$AS$1,0),FALSE))</f>
        <v>82.093158903000003</v>
      </c>
      <c r="Q367" s="77">
        <f>(((Table134567891011121314151617343[[#This Row],[JPN]]-VLOOKUP($U$1,A:Q,16,))/VLOOKUP($U$1,A:Q,16,))*100)+100</f>
        <v>82.419847137656859</v>
      </c>
    </row>
    <row r="368" spans="1:17" s="82" customFormat="1" x14ac:dyDescent="0.2">
      <c r="A368" s="21">
        <v>44013</v>
      </c>
      <c r="B368" s="77">
        <f>IF(VLOOKUP(A368,Database!$A:$AS,MATCH($B$1,Database!$A$1:$AS$1,0),FALSE)=0,#N/A,VLOOKUP(A368,Database!$A:$AS,MATCH($B$1,Database!$A$1:$AS$1,0),FALSE))</f>
        <v>97.791850679000007</v>
      </c>
      <c r="C368" s="77">
        <f>IF(VLOOKUP(A368,Database!$A:$AS,MATCH($C$1,Database!$A$1:$AS$1,0),FALSE)=0,#N/A,VLOOKUP(A368,Database!$A:$AS,MATCH($C$1,Database!$A$1:$AS$1,0),FALSE))</f>
        <v>94.43</v>
      </c>
      <c r="D368" s="77">
        <f>IF(VLOOKUP(A368,Database!$A:$AS,MATCH($D$1,Database!$A$1:$AS$1,0),FALSE)=0,#N/A,VLOOKUP(A368,Database!$A:$AS,MATCH($D$1,Database!$A$1:$AS$1,0),FALSE))</f>
        <v>89.992500625000005</v>
      </c>
      <c r="E368" s="77">
        <f>IF(VLOOKUP(A368,Database!$A:$AS,MATCH($E$1,Database!$A$1:$AS$1,0),FALSE)=0,#N/A,VLOOKUP(A368,Database!$A:$AS,MATCH($E$1,Database!$A$1:$AS$1,0),FALSE))</f>
        <v>99.376082812999996</v>
      </c>
      <c r="F368" s="77">
        <f>IF(VLOOKUP(A368,Database!$A:$AS,MATCH($F$1,Database!$A$1:$AS$1,0),FALSE)=0,#N/A,VLOOKUP(A368,Database!$A:$AS,MATCH($F$1,Database!$A$1:$AS$1,0),FALSE))</f>
        <v>96.3</v>
      </c>
      <c r="G368" s="77">
        <f>IF(VLOOKUP(A368,Database!$A:$AS,MATCH($G$1,Database!$A$1:$AS$1,0),FALSE)=0,#N/A,VLOOKUP(A368,Database!$A:$AS,MATCH($G$1,Database!$A$1:$AS$1,0),FALSE))</f>
        <v>99.587739737999996</v>
      </c>
      <c r="H368" s="77">
        <f>(((Table134567891011121314151617343[[#This Row],[ITA]]-VLOOKUP($U$1,A:B,2,))/VLOOKUP($U$1,A:B,2,))*100)+100</f>
        <v>80.427631578883805</v>
      </c>
      <c r="I368" s="77">
        <f>(((Table134567891011121314151617343[[#This Row],[FRA]]-VLOOKUP($U$1,A:C,3,))/VLOOKUP($U$1,A:C,3,))*100)+100</f>
        <v>92.135818128597919</v>
      </c>
      <c r="J368" s="77">
        <f>(((Table134567891011121314151617343[[#This Row],[DEU]]-VLOOKUP($U$1,A:D,4,))/VLOOKUP($U$1,A:D,4,))*100)+100</f>
        <v>119.68085106312242</v>
      </c>
      <c r="K368" s="77">
        <f>(((Table134567891011121314151617343[[#This Row],[ESP]]-VLOOKUP($U$1,A:E,5,))/VLOOKUP($U$1,A:E,5,))*100)+100</f>
        <v>83.530301756231182</v>
      </c>
      <c r="L368" s="77">
        <f>(((Table134567891011121314151617343[[#This Row],[EA19]]-VLOOKUP($U$1,A:F,6,))/VLOOKUP($U$1,A:F,6,))*100)+100</f>
        <v>107.71812080536913</v>
      </c>
      <c r="M368" s="77">
        <f>(((Table134567891011121314151617343[[#This Row],[GBR]]-VLOOKUP($U$1,A:G,7,))/VLOOKUP($U$1,A:G,7,))*100)+100</f>
        <v>108.05134188973015</v>
      </c>
      <c r="N368" s="77">
        <f>IF(VLOOKUP(A368,Database!$A:$AU,MATCH($N$1,Database!$A$1:$AU$1,0),FALSE)=0,#N/A,VLOOKUP(A368,Database!$A:$AU,MATCH($N$1,Database!$A$1:$AU$1,0),FALSE))</f>
        <v>94.052518249000002</v>
      </c>
      <c r="O368" s="77">
        <f>(((Table134567891011121314151617343[[#This Row],[USA]]-VLOOKUP($U$1,A:N,14,))/VLOOKUP($U$1,A:N,14,))*100)+100</f>
        <v>108.27630748639123</v>
      </c>
      <c r="P368" s="77">
        <f>IF(VLOOKUP(A368,Database!$A:$AS,MATCH($P$1,Database!$A$1:$AS$1,0),FALSE)=0,#N/A,VLOOKUP(A368,Database!$A:$AS,MATCH($P$1,Database!$A$1:$AS$1,0),FALSE))</f>
        <v>87.392717274000006</v>
      </c>
      <c r="Q368" s="77">
        <f>(((Table134567891011121314151617343[[#This Row],[JPN]]-VLOOKUP($U$1,A:Q,16,))/VLOOKUP($U$1,A:Q,16,))*100)+100</f>
        <v>87.740495004929372</v>
      </c>
    </row>
    <row r="369" spans="1:17" s="82" customFormat="1" x14ac:dyDescent="0.2">
      <c r="A369" s="21">
        <v>44044</v>
      </c>
      <c r="B369" s="77">
        <f>IF(VLOOKUP(A369,Database!$A:$AS,MATCH($B$1,Database!$A$1:$AS$1,0),FALSE)=0,#N/A,VLOOKUP(A369,Database!$A:$AS,MATCH($B$1,Database!$A$1:$AS$1,0),FALSE))</f>
        <v>104.791267394</v>
      </c>
      <c r="C369" s="77">
        <f>IF(VLOOKUP(A369,Database!$A:$AS,MATCH($C$1,Database!$A$1:$AS$1,0),FALSE)=0,#N/A,VLOOKUP(A369,Database!$A:$AS,MATCH($C$1,Database!$A$1:$AS$1,0),FALSE))</f>
        <v>95.52</v>
      </c>
      <c r="D369" s="77">
        <f>IF(VLOOKUP(A369,Database!$A:$AS,MATCH($D$1,Database!$A$1:$AS$1,0),FALSE)=0,#N/A,VLOOKUP(A369,Database!$A:$AS,MATCH($D$1,Database!$A$1:$AS$1,0),FALSE))</f>
        <v>89.692525622999995</v>
      </c>
      <c r="E369" s="77">
        <f>IF(VLOOKUP(A369,Database!$A:$AS,MATCH($E$1,Database!$A$1:$AS$1,0),FALSE)=0,#N/A,VLOOKUP(A369,Database!$A:$AS,MATCH($E$1,Database!$A$1:$AS$1,0),FALSE))</f>
        <v>100.59908383299999</v>
      </c>
      <c r="F369" s="77">
        <f>IF(VLOOKUP(A369,Database!$A:$AS,MATCH($F$1,Database!$A$1:$AS$1,0),FALSE)=0,#N/A,VLOOKUP(A369,Database!$A:$AS,MATCH($F$1,Database!$A$1:$AS$1,0),FALSE))</f>
        <v>97.2</v>
      </c>
      <c r="G369" s="77">
        <f>IF(VLOOKUP(A369,Database!$A:$AS,MATCH($G$1,Database!$A$1:$AS$1,0),FALSE)=0,#N/A,VLOOKUP(A369,Database!$A:$AS,MATCH($G$1,Database!$A$1:$AS$1,0),FALSE))</f>
        <v>101.093385911</v>
      </c>
      <c r="H369" s="77">
        <f>(((Table134567891011121314151617343[[#This Row],[ITA]]-VLOOKUP($U$1,A:B,2,))/VLOOKUP($U$1,A:B,2,))*100)+100</f>
        <v>86.18421052602902</v>
      </c>
      <c r="I369" s="77">
        <f>(((Table134567891011121314151617343[[#This Row],[FRA]]-VLOOKUP($U$1,A:C,3,))/VLOOKUP($U$1,A:C,3,))*100)+100</f>
        <v>93.199336520636166</v>
      </c>
      <c r="J369" s="77">
        <f>(((Table134567891011121314151617343[[#This Row],[DEU]]-VLOOKUP($U$1,A:D,4,))/VLOOKUP($U$1,A:D,4,))*100)+100</f>
        <v>119.28191489302282</v>
      </c>
      <c r="K369" s="77">
        <f>(((Table134567891011121314151617343[[#This Row],[ESP]]-VLOOKUP($U$1,A:E,5,))/VLOOKUP($U$1,A:E,5,))*100)+100</f>
        <v>84.55829200657152</v>
      </c>
      <c r="L369" s="77">
        <f>(((Table134567891011121314151617343[[#This Row],[EA19]]-VLOOKUP($U$1,A:F,6,))/VLOOKUP($U$1,A:F,6,))*100)+100</f>
        <v>108.7248322147651</v>
      </c>
      <c r="M369" s="77">
        <f>(((Table134567891011121314151617343[[#This Row],[GBR]]-VLOOKUP($U$1,A:G,7,))/VLOOKUP($U$1,A:G,7,))*100)+100</f>
        <v>109.68494749049779</v>
      </c>
      <c r="N369" s="77">
        <f>IF(VLOOKUP(A369,Database!$A:$AU,MATCH($N$1,Database!$A$1:$AU$1,0),FALSE)=0,#N/A,VLOOKUP(A369,Database!$A:$AU,MATCH($N$1,Database!$A$1:$AU$1,0),FALSE))</f>
        <v>95.047373406000006</v>
      </c>
      <c r="O369" s="77">
        <f>(((Table134567891011121314151617343[[#This Row],[USA]]-VLOOKUP($U$1,A:N,14,))/VLOOKUP($U$1,A:N,14,))*100)+100</f>
        <v>109.42161698888187</v>
      </c>
      <c r="P369" s="77">
        <f>IF(VLOOKUP(A369,Database!$A:$AS,MATCH($P$1,Database!$A$1:$AS$1,0),FALSE)=0,#N/A,VLOOKUP(A369,Database!$A:$AS,MATCH($P$1,Database!$A$1:$AS$1,0),FALSE))</f>
        <v>89.892508957999993</v>
      </c>
      <c r="Q369" s="77">
        <f>(((Table134567891011121314151617343[[#This Row],[JPN]]-VLOOKUP($U$1,A:Q,16,))/VLOOKUP($U$1,A:Q,16,))*100)+100</f>
        <v>90.250234564527872</v>
      </c>
    </row>
    <row r="370" spans="1:17" s="82" customFormat="1" x14ac:dyDescent="0.2">
      <c r="A370" s="21">
        <v>44075</v>
      </c>
      <c r="B370" s="77">
        <f>IF(VLOOKUP(A370,Database!$A:$AS,MATCH($B$1,Database!$A$1:$AS$1,0),FALSE)=0,#N/A,VLOOKUP(A370,Database!$A:$AS,MATCH($B$1,Database!$A$1:$AS$1,0),FALSE))</f>
        <v>100.091659028</v>
      </c>
      <c r="C370" s="77">
        <f>IF(VLOOKUP(A370,Database!$A:$AS,MATCH($C$1,Database!$A$1:$AS$1,0),FALSE)=0,#N/A,VLOOKUP(A370,Database!$A:$AS,MATCH($C$1,Database!$A$1:$AS$1,0),FALSE))</f>
        <v>97.21</v>
      </c>
      <c r="D370" s="77">
        <f>IF(VLOOKUP(A370,Database!$A:$AS,MATCH($D$1,Database!$A$1:$AS$1,0),FALSE)=0,#N/A,VLOOKUP(A370,Database!$A:$AS,MATCH($D$1,Database!$A$1:$AS$1,0),FALSE))</f>
        <v>91.892342305</v>
      </c>
      <c r="E370" s="77">
        <f>IF(VLOOKUP(A370,Database!$A:$AS,MATCH($E$1,Database!$A$1:$AS$1,0),FALSE)=0,#N/A,VLOOKUP(A370,Database!$A:$AS,MATCH($E$1,Database!$A$1:$AS$1,0),FALSE))</f>
        <v>101.49608458</v>
      </c>
      <c r="F370" s="77">
        <f>IF(VLOOKUP(A370,Database!$A:$AS,MATCH($F$1,Database!$A$1:$AS$1,0),FALSE)=0,#N/A,VLOOKUP(A370,Database!$A:$AS,MATCH($F$1,Database!$A$1:$AS$1,0),FALSE))</f>
        <v>97.1</v>
      </c>
      <c r="G370" s="77">
        <f>IF(VLOOKUP(A370,Database!$A:$AS,MATCH($G$1,Database!$A$1:$AS$1,0),FALSE)=0,#N/A,VLOOKUP(A370,Database!$A:$AS,MATCH($G$1,Database!$A$1:$AS$1,0),FALSE))</f>
        <v>101.84620899799999</v>
      </c>
      <c r="H370" s="77">
        <f>(((Table134567891011121314151617343[[#This Row],[ITA]]-VLOOKUP($U$1,A:B,2,))/VLOOKUP($U$1,A:B,2,))*100)+100</f>
        <v>82.319078947055274</v>
      </c>
      <c r="I370" s="77">
        <f>(((Table134567891011121314151617343[[#This Row],[FRA]]-VLOOKUP($U$1,A:C,3,))/VLOOKUP($U$1,A:C,3,))*100)+100</f>
        <v>94.848277880768848</v>
      </c>
      <c r="J370" s="77">
        <f>(((Table134567891011121314151617343[[#This Row],[DEU]]-VLOOKUP($U$1,A:D,4,))/VLOOKUP($U$1,A:D,4,))*100)+100</f>
        <v>122.20744680797303</v>
      </c>
      <c r="K370" s="77">
        <f>(((Table134567891011121314151617343[[#This Row],[ESP]]-VLOOKUP($U$1,A:E,5,))/VLOOKUP($U$1,A:E,5,))*100)+100</f>
        <v>85.312263595625481</v>
      </c>
      <c r="L370" s="77">
        <f>(((Table134567891011121314151617343[[#This Row],[EA19]]-VLOOKUP($U$1,A:F,6,))/VLOOKUP($U$1,A:F,6,))*100)+100</f>
        <v>108.61297539149886</v>
      </c>
      <c r="M370" s="77">
        <f>(((Table134567891011121314151617343[[#This Row],[GBR]]-VLOOKUP($U$1,A:G,7,))/VLOOKUP($U$1,A:G,7,))*100)+100</f>
        <v>110.5017502914241</v>
      </c>
      <c r="N370" s="77">
        <f>IF(VLOOKUP(A370,Database!$A:$AU,MATCH($N$1,Database!$A$1:$AU$1,0),FALSE)=0,#N/A,VLOOKUP(A370,Database!$A:$AU,MATCH($N$1,Database!$A$1:$AU$1,0),FALSE))</f>
        <v>94.759433361000006</v>
      </c>
      <c r="O370" s="77">
        <f>(((Table134567891011121314151617343[[#This Row],[USA]]-VLOOKUP($U$1,A:N,14,))/VLOOKUP($U$1,A:N,14,))*100)+100</f>
        <v>109.09013107621843</v>
      </c>
      <c r="P370" s="77">
        <f>IF(VLOOKUP(A370,Database!$A:$AS,MATCH($P$1,Database!$A$1:$AS$1,0),FALSE)=0,#N/A,VLOOKUP(A370,Database!$A:$AS,MATCH($P$1,Database!$A$1:$AS$1,0),FALSE))</f>
        <v>91.992333971999997</v>
      </c>
      <c r="Q370" s="77">
        <f>(((Table134567891011121314151617343[[#This Row],[JPN]]-VLOOKUP($U$1,A:Q,16,))/VLOOKUP($U$1,A:Q,16,))*100)+100</f>
        <v>92.358415794028403</v>
      </c>
    </row>
    <row r="371" spans="1:17" s="82" customFormat="1" x14ac:dyDescent="0.2">
      <c r="A371" s="21">
        <v>44105</v>
      </c>
      <c r="B371" s="77">
        <f>IF(VLOOKUP(A371,Database!$A:$AS,MATCH($B$1,Database!$A$1:$AS$1,0),FALSE)=0,#N/A,VLOOKUP(A371,Database!$A:$AS,MATCH($B$1,Database!$A$1:$AS$1,0),FALSE))</f>
        <v>101.991500708</v>
      </c>
      <c r="C371" s="77">
        <f>IF(VLOOKUP(A371,Database!$A:$AS,MATCH($C$1,Database!$A$1:$AS$1,0),FALSE)=0,#N/A,VLOOKUP(A371,Database!$A:$AS,MATCH($C$1,Database!$A$1:$AS$1,0),FALSE))</f>
        <v>99.08</v>
      </c>
      <c r="D371" s="77">
        <f>IF(VLOOKUP(A371,Database!$A:$AS,MATCH($D$1,Database!$A$1:$AS$1,0),FALSE)=0,#N/A,VLOOKUP(A371,Database!$A:$AS,MATCH($D$1,Database!$A$1:$AS$1,0),FALSE))</f>
        <v>95.092075660000006</v>
      </c>
      <c r="E371" s="77">
        <f>IF(VLOOKUP(A371,Database!$A:$AS,MATCH($E$1,Database!$A$1:$AS$1,0),FALSE)=0,#N/A,VLOOKUP(A371,Database!$A:$AS,MATCH($E$1,Database!$A$1:$AS$1,0),FALSE))</f>
        <v>102.297085248</v>
      </c>
      <c r="F371" s="77">
        <f>IF(VLOOKUP(A371,Database!$A:$AS,MATCH($F$1,Database!$A$1:$AS$1,0),FALSE)=0,#N/A,VLOOKUP(A371,Database!$A:$AS,MATCH($F$1,Database!$A$1:$AS$1,0),FALSE))</f>
        <v>99.9</v>
      </c>
      <c r="G371" s="77">
        <f>IF(VLOOKUP(A371,Database!$A:$AS,MATCH($G$1,Database!$A$1:$AS$1,0),FALSE)=0,#N/A,VLOOKUP(A371,Database!$A:$AS,MATCH($G$1,Database!$A$1:$AS$1,0),FALSE))</f>
        <v>102.70657824</v>
      </c>
      <c r="H371" s="77">
        <f>(((Table134567891011121314151617343[[#This Row],[ITA]]-VLOOKUP($U$1,A:B,2,))/VLOOKUP($U$1,A:B,2,))*100)+100</f>
        <v>83.881578947170937</v>
      </c>
      <c r="I371" s="77">
        <f>(((Table134567891011121314151617343[[#This Row],[FRA]]-VLOOKUP($U$1,A:C,3,))/VLOOKUP($U$1,A:C,3,))*100)+100</f>
        <v>96.672846131329891</v>
      </c>
      <c r="J371" s="77">
        <f>(((Table134567891011121314151617343[[#This Row],[DEU]]-VLOOKUP($U$1,A:D,4,))/VLOOKUP($U$1,A:D,4,))*100)+100</f>
        <v>126.46276595614522</v>
      </c>
      <c r="K371" s="77">
        <f>(((Table134567891011121314151617343[[#This Row],[ESP]]-VLOOKUP($U$1,A:E,5,))/VLOOKUP($U$1,A:E,5,))*100)+100</f>
        <v>85.985542573937451</v>
      </c>
      <c r="L371" s="77">
        <f>(((Table134567891011121314151617343[[#This Row],[EA19]]-VLOOKUP($U$1,A:F,6,))/VLOOKUP($U$1,A:F,6,))*100)+100</f>
        <v>111.74496644295301</v>
      </c>
      <c r="M371" s="77">
        <f>(((Table134567891011121314151617343[[#This Row],[GBR]]-VLOOKUP($U$1,A:G,7,))/VLOOKUP($U$1,A:G,7,))*100)+100</f>
        <v>111.43523920645846</v>
      </c>
      <c r="N371" s="77">
        <f>IF(VLOOKUP(A371,Database!$A:$AU,MATCH($N$1,Database!$A$1:$AU$1,0),FALSE)=0,#N/A,VLOOKUP(A371,Database!$A:$AU,MATCH($N$1,Database!$A$1:$AU$1,0),FALSE))</f>
        <v>95.793737790999998</v>
      </c>
      <c r="O371" s="77">
        <f>(((Table134567891011121314151617343[[#This Row],[USA]]-VLOOKUP($U$1,A:N,14,))/VLOOKUP($U$1,A:N,14,))*100)+100</f>
        <v>110.28085586043659</v>
      </c>
      <c r="P371" s="77">
        <f>IF(VLOOKUP(A371,Database!$A:$AS,MATCH($P$1,Database!$A$1:$AS$1,0),FALSE)=0,#N/A,VLOOKUP(A371,Database!$A:$AS,MATCH($P$1,Database!$A$1:$AS$1,0),FALSE))</f>
        <v>93.692192317000007</v>
      </c>
      <c r="Q371" s="77">
        <f>(((Table134567891011121314151617343[[#This Row],[JPN]]-VLOOKUP($U$1,A:Q,16,))/VLOOKUP($U$1,A:Q,16,))*100)+100</f>
        <v>94.065038694434918</v>
      </c>
    </row>
    <row r="372" spans="1:17" s="82" customFormat="1" x14ac:dyDescent="0.2">
      <c r="A372" s="21">
        <v>44136</v>
      </c>
      <c r="B372" s="77">
        <f>IF(VLOOKUP(A372,Database!$A:$AS,MATCH($B$1,Database!$A$1:$AS$1,0),FALSE)=0,#N/A,VLOOKUP(A372,Database!$A:$AS,MATCH($B$1,Database!$A$1:$AS$1,0),FALSE))</f>
        <v>100.591617365</v>
      </c>
      <c r="C372" s="77">
        <f>IF(VLOOKUP(A372,Database!$A:$AS,MATCH($C$1,Database!$A$1:$AS$1,0),FALSE)=0,#N/A,VLOOKUP(A372,Database!$A:$AS,MATCH($C$1,Database!$A$1:$AS$1,0),FALSE))</f>
        <v>98.59</v>
      </c>
      <c r="D372" s="77">
        <f>IF(VLOOKUP(A372,Database!$A:$AS,MATCH($D$1,Database!$A$1:$AS$1,0),FALSE)=0,#N/A,VLOOKUP(A372,Database!$A:$AS,MATCH($D$1,Database!$A$1:$AS$1,0),FALSE))</f>
        <v>96.291975668999996</v>
      </c>
      <c r="E372" s="77">
        <f>IF(VLOOKUP(A372,Database!$A:$AS,MATCH($E$1,Database!$A$1:$AS$1,0),FALSE)=0,#N/A,VLOOKUP(A372,Database!$A:$AS,MATCH($E$1,Database!$A$1:$AS$1,0),FALSE))</f>
        <v>101.358084465</v>
      </c>
      <c r="F372" s="77">
        <f>IF(VLOOKUP(A372,Database!$A:$AS,MATCH($F$1,Database!$A$1:$AS$1,0),FALSE)=0,#N/A,VLOOKUP(A372,Database!$A:$AS,MATCH($F$1,Database!$A$1:$AS$1,0),FALSE))</f>
        <v>102</v>
      </c>
      <c r="G372" s="77">
        <f>IF(VLOOKUP(A372,Database!$A:$AS,MATCH($G$1,Database!$A$1:$AS$1,0),FALSE)=0,#N/A,VLOOKUP(A372,Database!$A:$AS,MATCH($G$1,Database!$A$1:$AS$1,0),FALSE))</f>
        <v>103.78203979200001</v>
      </c>
      <c r="H372" s="77">
        <f>(((Table134567891011121314151617343[[#This Row],[ITA]]-VLOOKUP($U$1,A:B,2,))/VLOOKUP($U$1,A:B,2,))*100)+100</f>
        <v>82.730263157741888</v>
      </c>
      <c r="I372" s="77">
        <f>(((Table134567891011121314151617343[[#This Row],[FRA]]-VLOOKUP($U$1,A:C,3,))/VLOOKUP($U$1,A:C,3,))*100)+100</f>
        <v>96.194750707386092</v>
      </c>
      <c r="J372" s="77">
        <f>(((Table134567891011121314151617343[[#This Row],[DEU]]-VLOOKUP($U$1,A:D,4,))/VLOOKUP($U$1,A:D,4,))*100)+100</f>
        <v>128.05851063787344</v>
      </c>
      <c r="K372" s="77">
        <f>(((Table134567891011121314151617343[[#This Row],[ESP]]-VLOOKUP($U$1,A:E,5,))/VLOOKUP($U$1,A:E,5,))*100)+100</f>
        <v>85.196267966475602</v>
      </c>
      <c r="L372" s="77">
        <f>(((Table134567891011121314151617343[[#This Row],[EA19]]-VLOOKUP($U$1,A:F,6,))/VLOOKUP($U$1,A:F,6,))*100)+100</f>
        <v>114.09395973154362</v>
      </c>
      <c r="M372" s="77">
        <f>(((Table134567891011121314151617343[[#This Row],[GBR]]-VLOOKUP($U$1,A:G,7,))/VLOOKUP($U$1,A:G,7,))*100)+100</f>
        <v>112.60210034970893</v>
      </c>
      <c r="N372" s="77">
        <f>IF(VLOOKUP(A372,Database!$A:$AU,MATCH($N$1,Database!$A$1:$AU$1,0),FALSE)=0,#N/A,VLOOKUP(A372,Database!$A:$AU,MATCH($N$1,Database!$A$1:$AU$1,0),FALSE))</f>
        <v>96.304695082999999</v>
      </c>
      <c r="O372" s="77">
        <f>(((Table134567891011121314151617343[[#This Row],[USA]]-VLOOKUP($U$1,A:N,14,))/VLOOKUP($U$1,A:N,14,))*100)+100</f>
        <v>110.86908645639508</v>
      </c>
      <c r="P372" s="77">
        <f>IF(VLOOKUP(A372,Database!$A:$AS,MATCH($P$1,Database!$A$1:$AS$1,0),FALSE)=0,#N/A,VLOOKUP(A372,Database!$A:$AS,MATCH($P$1,Database!$A$1:$AS$1,0),FALSE))</f>
        <v>93.992167319000004</v>
      </c>
      <c r="Q372" s="77">
        <f>(((Table134567891011121314151617343[[#This Row],[JPN]]-VLOOKUP($U$1,A:Q,16,))/VLOOKUP($U$1,A:Q,16,))*100)+100</f>
        <v>94.366207441506418</v>
      </c>
    </row>
    <row r="373" spans="1:17" s="82" customFormat="1" x14ac:dyDescent="0.2">
      <c r="A373" s="21">
        <v>44166</v>
      </c>
      <c r="B373" s="77">
        <f>IF(VLOOKUP(A373,Database!$A:$AS,MATCH($B$1,Database!$A$1:$AS$1,0),FALSE)=0,#N/A,VLOOKUP(A373,Database!$A:$AS,MATCH($B$1,Database!$A$1:$AS$1,0),FALSE))</f>
        <v>100.7916007</v>
      </c>
      <c r="C373" s="77">
        <f>IF(VLOOKUP(A373,Database!$A:$AS,MATCH($C$1,Database!$A$1:$AS$1,0),FALSE)=0,#N/A,VLOOKUP(A373,Database!$A:$AS,MATCH($C$1,Database!$A$1:$AS$1,0),FALSE))</f>
        <v>98.11</v>
      </c>
      <c r="D373" s="77">
        <f>IF(VLOOKUP(A373,Database!$A:$AS,MATCH($D$1,Database!$A$1:$AS$1,0),FALSE)=0,#N/A,VLOOKUP(A373,Database!$A:$AS,MATCH($D$1,Database!$A$1:$AS$1,0),FALSE))</f>
        <v>97.691859011999995</v>
      </c>
      <c r="E373" s="77">
        <f>IF(VLOOKUP(A373,Database!$A:$AS,MATCH($E$1,Database!$A$1:$AS$1,0),FALSE)=0,#N/A,VLOOKUP(A373,Database!$A:$AS,MATCH($E$1,Database!$A$1:$AS$1,0),FALSE))</f>
        <v>102.232085193</v>
      </c>
      <c r="F373" s="77">
        <f>IF(VLOOKUP(A373,Database!$A:$AS,MATCH($F$1,Database!$A$1:$AS$1,0),FALSE)=0,#N/A,VLOOKUP(A373,Database!$A:$AS,MATCH($F$1,Database!$A$1:$AS$1,0),FALSE))</f>
        <v>102</v>
      </c>
      <c r="G373" s="77">
        <f>IF(VLOOKUP(A373,Database!$A:$AS,MATCH($G$1,Database!$A$1:$AS$1,0),FALSE)=0,#N/A,VLOOKUP(A373,Database!$A:$AS,MATCH($G$1,Database!$A$1:$AS$1,0),FALSE))</f>
        <v>103.566947482</v>
      </c>
      <c r="H373" s="77">
        <f>(((Table134567891011121314151617343[[#This Row],[ITA]]-VLOOKUP($U$1,A:B,2,))/VLOOKUP($U$1,A:B,2,))*100)+100</f>
        <v>82.894736842181018</v>
      </c>
      <c r="I373" s="77">
        <f>(((Table134567891011121314151617343[[#This Row],[FRA]]-VLOOKUP($U$1,A:C,3,))/VLOOKUP($U$1,A:C,3,))*100)+100</f>
        <v>95.726412332910527</v>
      </c>
      <c r="J373" s="77">
        <f>(((Table134567891011121314151617343[[#This Row],[DEU]]-VLOOKUP($U$1,A:D,4,))/VLOOKUP($U$1,A:D,4,))*100)+100</f>
        <v>129.92021276544813</v>
      </c>
      <c r="K373" s="77">
        <f>(((Table134567891011121314151617343[[#This Row],[ESP]]-VLOOKUP($U$1,A:E,5,))/VLOOKUP($U$1,A:E,5,))*100)+100</f>
        <v>85.930906950811334</v>
      </c>
      <c r="L373" s="77">
        <f>(((Table134567891011121314151617343[[#This Row],[EA19]]-VLOOKUP($U$1,A:F,6,))/VLOOKUP($U$1,A:F,6,))*100)+100</f>
        <v>114.09395973154362</v>
      </c>
      <c r="M373" s="77">
        <f>(((Table134567891011121314151617343[[#This Row],[GBR]]-VLOOKUP($U$1,A:G,7,))/VLOOKUP($U$1,A:G,7,))*100)+100</f>
        <v>112.36872812149284</v>
      </c>
      <c r="N373" s="77">
        <f>IF(VLOOKUP(A373,Database!$A:$AU,MATCH($N$1,Database!$A$1:$AU$1,0),FALSE)=0,#N/A,VLOOKUP(A373,Database!$A:$AU,MATCH($N$1,Database!$A$1:$AU$1,0),FALSE))</f>
        <v>97.419285721999998</v>
      </c>
      <c r="O373" s="77">
        <f>(((Table134567891011121314151617343[[#This Row],[USA]]-VLOOKUP($U$1,A:N,14,))/VLOOKUP($U$1,A:N,14,))*100)+100</f>
        <v>112.15223932669157</v>
      </c>
      <c r="P373" s="77">
        <f>IF(VLOOKUP(A373,Database!$A:$AS,MATCH($P$1,Database!$A$1:$AS$1,0),FALSE)=0,#N/A,VLOOKUP(A373,Database!$A:$AS,MATCH($P$1,Database!$A$1:$AS$1,0),FALSE))</f>
        <v>94.092158987000005</v>
      </c>
      <c r="Q373" s="77">
        <f>(((Table134567891011121314151617343[[#This Row],[JPN]]-VLOOKUP($U$1,A:Q,16,))/VLOOKUP($U$1,A:Q,16,))*100)+100</f>
        <v>94.466597024532902</v>
      </c>
    </row>
    <row r="374" spans="1:17" s="82" customFormat="1" x14ac:dyDescent="0.2">
      <c r="A374" s="21">
        <v>44197</v>
      </c>
      <c r="B374" s="77">
        <f>IF(VLOOKUP(A374,Database!$A:$AS,MATCH($B$1,Database!$A$1:$AS$1,0),FALSE)=0,#N/A,VLOOKUP(A374,Database!$A:$AS,MATCH($B$1,Database!$A$1:$AS$1,0),FALSE))</f>
        <v>102.29147571</v>
      </c>
      <c r="C374" s="77">
        <f>IF(VLOOKUP(A374,Database!$A:$AS,MATCH($C$1,Database!$A$1:$AS$1,0),FALSE)=0,#N/A,VLOOKUP(A374,Database!$A:$AS,MATCH($C$1,Database!$A$1:$AS$1,0),FALSE))</f>
        <v>101.47</v>
      </c>
      <c r="D374" s="77">
        <f>IF(VLOOKUP(A374,Database!$A:$AS,MATCH($D$1,Database!$A$1:$AS$1,0),FALSE)=0,#N/A,VLOOKUP(A374,Database!$A:$AS,MATCH($D$1,Database!$A$1:$AS$1,0),FALSE))</f>
        <v>97.491875676999996</v>
      </c>
      <c r="E374" s="77">
        <f>IF(VLOOKUP(A374,Database!$A:$AS,MATCH($E$1,Database!$A$1:$AS$1,0),FALSE)=0,#N/A,VLOOKUP(A374,Database!$A:$AS,MATCH($E$1,Database!$A$1:$AS$1,0),FALSE))</f>
        <v>101.51108459300001</v>
      </c>
      <c r="F374" s="77">
        <f>IF(VLOOKUP(A374,Database!$A:$AS,MATCH($F$1,Database!$A$1:$AS$1,0),FALSE)=0,#N/A,VLOOKUP(A374,Database!$A:$AS,MATCH($F$1,Database!$A$1:$AS$1,0),FALSE))</f>
        <v>103.1</v>
      </c>
      <c r="G374" s="77">
        <f>IF(VLOOKUP(A374,Database!$A:$AS,MATCH($G$1,Database!$A$1:$AS$1,0),FALSE)=0,#N/A,VLOOKUP(A374,Database!$A:$AS,MATCH($G$1,Database!$A$1:$AS$1,0),FALSE))</f>
        <v>102.061301308</v>
      </c>
      <c r="H374" s="77">
        <f>(((Table134567891011121314151617343[[#This Row],[ITA]]-VLOOKUP($U$1,A:B,2,))/VLOOKUP($U$1,A:B,2,))*100)+100</f>
        <v>84.128289473418405</v>
      </c>
      <c r="I374" s="77">
        <f>(((Table134567891011121314151617343[[#This Row],[FRA]]-VLOOKUP($U$1,A:C,3,))/VLOOKUP($U$1,A:C,3,))*100)+100</f>
        <v>99.004780954239436</v>
      </c>
      <c r="J374" s="77">
        <f>(((Table134567891011121314151617343[[#This Row],[DEU]]-VLOOKUP($U$1,A:D,4,))/VLOOKUP($U$1,A:D,4,))*100)+100</f>
        <v>129.65425531827177</v>
      </c>
      <c r="K374" s="77">
        <f>(((Table134567891011121314151617343[[#This Row],[ESP]]-VLOOKUP($U$1,A:E,5,))/VLOOKUP($U$1,A:E,5,))*100)+100</f>
        <v>85.324871816605523</v>
      </c>
      <c r="L374" s="77">
        <f>(((Table134567891011121314151617343[[#This Row],[EA19]]-VLOOKUP($U$1,A:F,6,))/VLOOKUP($U$1,A:F,6,))*100)+100</f>
        <v>115.32438478747203</v>
      </c>
      <c r="M374" s="77">
        <f>(((Table134567891011121314151617343[[#This Row],[GBR]]-VLOOKUP($U$1,A:G,7,))/VLOOKUP($U$1,A:G,7,))*100)+100</f>
        <v>110.7351225196402</v>
      </c>
      <c r="N374" s="77">
        <f>IF(VLOOKUP(A374,Database!$A:$AU,MATCH($N$1,Database!$A$1:$AU$1,0),FALSE)=0,#N/A,VLOOKUP(A374,Database!$A:$AU,MATCH($N$1,Database!$A$1:$AU$1,0),FALSE))</f>
        <v>98.531596629000006</v>
      </c>
      <c r="O374" s="77">
        <f>(((Table134567891011121314151617343[[#This Row],[USA]]-VLOOKUP($U$1,A:N,14,))/VLOOKUP($U$1,A:N,14,))*100)+100</f>
        <v>113.43276769561783</v>
      </c>
      <c r="P374" s="77">
        <f>IF(VLOOKUP(A374,Database!$A:$AS,MATCH($P$1,Database!$A$1:$AS$1,0),FALSE)=0,#N/A,VLOOKUP(A374,Database!$A:$AS,MATCH($P$1,Database!$A$1:$AS$1,0),FALSE))</f>
        <v>96.691942338000004</v>
      </c>
      <c r="Q374" s="77">
        <f>(((Table134567891011121314151617343[[#This Row],[JPN]]-VLOOKUP($U$1,A:Q,16,))/VLOOKUP($U$1,A:Q,16,))*100)+100</f>
        <v>97.076726166153918</v>
      </c>
    </row>
    <row r="375" spans="1:17" s="82" customFormat="1" x14ac:dyDescent="0.2">
      <c r="A375" s="21">
        <v>44228</v>
      </c>
      <c r="B375" s="77">
        <f>IF(VLOOKUP(A375,Database!$A:$AS,MATCH($B$1,Database!$A$1:$AS$1,0),FALSE)=0,#N/A,VLOOKUP(A375,Database!$A:$AS,MATCH($B$1,Database!$A$1:$AS$1,0),FALSE))</f>
        <v>102.391467378</v>
      </c>
      <c r="C375" s="77">
        <f>IF(VLOOKUP(A375,Database!$A:$AS,MATCH($C$1,Database!$A$1:$AS$1,0),FALSE)=0,#N/A,VLOOKUP(A375,Database!$A:$AS,MATCH($C$1,Database!$A$1:$AS$1,0),FALSE))</f>
        <v>96.83</v>
      </c>
      <c r="D375" s="77">
        <f>IF(VLOOKUP(A375,Database!$A:$AS,MATCH($D$1,Database!$A$1:$AS$1,0),FALSE)=0,#N/A,VLOOKUP(A375,Database!$A:$AS,MATCH($D$1,Database!$A$1:$AS$1,0),FALSE))</f>
        <v>95.492042330000004</v>
      </c>
      <c r="E375" s="77">
        <f>IF(VLOOKUP(A375,Database!$A:$AS,MATCH($E$1,Database!$A$1:$AS$1,0),FALSE)=0,#N/A,VLOOKUP(A375,Database!$A:$AS,MATCH($E$1,Database!$A$1:$AS$1,0),FALSE))</f>
        <v>101.494084578</v>
      </c>
      <c r="F375" s="77">
        <f>IF(VLOOKUP(A375,Database!$A:$AS,MATCH($F$1,Database!$A$1:$AS$1,0),FALSE)=0,#N/A,VLOOKUP(A375,Database!$A:$AS,MATCH($F$1,Database!$A$1:$AS$1,0),FALSE))</f>
        <v>101.8</v>
      </c>
      <c r="G375" s="77">
        <f>IF(VLOOKUP(A375,Database!$A:$AS,MATCH($G$1,Database!$A$1:$AS$1,0),FALSE)=0,#N/A,VLOOKUP(A375,Database!$A:$AS,MATCH($G$1,Database!$A$1:$AS$1,0),FALSE))</f>
        <v>102.70657824</v>
      </c>
      <c r="H375" s="77">
        <f>(((Table134567891011121314151617343[[#This Row],[ITA]]-VLOOKUP($U$1,A:B,2,))/VLOOKUP($U$1,A:B,2,))*100)+100</f>
        <v>84.210526316049197</v>
      </c>
      <c r="I375" s="77">
        <f>(((Table134567891011121314151617343[[#This Row],[FRA]]-VLOOKUP($U$1,A:C,3,))/VLOOKUP($U$1,A:C,3,))*100)+100</f>
        <v>94.477510000975713</v>
      </c>
      <c r="J375" s="77">
        <f>(((Table134567891011121314151617343[[#This Row],[DEU]]-VLOOKUP($U$1,A:D,4,))/VLOOKUP($U$1,A:D,4,))*100)+100</f>
        <v>126.99468085049793</v>
      </c>
      <c r="K375" s="77">
        <f>(((Table134567891011121314151617343[[#This Row],[ESP]]-VLOOKUP($U$1,A:E,5,))/VLOOKUP($U$1,A:E,5,))*100)+100</f>
        <v>85.310582499270652</v>
      </c>
      <c r="L375" s="77">
        <f>(((Table134567891011121314151617343[[#This Row],[EA19]]-VLOOKUP($U$1,A:F,6,))/VLOOKUP($U$1,A:F,6,))*100)+100</f>
        <v>113.87024608501117</v>
      </c>
      <c r="M375" s="77">
        <f>(((Table134567891011121314151617343[[#This Row],[GBR]]-VLOOKUP($U$1,A:G,7,))/VLOOKUP($U$1,A:G,7,))*100)+100</f>
        <v>111.43523920645846</v>
      </c>
      <c r="N375" s="77">
        <f>IF(VLOOKUP(A375,Database!$A:$AU,MATCH($N$1,Database!$A$1:$AU$1,0),FALSE)=0,#N/A,VLOOKUP(A375,Database!$A:$AU,MATCH($N$1,Database!$A$1:$AU$1,0),FALSE))</f>
        <v>95.547130276000004</v>
      </c>
      <c r="O375" s="77">
        <f>(((Table134567891011121314151617343[[#This Row],[USA]]-VLOOKUP($U$1,A:N,14,))/VLOOKUP($U$1,A:N,14,))*100)+100</f>
        <v>109.99695329600017</v>
      </c>
      <c r="P375" s="77">
        <f>IF(VLOOKUP(A375,Database!$A:$AS,MATCH($P$1,Database!$A$1:$AS$1,0),FALSE)=0,#N/A,VLOOKUP(A375,Database!$A:$AS,MATCH($P$1,Database!$A$1:$AS$1,0),FALSE))</f>
        <v>95.392050662000003</v>
      </c>
      <c r="Q375" s="77">
        <f>(((Table134567891011121314151617343[[#This Row],[JPN]]-VLOOKUP($U$1,A:Q,16,))/VLOOKUP($U$1,A:Q,16,))*100)+100</f>
        <v>95.771661594841419</v>
      </c>
    </row>
    <row r="376" spans="1:17" s="82" customFormat="1" x14ac:dyDescent="0.2">
      <c r="A376" s="21">
        <v>44256</v>
      </c>
      <c r="B376" s="77">
        <f>IF(VLOOKUP(A376,Database!$A:$AS,MATCH($B$1,Database!$A$1:$AS$1,0),FALSE)=0,#N/A,VLOOKUP(A376,Database!$A:$AS,MATCH($B$1,Database!$A$1:$AS$1,0),FALSE))</f>
        <v>102.791434047</v>
      </c>
      <c r="C376" s="77">
        <f>IF(VLOOKUP(A376,Database!$A:$AS,MATCH($C$1,Database!$A$1:$AS$1,0),FALSE)=0,#N/A,VLOOKUP(A376,Database!$A:$AS,MATCH($C$1,Database!$A$1:$AS$1,0),FALSE))</f>
        <v>97.78</v>
      </c>
      <c r="D376" s="77">
        <f>IF(VLOOKUP(A376,Database!$A:$AS,MATCH($D$1,Database!$A$1:$AS$1,0),FALSE)=0,#N/A,VLOOKUP(A376,Database!$A:$AS,MATCH($D$1,Database!$A$1:$AS$1,0),FALSE))</f>
        <v>96.291975668999996</v>
      </c>
      <c r="E376" s="77">
        <f>IF(VLOOKUP(A376,Database!$A:$AS,MATCH($E$1,Database!$A$1:$AS$1,0),FALSE)=0,#N/A,VLOOKUP(A376,Database!$A:$AS,MATCH($E$1,Database!$A$1:$AS$1,0),FALSE))</f>
        <v>102.09408507800001</v>
      </c>
      <c r="F376" s="77">
        <f>IF(VLOOKUP(A376,Database!$A:$AS,MATCH($F$1,Database!$A$1:$AS$1,0),FALSE)=0,#N/A,VLOOKUP(A376,Database!$A:$AS,MATCH($F$1,Database!$A$1:$AS$1,0),FALSE))</f>
        <v>102.4</v>
      </c>
      <c r="G376" s="77">
        <f>IF(VLOOKUP(A376,Database!$A:$AS,MATCH($G$1,Database!$A$1:$AS$1,0),FALSE)=0,#N/A,VLOOKUP(A376,Database!$A:$AS,MATCH($G$1,Database!$A$1:$AS$1,0),FALSE))</f>
        <v>103.889585947</v>
      </c>
      <c r="H376" s="77">
        <f>(((Table134567891011121314151617343[[#This Row],[ITA]]-VLOOKUP($U$1,A:B,2,))/VLOOKUP($U$1,A:B,2,))*100)+100</f>
        <v>84.539473684105019</v>
      </c>
      <c r="I376" s="77">
        <f>(((Table134567891011121314151617343[[#This Row],[FRA]]-VLOOKUP($U$1,A:C,3,))/VLOOKUP($U$1,A:C,3,))*100)+100</f>
        <v>95.404429700458593</v>
      </c>
      <c r="J376" s="77">
        <f>(((Table134567891011121314151617343[[#This Row],[DEU]]-VLOOKUP($U$1,A:D,4,))/VLOOKUP($U$1,A:D,4,))*100)+100</f>
        <v>128.05851063787344</v>
      </c>
      <c r="K376" s="77">
        <f>(((Table134567891011121314151617343[[#This Row],[ESP]]-VLOOKUP($U$1,A:E,5,))/VLOOKUP($U$1,A:E,5,))*100)+100</f>
        <v>85.814911321661455</v>
      </c>
      <c r="L376" s="77">
        <f>(((Table134567891011121314151617343[[#This Row],[EA19]]-VLOOKUP($U$1,A:F,6,))/VLOOKUP($U$1,A:F,6,))*100)+100</f>
        <v>114.5413870246085</v>
      </c>
      <c r="M376" s="77">
        <f>(((Table134567891011121314151617343[[#This Row],[GBR]]-VLOOKUP($U$1,A:G,7,))/VLOOKUP($U$1,A:G,7,))*100)+100</f>
        <v>112.71878646381698</v>
      </c>
      <c r="N376" s="77">
        <f>IF(VLOOKUP(A376,Database!$A:$AU,MATCH($N$1,Database!$A$1:$AU$1,0),FALSE)=0,#N/A,VLOOKUP(A376,Database!$A:$AU,MATCH($N$1,Database!$A$1:$AU$1,0),FALSE))</f>
        <v>98.287962676999996</v>
      </c>
      <c r="O376" s="77">
        <f>(((Table134567891011121314151617343[[#This Row],[USA]]-VLOOKUP($U$1,A:N,14,))/VLOOKUP($U$1,A:N,14,))*100)+100</f>
        <v>113.15228839328763</v>
      </c>
      <c r="P376" s="77">
        <f>IF(VLOOKUP(A376,Database!$A:$AS,MATCH($P$1,Database!$A$1:$AS$1,0),FALSE)=0,#N/A,VLOOKUP(A376,Database!$A:$AS,MATCH($P$1,Database!$A$1:$AS$1,0),FALSE))</f>
        <v>97.091909008000002</v>
      </c>
      <c r="Q376" s="77">
        <f>(((Table134567891011121314151617343[[#This Row],[JPN]]-VLOOKUP($U$1,A:Q,16,))/VLOOKUP($U$1,A:Q,16,))*100)+100</f>
        <v>97.478284496251916</v>
      </c>
    </row>
    <row r="377" spans="1:17" s="82" customFormat="1" x14ac:dyDescent="0.2">
      <c r="A377" s="21">
        <v>44287</v>
      </c>
      <c r="B377" s="77">
        <f>IF(VLOOKUP(A377,Database!$A:$AS,MATCH($B$1,Database!$A$1:$AS$1,0),FALSE)=0,#N/A,VLOOKUP(A377,Database!$A:$AS,MATCH($B$1,Database!$A$1:$AS$1,0),FALSE))</f>
        <v>104.49129239200001</v>
      </c>
      <c r="C377" s="77">
        <f>IF(VLOOKUP(A377,Database!$A:$AS,MATCH($C$1,Database!$A$1:$AS$1,0),FALSE)=0,#N/A,VLOOKUP(A377,Database!$A:$AS,MATCH($C$1,Database!$A$1:$AS$1,0),FALSE))</f>
        <v>97.55</v>
      </c>
      <c r="D377" s="77">
        <f>IF(VLOOKUP(A377,Database!$A:$AS,MATCH($D$1,Database!$A$1:$AS$1,0),FALSE)=0,#N/A,VLOOKUP(A377,Database!$A:$AS,MATCH($D$1,Database!$A$1:$AS$1,0),FALSE))</f>
        <v>95.992000666999999</v>
      </c>
      <c r="E377" s="77">
        <f>IF(VLOOKUP(A377,Database!$A:$AS,MATCH($E$1,Database!$A$1:$AS$1,0),FALSE)=0,#N/A,VLOOKUP(A377,Database!$A:$AS,MATCH($E$1,Database!$A$1:$AS$1,0),FALSE))</f>
        <v>103.468086223</v>
      </c>
      <c r="F377" s="77">
        <f>IF(VLOOKUP(A377,Database!$A:$AS,MATCH($F$1,Database!$A$1:$AS$1,0),FALSE)=0,#N/A,VLOOKUP(A377,Database!$A:$AS,MATCH($F$1,Database!$A$1:$AS$1,0),FALSE))</f>
        <v>103.1</v>
      </c>
      <c r="G377" s="77">
        <f>IF(VLOOKUP(A377,Database!$A:$AS,MATCH($G$1,Database!$A$1:$AS$1,0),FALSE)=0,#N/A,VLOOKUP(A377,Database!$A:$AS,MATCH($G$1,Database!$A$1:$AS$1,0),FALSE))</f>
        <v>103.45940132600001</v>
      </c>
      <c r="H377" s="77">
        <f>(((Table134567891011121314151617343[[#This Row],[ITA]]-VLOOKUP($U$1,A:B,2,))/VLOOKUP($U$1,A:B,2,))*100)+100</f>
        <v>85.937499999781551</v>
      </c>
      <c r="I377" s="77">
        <f>(((Table134567891011121314151617343[[#This Row],[FRA]]-VLOOKUP($U$1,A:C,3,))/VLOOKUP($U$1,A:C,3,))*100)+100</f>
        <v>95.180017562689045</v>
      </c>
      <c r="J377" s="77">
        <f>(((Table134567891011121314151617343[[#This Row],[DEU]]-VLOOKUP($U$1,A:D,4,))/VLOOKUP($U$1,A:D,4,))*100)+100</f>
        <v>127.65957446777387</v>
      </c>
      <c r="K377" s="77">
        <f>(((Table134567891011121314151617343[[#This Row],[ESP]]-VLOOKUP($U$1,A:E,5,))/VLOOKUP($U$1,A:E,5,))*100)+100</f>
        <v>86.969824324936354</v>
      </c>
      <c r="L377" s="77">
        <f>(((Table134567891011121314151617343[[#This Row],[EA19]]-VLOOKUP($U$1,A:F,6,))/VLOOKUP($U$1,A:F,6,))*100)+100</f>
        <v>115.32438478747203</v>
      </c>
      <c r="M377" s="77">
        <f>(((Table134567891011121314151617343[[#This Row],[GBR]]-VLOOKUP($U$1,A:G,7,))/VLOOKUP($U$1,A:G,7,))*100)+100</f>
        <v>112.2520420062998</v>
      </c>
      <c r="N377" s="77">
        <f>IF(VLOOKUP(A377,Database!$A:$AU,MATCH($N$1,Database!$A$1:$AU$1,0),FALSE)=0,#N/A,VLOOKUP(A377,Database!$A:$AU,MATCH($N$1,Database!$A$1:$AU$1,0),FALSE))</f>
        <v>98.367059460999997</v>
      </c>
      <c r="O377" s="77">
        <f>(((Table134567891011121314151617343[[#This Row],[USA]]-VLOOKUP($U$1,A:N,14,))/VLOOKUP($U$1,A:N,14,))*100)+100</f>
        <v>113.24334717475369</v>
      </c>
      <c r="P377" s="77">
        <f>IF(VLOOKUP(A377,Database!$A:$AS,MATCH($P$1,Database!$A$1:$AS$1,0),FALSE)=0,#N/A,VLOOKUP(A377,Database!$A:$AS,MATCH($P$1,Database!$A$1:$AS$1,0),FALSE))</f>
        <v>99.791684025999999</v>
      </c>
      <c r="Q377" s="77">
        <f>(((Table134567891011121314151617343[[#This Row],[JPN]]-VLOOKUP($U$1,A:Q,16,))/VLOOKUP($U$1,A:Q,16,))*100)+100</f>
        <v>100.18880321989543</v>
      </c>
    </row>
    <row r="378" spans="1:17" s="82" customFormat="1" x14ac:dyDescent="0.2">
      <c r="A378" s="21">
        <v>44317</v>
      </c>
      <c r="B378" s="77">
        <f>IF(VLOOKUP(A378,Database!$A:$AS,MATCH($B$1,Database!$A$1:$AS$1,0),FALSE)=0,#N/A,VLOOKUP(A378,Database!$A:$AS,MATCH($B$1,Database!$A$1:$AS$1,0),FALSE))</f>
        <v>102.791434047</v>
      </c>
      <c r="C378" s="77">
        <f>IF(VLOOKUP(A378,Database!$A:$AS,MATCH($C$1,Database!$A$1:$AS$1,0),FALSE)=0,#N/A,VLOOKUP(A378,Database!$A:$AS,MATCH($C$1,Database!$A$1:$AS$1,0),FALSE))</f>
        <v>97.2</v>
      </c>
      <c r="D378" s="77">
        <f>IF(VLOOKUP(A378,Database!$A:$AS,MATCH($D$1,Database!$A$1:$AS$1,0),FALSE)=0,#N/A,VLOOKUP(A378,Database!$A:$AS,MATCH($D$1,Database!$A$1:$AS$1,0),FALSE))</f>
        <v>95.192067327999993</v>
      </c>
      <c r="E378" s="77">
        <f>IF(VLOOKUP(A378,Database!$A:$AS,MATCH($E$1,Database!$A$1:$AS$1,0),FALSE)=0,#N/A,VLOOKUP(A378,Database!$A:$AS,MATCH($E$1,Database!$A$1:$AS$1,0),FALSE))</f>
        <v>104.941087451</v>
      </c>
      <c r="F378" s="77">
        <f>IF(VLOOKUP(A378,Database!$A:$AS,MATCH($F$1,Database!$A$1:$AS$1,0),FALSE)=0,#N/A,VLOOKUP(A378,Database!$A:$AS,MATCH($F$1,Database!$A$1:$AS$1,0),FALSE))</f>
        <v>102</v>
      </c>
      <c r="G378" s="77">
        <f>IF(VLOOKUP(A378,Database!$A:$AS,MATCH($G$1,Database!$A$1:$AS$1,0),FALSE)=0,#N/A,VLOOKUP(A378,Database!$A:$AS,MATCH($G$1,Database!$A$1:$AS$1,0),FALSE))</f>
        <v>104.427316723</v>
      </c>
      <c r="H378" s="77">
        <f>(((Table134567891011121314151617343[[#This Row],[ITA]]-VLOOKUP($U$1,A:B,2,))/VLOOKUP($U$1,A:B,2,))*100)+100</f>
        <v>84.539473684105019</v>
      </c>
      <c r="I378" s="77">
        <f>(((Table134567891011121314151617343[[#This Row],[FRA]]-VLOOKUP($U$1,A:C,3,))/VLOOKUP($U$1,A:C,3,))*100)+100</f>
        <v>94.838520831300627</v>
      </c>
      <c r="J378" s="77">
        <f>(((Table134567891011121314151617343[[#This Row],[DEU]]-VLOOKUP($U$1,A:D,4,))/VLOOKUP($U$1,A:D,4,))*100)+100</f>
        <v>126.59574468039833</v>
      </c>
      <c r="K378" s="77">
        <f>(((Table134567891011121314151617343[[#This Row],[ESP]]-VLOOKUP($U$1,A:E,5,))/VLOOKUP($U$1,A:E,5,))*100)+100</f>
        <v>88.207951584325997</v>
      </c>
      <c r="L378" s="77">
        <f>(((Table134567891011121314151617343[[#This Row],[EA19]]-VLOOKUP($U$1,A:F,6,))/VLOOKUP($U$1,A:F,6,))*100)+100</f>
        <v>114.09395973154362</v>
      </c>
      <c r="M378" s="77">
        <f>(((Table134567891011121314151617343[[#This Row],[GBR]]-VLOOKUP($U$1,A:G,7,))/VLOOKUP($U$1,A:G,7,))*100)+100</f>
        <v>113.30221703544221</v>
      </c>
      <c r="N378" s="77">
        <f>IF(VLOOKUP(A378,Database!$A:$AU,MATCH($N$1,Database!$A$1:$AU$1,0),FALSE)=0,#N/A,VLOOKUP(A378,Database!$A:$AU,MATCH($N$1,Database!$A$1:$AU$1,0),FALSE))</f>
        <v>99.042058327000007</v>
      </c>
      <c r="O378" s="77">
        <f>(((Table134567891011121314151617343[[#This Row],[USA]]-VLOOKUP($U$1,A:N,14,))/VLOOKUP($U$1,A:N,14,))*100)+100</f>
        <v>114.02042774770007</v>
      </c>
      <c r="P378" s="77">
        <f>IF(VLOOKUP(A378,Database!$A:$AS,MATCH($P$1,Database!$A$1:$AS$1,0),FALSE)=0,#N/A,VLOOKUP(A378,Database!$A:$AS,MATCH($P$1,Database!$A$1:$AS$1,0),FALSE))</f>
        <v>93.792183984999994</v>
      </c>
      <c r="Q378" s="77">
        <f>(((Table134567891011121314151617343[[#This Row],[JPN]]-VLOOKUP($U$1,A:Q,16,))/VLOOKUP($U$1,A:Q,16,))*100)+100</f>
        <v>94.165428277461388</v>
      </c>
    </row>
    <row r="379" spans="1:17" s="82" customFormat="1" x14ac:dyDescent="0.2">
      <c r="A379" s="21">
        <v>44348</v>
      </c>
      <c r="B379" s="77">
        <f>IF(VLOOKUP(A379,Database!$A:$AS,MATCH($B$1,Database!$A$1:$AS$1,0),FALSE)=0,#N/A,VLOOKUP(A379,Database!$A:$AS,MATCH($B$1,Database!$A$1:$AS$1,0),FALSE))</f>
        <v>103.891342388</v>
      </c>
      <c r="C379" s="77">
        <f>IF(VLOOKUP(A379,Database!$A:$AS,MATCH($C$1,Database!$A$1:$AS$1,0),FALSE)=0,#N/A,VLOOKUP(A379,Database!$A:$AS,MATCH($C$1,Database!$A$1:$AS$1,0),FALSE))</f>
        <v>97.77</v>
      </c>
      <c r="D379" s="77">
        <f>IF(VLOOKUP(A379,Database!$A:$AS,MATCH($D$1,Database!$A$1:$AS$1,0),FALSE)=0,#N/A,VLOOKUP(A379,Database!$A:$AS,MATCH($D$1,Database!$A$1:$AS$1,0),FALSE))</f>
        <v>94.792100657999995</v>
      </c>
      <c r="E379" s="77">
        <f>IF(VLOOKUP(A379,Database!$A:$AS,MATCH($E$1,Database!$A$1:$AS$1,0),FALSE)=0,#N/A,VLOOKUP(A379,Database!$A:$AS,MATCH($E$1,Database!$A$1:$AS$1,0),FALSE))</f>
        <v>103.726086438</v>
      </c>
      <c r="F379" s="77">
        <f>IF(VLOOKUP(A379,Database!$A:$AS,MATCH($F$1,Database!$A$1:$AS$1,0),FALSE)=0,#N/A,VLOOKUP(A379,Database!$A:$AS,MATCH($F$1,Database!$A$1:$AS$1,0),FALSE))</f>
        <v>102.3</v>
      </c>
      <c r="G379" s="77">
        <f>IF(VLOOKUP(A379,Database!$A:$AS,MATCH($G$1,Database!$A$1:$AS$1,0),FALSE)=0,#N/A,VLOOKUP(A379,Database!$A:$AS,MATCH($G$1,Database!$A$1:$AS$1,0),FALSE))</f>
        <v>103.78203979200001</v>
      </c>
      <c r="H379" s="77">
        <f>(((Table134567891011121314151617343[[#This Row],[ITA]]-VLOOKUP($U$1,A:B,2,))/VLOOKUP($U$1,A:B,2,))*100)+100</f>
        <v>85.444078947286584</v>
      </c>
      <c r="I379" s="77">
        <f>(((Table134567891011121314151617343[[#This Row],[FRA]]-VLOOKUP($U$1,A:C,3,))/VLOOKUP($U$1,A:C,3,))*100)+100</f>
        <v>95.394672650990344</v>
      </c>
      <c r="J379" s="77">
        <f>(((Table134567891011121314151617343[[#This Row],[DEU]]-VLOOKUP($U$1,A:D,4,))/VLOOKUP($U$1,A:D,4,))*100)+100</f>
        <v>126.06382978604563</v>
      </c>
      <c r="K379" s="77">
        <f>(((Table134567891011121314151617343[[#This Row],[ESP]]-VLOOKUP($U$1,A:E,5,))/VLOOKUP($U$1,A:E,5,))*100)+100</f>
        <v>87.186685718564377</v>
      </c>
      <c r="L379" s="77">
        <f>(((Table134567891011121314151617343[[#This Row],[EA19]]-VLOOKUP($U$1,A:F,6,))/VLOOKUP($U$1,A:F,6,))*100)+100</f>
        <v>114.42953020134227</v>
      </c>
      <c r="M379" s="77">
        <f>(((Table134567891011121314151617343[[#This Row],[GBR]]-VLOOKUP($U$1,A:G,7,))/VLOOKUP($U$1,A:G,7,))*100)+100</f>
        <v>112.60210034970893</v>
      </c>
      <c r="N379" s="77">
        <f>IF(VLOOKUP(A379,Database!$A:$AU,MATCH($N$1,Database!$A$1:$AU$1,0),FALSE)=0,#N/A,VLOOKUP(A379,Database!$A:$AU,MATCH($N$1,Database!$A$1:$AU$1,0),FALSE))</f>
        <v>99.585030982999996</v>
      </c>
      <c r="O379" s="77">
        <f>(((Table134567891011121314151617343[[#This Row],[USA]]-VLOOKUP($U$1,A:N,14,))/VLOOKUP($U$1,A:N,14,))*100)+100</f>
        <v>114.64551546839364</v>
      </c>
      <c r="P379" s="77">
        <f>IF(VLOOKUP(A379,Database!$A:$AS,MATCH($P$1,Database!$A$1:$AS$1,0),FALSE)=0,#N/A,VLOOKUP(A379,Database!$A:$AS,MATCH($P$1,Database!$A$1:$AS$1,0),FALSE))</f>
        <v>99.791684025999999</v>
      </c>
      <c r="Q379" s="77">
        <f>(((Table134567891011121314151617343[[#This Row],[JPN]]-VLOOKUP($U$1,A:Q,16,))/VLOOKUP($U$1,A:Q,16,))*100)+100</f>
        <v>100.18880321989543</v>
      </c>
    </row>
    <row r="380" spans="1:17" s="82" customFormat="1" x14ac:dyDescent="0.2">
      <c r="A380" s="21">
        <v>44378</v>
      </c>
      <c r="B380" s="77">
        <f>IF(VLOOKUP(A380,Database!$A:$AS,MATCH($B$1,Database!$A$1:$AS$1,0),FALSE)=0,#N/A,VLOOKUP(A380,Database!$A:$AS,MATCH($B$1,Database!$A$1:$AS$1,0),FALSE))</f>
        <v>104.791267394</v>
      </c>
      <c r="C380" s="77">
        <f>IF(VLOOKUP(A380,Database!$A:$AS,MATCH($C$1,Database!$A$1:$AS$1,0),FALSE)=0,#N/A,VLOOKUP(A380,Database!$A:$AS,MATCH($C$1,Database!$A$1:$AS$1,0),FALSE))</f>
        <v>98.17</v>
      </c>
      <c r="D380" s="77">
        <f>IF(VLOOKUP(A380,Database!$A:$AS,MATCH($D$1,Database!$A$1:$AS$1,0),FALSE)=0,#N/A,VLOOKUP(A380,Database!$A:$AS,MATCH($D$1,Database!$A$1:$AS$1,0),FALSE))</f>
        <v>96.191984000999994</v>
      </c>
      <c r="E380" s="77">
        <f>IF(VLOOKUP(A380,Database!$A:$AS,MATCH($E$1,Database!$A$1:$AS$1,0),FALSE)=0,#N/A,VLOOKUP(A380,Database!$A:$AS,MATCH($E$1,Database!$A$1:$AS$1,0),FALSE))</f>
        <v>102.62408551999999</v>
      </c>
      <c r="F380" s="77">
        <f>IF(VLOOKUP(A380,Database!$A:$AS,MATCH($F$1,Database!$A$1:$AS$1,0),FALSE)=0,#N/A,VLOOKUP(A380,Database!$A:$AS,MATCH($F$1,Database!$A$1:$AS$1,0),FALSE))</f>
        <v>103.5</v>
      </c>
      <c r="G380" s="77">
        <f>IF(VLOOKUP(A380,Database!$A:$AS,MATCH($G$1,Database!$A$1:$AS$1,0),FALSE)=0,#N/A,VLOOKUP(A380,Database!$A:$AS,MATCH($G$1,Database!$A$1:$AS$1,0),FALSE))</f>
        <v>104.10467825800001</v>
      </c>
      <c r="H380" s="77">
        <f>(((Table134567891011121314151617343[[#This Row],[ITA]]-VLOOKUP($U$1,A:B,2,))/VLOOKUP($U$1,A:B,2,))*100)+100</f>
        <v>86.18421052602902</v>
      </c>
      <c r="I380" s="77">
        <f>(((Table134567891011121314151617343[[#This Row],[FRA]]-VLOOKUP($U$1,A:C,3,))/VLOOKUP($U$1,A:C,3,))*100)+100</f>
        <v>95.784954629719977</v>
      </c>
      <c r="J380" s="77">
        <f>(((Table134567891011121314151617343[[#This Row],[DEU]]-VLOOKUP($U$1,A:D,4,))/VLOOKUP($U$1,A:D,4,))*100)+100</f>
        <v>127.92553191362032</v>
      </c>
      <c r="K380" s="77">
        <f>(((Table134567891011121314151617343[[#This Row],[ESP]]-VLOOKUP($U$1,A:E,5,))/VLOOKUP($U$1,A:E,5,))*100)+100</f>
        <v>86.260401781720148</v>
      </c>
      <c r="L380" s="77">
        <f>(((Table134567891011121314151617343[[#This Row],[EA19]]-VLOOKUP($U$1,A:F,6,))/VLOOKUP($U$1,A:F,6,))*100)+100</f>
        <v>115.7718120805369</v>
      </c>
      <c r="M380" s="77">
        <f>(((Table134567891011121314151617343[[#This Row],[GBR]]-VLOOKUP($U$1,A:G,7,))/VLOOKUP($U$1,A:G,7,))*100)+100</f>
        <v>112.95215869311807</v>
      </c>
      <c r="N380" s="77">
        <f>IF(VLOOKUP(A380,Database!$A:$AU,MATCH($N$1,Database!$A$1:$AU$1,0),FALSE)=0,#N/A,VLOOKUP(A380,Database!$A:$AU,MATCH($N$1,Database!$A$1:$AU$1,0),FALSE))</f>
        <v>100.352012074</v>
      </c>
      <c r="O380" s="77">
        <f>(((Table134567891011121314151617343[[#This Row],[USA]]-VLOOKUP($U$1,A:N,14,))/VLOOKUP($U$1,A:N,14,))*100)+100</f>
        <v>115.52848896013475</v>
      </c>
      <c r="P380" s="77">
        <f>IF(VLOOKUP(A380,Database!$A:$AS,MATCH($P$1,Database!$A$1:$AS$1,0),FALSE)=0,#N/A,VLOOKUP(A380,Database!$A:$AS,MATCH($P$1,Database!$A$1:$AS$1,0),FALSE))</f>
        <v>98.791767352999997</v>
      </c>
      <c r="Q380" s="77">
        <f>(((Table134567891011121314151617343[[#This Row],[JPN]]-VLOOKUP($U$1,A:Q,16,))/VLOOKUP($U$1,A:Q,16,))*100)+100</f>
        <v>99.184907396658417</v>
      </c>
    </row>
    <row r="381" spans="1:17" s="82" customFormat="1" x14ac:dyDescent="0.2">
      <c r="A381" s="21">
        <v>44409</v>
      </c>
      <c r="B381" s="77">
        <f>IF(VLOOKUP(A381,Database!$A:$AS,MATCH($B$1,Database!$A$1:$AS$1,0),FALSE)=0,#N/A,VLOOKUP(A381,Database!$A:$AS,MATCH($B$1,Database!$A$1:$AS$1,0),FALSE))</f>
        <v>104.49129239200001</v>
      </c>
      <c r="C381" s="77">
        <f>IF(VLOOKUP(A381,Database!$A:$AS,MATCH($C$1,Database!$A$1:$AS$1,0),FALSE)=0,#N/A,VLOOKUP(A381,Database!$A:$AS,MATCH($C$1,Database!$A$1:$AS$1,0),FALSE))</f>
        <v>99.17</v>
      </c>
      <c r="D381" s="77">
        <f>IF(VLOOKUP(A381,Database!$A:$AS,MATCH($D$1,Database!$A$1:$AS$1,0),FALSE)=0,#N/A,VLOOKUP(A381,Database!$A:$AS,MATCH($D$1,Database!$A$1:$AS$1,0),FALSE))</f>
        <v>92.092325639999999</v>
      </c>
      <c r="E381" s="77">
        <f>IF(VLOOKUP(A381,Database!$A:$AS,MATCH($E$1,Database!$A$1:$AS$1,0),FALSE)=0,#N/A,VLOOKUP(A381,Database!$A:$AS,MATCH($E$1,Database!$A$1:$AS$1,0),FALSE))</f>
        <v>102.386085322</v>
      </c>
      <c r="F381" s="77">
        <f>IF(VLOOKUP(A381,Database!$A:$AS,MATCH($F$1,Database!$A$1:$AS$1,0),FALSE)=0,#N/A,VLOOKUP(A381,Database!$A:$AS,MATCH($F$1,Database!$A$1:$AS$1,0),FALSE))</f>
        <v>101.7</v>
      </c>
      <c r="G381" s="77">
        <f>IF(VLOOKUP(A381,Database!$A:$AS,MATCH($G$1,Database!$A$1:$AS$1,0),FALSE)=0,#N/A,VLOOKUP(A381,Database!$A:$AS,MATCH($G$1,Database!$A$1:$AS$1,0),FALSE))</f>
        <v>105.18013981</v>
      </c>
      <c r="H381" s="77">
        <f>(((Table134567891011121314151617343[[#This Row],[ITA]]-VLOOKUP($U$1,A:B,2,))/VLOOKUP($U$1,A:B,2,))*100)+100</f>
        <v>85.937499999781551</v>
      </c>
      <c r="I381" s="77">
        <f>(((Table134567891011121314151617343[[#This Row],[FRA]]-VLOOKUP($U$1,A:C,3,))/VLOOKUP($U$1,A:C,3,))*100)+100</f>
        <v>96.760659576544057</v>
      </c>
      <c r="J381" s="77">
        <f>(((Table134567891011121314151617343[[#This Row],[DEU]]-VLOOKUP($U$1,A:D,4,))/VLOOKUP($U$1,A:D,4,))*100)+100</f>
        <v>122.47340425514938</v>
      </c>
      <c r="K381" s="77">
        <f>(((Table134567891011121314151617343[[#This Row],[ESP]]-VLOOKUP($U$1,A:E,5,))/VLOOKUP($U$1,A:E,5,))*100)+100</f>
        <v>86.060351349118662</v>
      </c>
      <c r="L381" s="77">
        <f>(((Table134567891011121314151617343[[#This Row],[EA19]]-VLOOKUP($U$1,A:F,6,))/VLOOKUP($U$1,A:F,6,))*100)+100</f>
        <v>113.75838926174497</v>
      </c>
      <c r="M381" s="77">
        <f>(((Table134567891011121314151617343[[#This Row],[GBR]]-VLOOKUP($U$1,A:G,7,))/VLOOKUP($U$1,A:G,7,))*100)+100</f>
        <v>114.11901983636852</v>
      </c>
      <c r="N381" s="77">
        <f>IF(VLOOKUP(A381,Database!$A:$AU,MATCH($N$1,Database!$A$1:$AU$1,0),FALSE)=0,#N/A,VLOOKUP(A381,Database!$A:$AU,MATCH($N$1,Database!$A$1:$AU$1,0),FALSE))</f>
        <v>100.21512904399999</v>
      </c>
      <c r="O381" s="77">
        <f>(((Table134567891011121314151617343[[#This Row],[USA]]-VLOOKUP($U$1,A:N,14,))/VLOOKUP($U$1,A:N,14,))*100)+100</f>
        <v>115.37090477927623</v>
      </c>
      <c r="P381" s="77">
        <f>IF(VLOOKUP(A381,Database!$A:$AS,MATCH($P$1,Database!$A$1:$AS$1,0),FALSE)=0,#N/A,VLOOKUP(A381,Database!$A:$AS,MATCH($P$1,Database!$A$1:$AS$1,0),FALSE))</f>
        <v>95.292058995000005</v>
      </c>
      <c r="Q381" s="77">
        <f>(((Table134567891011121314151617343[[#This Row],[JPN]]-VLOOKUP($U$1,A:Q,16,))/VLOOKUP($U$1,A:Q,16,))*100)+100</f>
        <v>95.671272012818918</v>
      </c>
    </row>
    <row r="382" spans="1:17" s="82" customFormat="1" x14ac:dyDescent="0.2">
      <c r="A382" s="21">
        <v>44440</v>
      </c>
      <c r="B382" s="77">
        <f>IF(VLOOKUP(A382,Database!$A:$AS,MATCH($B$1,Database!$A$1:$AS$1,0),FALSE)=0,#N/A,VLOOKUP(A382,Database!$A:$AS,MATCH($B$1,Database!$A$1:$AS$1,0),FALSE))</f>
        <v>104.59128406000001</v>
      </c>
      <c r="C382" s="77">
        <f>IF(VLOOKUP(A382,Database!$A:$AS,MATCH($C$1,Database!$A$1:$AS$1,0),FALSE)=0,#N/A,VLOOKUP(A382,Database!$A:$AS,MATCH($C$1,Database!$A$1:$AS$1,0),FALSE))</f>
        <v>97.7</v>
      </c>
      <c r="D382" s="77">
        <f>IF(VLOOKUP(A382,Database!$A:$AS,MATCH($D$1,Database!$A$1:$AS$1,0),FALSE)=0,#N/A,VLOOKUP(A382,Database!$A:$AS,MATCH($D$1,Database!$A$1:$AS$1,0),FALSE))</f>
        <v>90.892425630999995</v>
      </c>
      <c r="E382" s="77">
        <f>IF(VLOOKUP(A382,Database!$A:$AS,MATCH($E$1,Database!$A$1:$AS$1,0),FALSE)=0,#N/A,VLOOKUP(A382,Database!$A:$AS,MATCH($E$1,Database!$A$1:$AS$1,0),FALSE))</f>
        <v>102.73208561</v>
      </c>
      <c r="F382" s="77">
        <f>IF(VLOOKUP(A382,Database!$A:$AS,MATCH($F$1,Database!$A$1:$AS$1,0),FALSE)=0,#N/A,VLOOKUP(A382,Database!$A:$AS,MATCH($F$1,Database!$A$1:$AS$1,0),FALSE))</f>
        <v>101.5</v>
      </c>
      <c r="G382" s="77">
        <f>IF(VLOOKUP(A382,Database!$A:$AS,MATCH($G$1,Database!$A$1:$AS$1,0),FALSE)=0,#N/A,VLOOKUP(A382,Database!$A:$AS,MATCH($G$1,Database!$A$1:$AS$1,0),FALSE))</f>
        <v>104.749955189</v>
      </c>
      <c r="H382" s="77">
        <f>(((Table134567891011121314151617343[[#This Row],[ITA]]-VLOOKUP($U$1,A:B,2,))/VLOOKUP($U$1,A:B,2,))*100)+100</f>
        <v>86.019736842412328</v>
      </c>
      <c r="I382" s="77">
        <f>(((Table134567891011121314151617343[[#This Row],[FRA]]-VLOOKUP($U$1,A:C,3,))/VLOOKUP($U$1,A:C,3,))*100)+100</f>
        <v>95.326373304712661</v>
      </c>
      <c r="J382" s="77">
        <f>(((Table134567891011121314151617343[[#This Row],[DEU]]-VLOOKUP($U$1,A:D,4,))/VLOOKUP($U$1,A:D,4,))*100)+100</f>
        <v>120.87765957342114</v>
      </c>
      <c r="K382" s="77">
        <f>(((Table134567891011121314151617343[[#This Row],[ESP]]-VLOOKUP($U$1,A:E,5,))/VLOOKUP($U$1,A:E,5,))*100)+100</f>
        <v>86.351180969750502</v>
      </c>
      <c r="L382" s="77">
        <f>(((Table134567891011121314151617343[[#This Row],[EA19]]-VLOOKUP($U$1,A:F,6,))/VLOOKUP($U$1,A:F,6,))*100)+100</f>
        <v>113.53467561521252</v>
      </c>
      <c r="M382" s="77">
        <f>(((Table134567891011121314151617343[[#This Row],[GBR]]-VLOOKUP($U$1,A:G,7,))/VLOOKUP($U$1,A:G,7,))*100)+100</f>
        <v>113.65227537885134</v>
      </c>
      <c r="N382" s="77">
        <f>IF(VLOOKUP(A382,Database!$A:$AU,MATCH($N$1,Database!$A$1:$AU$1,0),FALSE)=0,#N/A,VLOOKUP(A382,Database!$A:$AU,MATCH($N$1,Database!$A$1:$AU$1,0),FALSE))</f>
        <v>99.199161587000006</v>
      </c>
      <c r="O382" s="77">
        <f>(((Table134567891011121314151617343[[#This Row],[USA]]-VLOOKUP($U$1,A:N,14,))/VLOOKUP($U$1,A:N,14,))*100)+100</f>
        <v>114.20129011272299</v>
      </c>
      <c r="P382" s="77">
        <f>IF(VLOOKUP(A382,Database!$A:$AS,MATCH($P$1,Database!$A$1:$AS$1,0),FALSE)=0,#N/A,VLOOKUP(A382,Database!$A:$AS,MATCH($P$1,Database!$A$1:$AS$1,0),FALSE))</f>
        <v>89.792517290000006</v>
      </c>
      <c r="Q382" s="77">
        <f>(((Table134567891011121314151617343[[#This Row],[JPN]]-VLOOKUP($U$1,A:Q,16,))/VLOOKUP($U$1,A:Q,16,))*100)+100</f>
        <v>90.149844981501403</v>
      </c>
    </row>
    <row r="383" spans="1:17" s="82" customFormat="1" x14ac:dyDescent="0.2">
      <c r="A383" s="21">
        <v>44470</v>
      </c>
      <c r="B383" s="77">
        <f>IF(VLOOKUP(A383,Database!$A:$AS,MATCH($B$1,Database!$A$1:$AS$1,0),FALSE)=0,#N/A,VLOOKUP(A383,Database!$A:$AS,MATCH($B$1,Database!$A$1:$AS$1,0),FALSE))</f>
        <v>103.991334055</v>
      </c>
      <c r="C383" s="77">
        <f>IF(VLOOKUP(A383,Database!$A:$AS,MATCH($C$1,Database!$A$1:$AS$1,0),FALSE)=0,#N/A,VLOOKUP(A383,Database!$A:$AS,MATCH($C$1,Database!$A$1:$AS$1,0),FALSE))</f>
        <v>98.54</v>
      </c>
      <c r="D383" s="77">
        <f>IF(VLOOKUP(A383,Database!$A:$AS,MATCH($D$1,Database!$A$1:$AS$1,0),FALSE)=0,#N/A,VLOOKUP(A383,Database!$A:$AS,MATCH($D$1,Database!$A$1:$AS$1,0),FALSE))</f>
        <v>93.792183984999994</v>
      </c>
      <c r="E383" s="77">
        <f>IF(VLOOKUP(A383,Database!$A:$AS,MATCH($E$1,Database!$A$1:$AS$1,0),FALSE)=0,#N/A,VLOOKUP(A383,Database!$A:$AS,MATCH($E$1,Database!$A$1:$AS$1,0),FALSE))</f>
        <v>101.746084788</v>
      </c>
      <c r="F383" s="77">
        <f>IF(VLOOKUP(A383,Database!$A:$AS,MATCH($F$1,Database!$A$1:$AS$1,0),FALSE)=0,#N/A,VLOOKUP(A383,Database!$A:$AS,MATCH($F$1,Database!$A$1:$AS$1,0),FALSE))</f>
        <v>102.6</v>
      </c>
      <c r="G383" s="77">
        <f>IF(VLOOKUP(A383,Database!$A:$AS,MATCH($G$1,Database!$A$1:$AS$1,0),FALSE)=0,#N/A,VLOOKUP(A383,Database!$A:$AS,MATCH($G$1,Database!$A$1:$AS$1,0),FALSE))</f>
        <v>104.10467825800001</v>
      </c>
      <c r="H383" s="77">
        <f>(((Table134567891011121314151617343[[#This Row],[ITA]]-VLOOKUP($U$1,A:B,2,))/VLOOKUP($U$1,A:B,2,))*100)+100</f>
        <v>85.526315789094923</v>
      </c>
      <c r="I383" s="77">
        <f>(((Table134567891011121314151617343[[#This Row],[FRA]]-VLOOKUP($U$1,A:C,3,))/VLOOKUP($U$1,A:C,3,))*100)+100</f>
        <v>96.145965460044891</v>
      </c>
      <c r="J383" s="77">
        <f>(((Table134567891011121314151617343[[#This Row],[DEU]]-VLOOKUP($U$1,A:D,4,))/VLOOKUP($U$1,A:D,4,))*100)+100</f>
        <v>124.73404255282364</v>
      </c>
      <c r="K383" s="77">
        <f>(((Table134567891011121314151617343[[#This Row],[ESP]]-VLOOKUP($U$1,A:E,5,))/VLOOKUP($U$1,A:E,5,))*100)+100</f>
        <v>85.522400604674786</v>
      </c>
      <c r="L383" s="77">
        <f>(((Table134567891011121314151617343[[#This Row],[EA19]]-VLOOKUP($U$1,A:F,6,))/VLOOKUP($U$1,A:F,6,))*100)+100</f>
        <v>114.76510067114093</v>
      </c>
      <c r="M383" s="77">
        <f>(((Table134567891011121314151617343[[#This Row],[GBR]]-VLOOKUP($U$1,A:G,7,))/VLOOKUP($U$1,A:G,7,))*100)+100</f>
        <v>112.95215869311807</v>
      </c>
      <c r="N383" s="77">
        <f>IF(VLOOKUP(A383,Database!$A:$AU,MATCH($N$1,Database!$A$1:$AU$1,0),FALSE)=0,#N/A,VLOOKUP(A383,Database!$A:$AU,MATCH($N$1,Database!$A$1:$AU$1,0),FALSE))</f>
        <v>100.86425791000001</v>
      </c>
      <c r="O383" s="77">
        <f>(((Table134567891011121314151617343[[#This Row],[USA]]-VLOOKUP($U$1,A:N,14,))/VLOOKUP($U$1,A:N,14,))*100)+100</f>
        <v>116.11820296971099</v>
      </c>
      <c r="P383" s="77">
        <f>IF(VLOOKUP(A383,Database!$A:$AS,MATCH($P$1,Database!$A$1:$AS$1,0),FALSE)=0,#N/A,VLOOKUP(A383,Database!$A:$AS,MATCH($P$1,Database!$A$1:$AS$1,0),FALSE))</f>
        <v>90.792433963999997</v>
      </c>
      <c r="Q383" s="77">
        <f>(((Table134567891011121314151617343[[#This Row],[JPN]]-VLOOKUP($U$1,A:Q,16,))/VLOOKUP($U$1,A:Q,16,))*100)+100</f>
        <v>91.153740805742387</v>
      </c>
    </row>
    <row r="384" spans="1:17" s="82" customFormat="1" x14ac:dyDescent="0.2">
      <c r="A384" s="21">
        <v>44501</v>
      </c>
      <c r="B384" s="77">
        <f>IF(VLOOKUP(A384,Database!$A:$AS,MATCH($B$1,Database!$A$1:$AS$1,0),FALSE)=0,#N/A,VLOOKUP(A384,Database!$A:$AS,MATCH($B$1,Database!$A$1:$AS$1,0),FALSE))</f>
        <v>106.291142405</v>
      </c>
      <c r="C384" s="77">
        <f>IF(VLOOKUP(A384,Database!$A:$AS,MATCH($C$1,Database!$A$1:$AS$1,0),FALSE)=0,#N/A,VLOOKUP(A384,Database!$A:$AS,MATCH($C$1,Database!$A$1:$AS$1,0),FALSE))</f>
        <v>98.1</v>
      </c>
      <c r="D384" s="77">
        <f>IF(VLOOKUP(A384,Database!$A:$AS,MATCH($D$1,Database!$A$1:$AS$1,0),FALSE)=0,#N/A,VLOOKUP(A384,Database!$A:$AS,MATCH($D$1,Database!$A$1:$AS$1,0),FALSE))</f>
        <v>93.892175652000006</v>
      </c>
      <c r="E384" s="77">
        <f>IF(VLOOKUP(A384,Database!$A:$AS,MATCH($E$1,Database!$A$1:$AS$1,0),FALSE)=0,#N/A,VLOOKUP(A384,Database!$A:$AS,MATCH($E$1,Database!$A$1:$AS$1,0),FALSE))</f>
        <v>106.29608858</v>
      </c>
      <c r="F384" s="77">
        <f>IF(VLOOKUP(A384,Database!$A:$AS,MATCH($F$1,Database!$A$1:$AS$1,0),FALSE)=0,#N/A,VLOOKUP(A384,Database!$A:$AS,MATCH($F$1,Database!$A$1:$AS$1,0),FALSE))</f>
        <v>103.217202867</v>
      </c>
      <c r="G384" s="77">
        <f>IF(VLOOKUP(A384,Database!$A:$AS,MATCH($G$1,Database!$A$1:$AS$1,0),FALSE)=0,#N/A,VLOOKUP(A384,Database!$A:$AS,MATCH($G$1,Database!$A$1:$AS$1,0),FALSE))</f>
        <v>103.566947482</v>
      </c>
      <c r="H384" s="77">
        <f>(((Table134567891011121314151617343[[#This Row],[ITA]]-VLOOKUP($U$1,A:B,2,))/VLOOKUP($U$1,A:B,2,))*100)+100</f>
        <v>87.41776315808886</v>
      </c>
      <c r="I384" s="77">
        <f>(((Table134567891011121314151617343[[#This Row],[FRA]]-VLOOKUP($U$1,A:C,3,))/VLOOKUP($U$1,A:C,3,))*100)+100</f>
        <v>95.716655283442293</v>
      </c>
      <c r="J384" s="77">
        <f>(((Table134567891011121314151617343[[#This Row],[DEU]]-VLOOKUP($U$1,A:D,4,))/VLOOKUP($U$1,A:D,4,))*100)+100</f>
        <v>124.86702127574689</v>
      </c>
      <c r="K384" s="77">
        <f>(((Table134567891011121314151617343[[#This Row],[ESP]]-VLOOKUP($U$1,A:E,5,))/VLOOKUP($U$1,A:E,5,))*100)+100</f>
        <v>89.346894174751768</v>
      </c>
      <c r="L384" s="77">
        <f>(((Table134567891011121314151617343[[#This Row],[EA19]]-VLOOKUP($U$1,A:F,6,))/VLOOKUP($U$1,A:F,6,))*100)+100</f>
        <v>115.45548419127516</v>
      </c>
      <c r="M384" s="77">
        <f>(((Table134567891011121314151617343[[#This Row],[GBR]]-VLOOKUP($U$1,A:G,7,))/VLOOKUP($U$1,A:G,7,))*100)+100</f>
        <v>112.36872812149284</v>
      </c>
      <c r="N384" s="77">
        <f>IF(VLOOKUP(A384,Database!$A:$AU,MATCH($N$1,Database!$A$1:$AU$1,0),FALSE)=0,#N/A,VLOOKUP(A384,Database!$A:$AU,MATCH($N$1,Database!$A$1:$AU$1,0),FALSE))</f>
        <v>101.383838535</v>
      </c>
      <c r="O384" s="77">
        <f>(((Table134567891011121314151617343[[#This Row],[USA]]-VLOOKUP($U$1,A:N,14,))/VLOOKUP($U$1,A:N,14,))*100)+100</f>
        <v>116.71636102612294</v>
      </c>
      <c r="P384" s="77">
        <f>IF(VLOOKUP(A384,Database!$A:$AS,MATCH($P$1,Database!$A$1:$AS$1,0),FALSE)=0,#N/A,VLOOKUP(A384,Database!$A:$AS,MATCH($P$1,Database!$A$1:$AS$1,0),FALSE))</f>
        <v>97.291892341999997</v>
      </c>
      <c r="Q384" s="77">
        <f>(((Table134567891011121314151617343[[#This Row],[JPN]]-VLOOKUP($U$1,A:Q,16,))/VLOOKUP($U$1,A:Q,16,))*100)+100</f>
        <v>97.679063660296919</v>
      </c>
    </row>
    <row r="385" spans="1:17" s="82" customFormat="1" x14ac:dyDescent="0.2">
      <c r="A385" s="21">
        <v>44531</v>
      </c>
      <c r="B385" s="77">
        <f>IF(VLOOKUP(A385,Database!$A:$AS,MATCH($B$1,Database!$A$1:$AS$1,0),FALSE)=0,#N/A,VLOOKUP(A385,Database!$A:$AS,MATCH($B$1,Database!$A$1:$AS$1,0),FALSE))</f>
        <v>104.991250729</v>
      </c>
      <c r="C385" s="77">
        <f>IF(VLOOKUP(A385,Database!$A:$AS,MATCH($C$1,Database!$A$1:$AS$1,0),FALSE)=0,#N/A,VLOOKUP(A385,Database!$A:$AS,MATCH($C$1,Database!$A$1:$AS$1,0),FALSE))</f>
        <v>97.84</v>
      </c>
      <c r="D385" s="77">
        <f>IF(VLOOKUP(A385,Database!$A:$AS,MATCH($D$1,Database!$A$1:$AS$1,0),FALSE)=0,#N/A,VLOOKUP(A385,Database!$A:$AS,MATCH($D$1,Database!$A$1:$AS$1,0),FALSE))</f>
        <v>95.392050662000003</v>
      </c>
      <c r="E385" s="77">
        <f>IF(VLOOKUP(A385,Database!$A:$AS,MATCH($E$1,Database!$A$1:$AS$1,0),FALSE)=0,#N/A,VLOOKUP(A385,Database!$A:$AS,MATCH($E$1,Database!$A$1:$AS$1,0),FALSE))</f>
        <v>103.275086063</v>
      </c>
      <c r="F385" s="77">
        <f>IF(VLOOKUP(A385,Database!$A:$AS,MATCH($F$1,Database!$A$1:$AS$1,0),FALSE)=0,#N/A,VLOOKUP(A385,Database!$A:$AS,MATCH($F$1,Database!$A$1:$AS$1,0),FALSE))</f>
        <v>104.60871739300001</v>
      </c>
      <c r="G385" s="77">
        <f>IF(VLOOKUP(A385,Database!$A:$AS,MATCH($G$1,Database!$A$1:$AS$1,0),FALSE)=0,#N/A,VLOOKUP(A385,Database!$A:$AS,MATCH($G$1,Database!$A$1:$AS$1,0),FALSE))</f>
        <v>103.566947482</v>
      </c>
      <c r="H385" s="77">
        <f>(((Table134567891011121314151617343[[#This Row],[ITA]]-VLOOKUP($U$1,A:B,2,))/VLOOKUP($U$1,A:B,2,))*100)+100</f>
        <v>86.34868421046815</v>
      </c>
      <c r="I385" s="77">
        <f>(((Table134567891011121314151617343[[#This Row],[FRA]]-VLOOKUP($U$1,A:C,3,))/VLOOKUP($U$1,A:C,3,))*100)+100</f>
        <v>95.462971997268028</v>
      </c>
      <c r="J385" s="77">
        <f>(((Table134567891011121314151617343[[#This Row],[DEU]]-VLOOKUP($U$1,A:D,4,))/VLOOKUP($U$1,A:D,4,))*100)+100</f>
        <v>126.86170212624481</v>
      </c>
      <c r="K385" s="77">
        <f>(((Table134567891011121314151617343[[#This Row],[ESP]]-VLOOKUP($U$1,A:E,5,))/VLOOKUP($U$1,A:E,5,))*100)+100</f>
        <v>86.807598554434435</v>
      </c>
      <c r="L385" s="77">
        <f>(((Table134567891011121314151617343[[#This Row],[EA19]]-VLOOKUP($U$1,A:F,6,))/VLOOKUP($U$1,A:F,6,))*100)+100</f>
        <v>117.01198813534675</v>
      </c>
      <c r="M385" s="77">
        <f>(((Table134567891011121314151617343[[#This Row],[GBR]]-VLOOKUP($U$1,A:G,7,))/VLOOKUP($U$1,A:G,7,))*100)+100</f>
        <v>112.36872812149284</v>
      </c>
      <c r="N385" s="77">
        <f>IF(VLOOKUP(A385,Database!$A:$AU,MATCH($N$1,Database!$A$1:$AU$1,0),FALSE)=0,#N/A,VLOOKUP(A385,Database!$A:$AU,MATCH($N$1,Database!$A$1:$AU$1,0),FALSE))</f>
        <v>100.994698219</v>
      </c>
      <c r="O385" s="77">
        <f>(((Table134567891011121314151617343[[#This Row],[USA]]-VLOOKUP($U$1,A:N,14,))/VLOOKUP($U$1,A:N,14,))*100)+100</f>
        <v>116.26837008132955</v>
      </c>
      <c r="P385" s="77">
        <f>IF(VLOOKUP(A385,Database!$A:$AS,MATCH($P$1,Database!$A$1:$AS$1,0),FALSE)=0,#N/A,VLOOKUP(A385,Database!$A:$AS,MATCH($P$1,Database!$A$1:$AS$1,0),FALSE))</f>
        <v>96.391967335999993</v>
      </c>
      <c r="Q385" s="77">
        <f>(((Table134567891011121314151617343[[#This Row],[JPN]]-VLOOKUP($U$1,A:Q,16,))/VLOOKUP($U$1,A:Q,16,))*100)+100</f>
        <v>96.775557419082403</v>
      </c>
    </row>
    <row r="386" spans="1:17" s="82" customFormat="1" x14ac:dyDescent="0.2">
      <c r="A386" s="21">
        <v>44562</v>
      </c>
      <c r="B386" s="77">
        <f>IF(VLOOKUP(A386,Database!$A:$AS,MATCH($B$1,Database!$A$1:$AS$1,0),FALSE)=0,#N/A,VLOOKUP(A386,Database!$A:$AS,MATCH($B$1,Database!$A$1:$AS$1,0),FALSE))</f>
        <v>101.391550704</v>
      </c>
      <c r="C386" s="77">
        <f>IF(VLOOKUP(A386,Database!$A:$AS,MATCH($C$1,Database!$A$1:$AS$1,0),FALSE)=0,#N/A,VLOOKUP(A386,Database!$A:$AS,MATCH($C$1,Database!$A$1:$AS$1,0),FALSE))</f>
        <v>99.65</v>
      </c>
      <c r="D386" s="77">
        <f>IF(VLOOKUP(A386,Database!$A:$AS,MATCH($D$1,Database!$A$1:$AS$1,0),FALSE)=0,#N/A,VLOOKUP(A386,Database!$A:$AS,MATCH($D$1,Database!$A$1:$AS$1,0),FALSE))</f>
        <v>97.691859011999995</v>
      </c>
      <c r="E386" s="77">
        <f>IF(VLOOKUP(A386,Database!$A:$AS,MATCH($E$1,Database!$A$1:$AS$1,0),FALSE)=0,#N/A,VLOOKUP(A386,Database!$A:$AS,MATCH($E$1,Database!$A$1:$AS$1,0),FALSE))</f>
        <v>105.201087668</v>
      </c>
      <c r="F386" s="77">
        <f>IF(VLOOKUP(A386,Database!$A:$AS,MATCH($F$1,Database!$A$1:$AS$1,0),FALSE)=0,#N/A,VLOOKUP(A386,Database!$A:$AS,MATCH($F$1,Database!$A$1:$AS$1,0),FALSE))</f>
        <v>104.908742395</v>
      </c>
      <c r="G386" s="77">
        <f>IF(VLOOKUP(A386,Database!$A:$AS,MATCH($G$1,Database!$A$1:$AS$1,0),FALSE)=0,#N/A,VLOOKUP(A386,Database!$A:$AS,MATCH($G$1,Database!$A$1:$AS$1,0),FALSE))</f>
        <v>104.212224413</v>
      </c>
      <c r="H386" s="77">
        <f>(((Table134567891011121314151617343[[#This Row],[ITA]]-VLOOKUP($U$1,A:B,2,))/VLOOKUP($U$1,A:B,2,))*100)+100</f>
        <v>83.38815789467597</v>
      </c>
      <c r="I386" s="77">
        <f>(((Table134567891011121314151617343[[#This Row],[FRA]]-VLOOKUP($U$1,A:C,3,))/VLOOKUP($U$1,A:C,3,))*100)+100</f>
        <v>97.228997951019622</v>
      </c>
      <c r="J386" s="77">
        <f>(((Table134567891011121314151617343[[#This Row],[DEU]]-VLOOKUP($U$1,A:D,4,))/VLOOKUP($U$1,A:D,4,))*100)+100</f>
        <v>129.92021276544813</v>
      </c>
      <c r="K386" s="77">
        <f>(((Table134567891011121314151617343[[#This Row],[ESP]]-VLOOKUP($U$1,A:E,5,))/VLOOKUP($U$1,A:E,5,))*100)+100</f>
        <v>88.426494074308863</v>
      </c>
      <c r="L386" s="77">
        <f>(((Table134567891011121314151617343[[#This Row],[EA19]]-VLOOKUP($U$1,A:F,6,))/VLOOKUP($U$1,A:F,6,))*100)+100</f>
        <v>117.34758657158837</v>
      </c>
      <c r="M386" s="77">
        <f>(((Table134567891011121314151617343[[#This Row],[GBR]]-VLOOKUP($U$1,A:G,7,))/VLOOKUP($U$1,A:G,7,))*100)+100</f>
        <v>113.06884480722611</v>
      </c>
      <c r="N386" s="77">
        <f>IF(VLOOKUP(A386,Database!$A:$AU,MATCH($N$1,Database!$A$1:$AU$1,0),FALSE)=0,#N/A,VLOOKUP(A386,Database!$A:$AU,MATCH($N$1,Database!$A$1:$AU$1,0),FALSE))</f>
        <v>102.555918064</v>
      </c>
      <c r="O386" s="77">
        <f>(((Table134567891011121314151617343[[#This Row],[USA]]-VLOOKUP($U$1,A:N,14,))/VLOOKUP($U$1,A:N,14,))*100)+100</f>
        <v>118.06569696994661</v>
      </c>
      <c r="P386" s="77">
        <f>IF(VLOOKUP(A386,Database!$A:$AS,MATCH($P$1,Database!$A$1:$AS$1,0),FALSE)=0,#N/A,VLOOKUP(A386,Database!$A:$AS,MATCH($P$1,Database!$A$1:$AS$1,0),FALSE))</f>
        <v>95.392050662000003</v>
      </c>
      <c r="Q386" s="77">
        <f>(((Table134567891011121314151617343[[#This Row],[JPN]]-VLOOKUP($U$1,A:Q,16,))/VLOOKUP($U$1,A:Q,16,))*100)+100</f>
        <v>95.771661594841419</v>
      </c>
    </row>
    <row r="387" spans="1:17" s="82" customFormat="1" x14ac:dyDescent="0.2">
      <c r="A387" s="21">
        <v>44593</v>
      </c>
      <c r="B387" s="77">
        <f>IF(VLOOKUP(A387,Database!$A:$AS,MATCH($B$1,Database!$A$1:$AS$1,0),FALSE)=0,#N/A,VLOOKUP(A387,Database!$A:$AS,MATCH($B$1,Database!$A$1:$AS$1,0),FALSE))</f>
        <v>105.79118406800001</v>
      </c>
      <c r="C387" s="77">
        <f>IF(VLOOKUP(A387,Database!$A:$AS,MATCH($C$1,Database!$A$1:$AS$1,0),FALSE)=0,#N/A,VLOOKUP(A387,Database!$A:$AS,MATCH($C$1,Database!$A$1:$AS$1,0),FALSE))</f>
        <v>98.79</v>
      </c>
      <c r="D387" s="77">
        <f>IF(VLOOKUP(A387,Database!$A:$AS,MATCH($D$1,Database!$A$1:$AS$1,0),FALSE)=0,#N/A,VLOOKUP(A387,Database!$A:$AS,MATCH($D$1,Database!$A$1:$AS$1,0),FALSE))</f>
        <v>96.491959003000005</v>
      </c>
      <c r="E387" s="77">
        <f>IF(VLOOKUP(A387,Database!$A:$AS,MATCH($E$1,Database!$A$1:$AS$1,0),FALSE)=0,#N/A,VLOOKUP(A387,Database!$A:$AS,MATCH($E$1,Database!$A$1:$AS$1,0),FALSE))</f>
        <v>106.18508848800001</v>
      </c>
      <c r="F387" s="77">
        <f>IF(VLOOKUP(A387,Database!$A:$AS,MATCH($F$1,Database!$A$1:$AS$1,0),FALSE)=0,#N/A,VLOOKUP(A387,Database!$A:$AS,MATCH($F$1,Database!$A$1:$AS$1,0),FALSE))</f>
        <v>105.2</v>
      </c>
      <c r="G387" s="77">
        <f>IF(VLOOKUP(A387,Database!$A:$AS,MATCH($G$1,Database!$A$1:$AS$1,0),FALSE)=0,#N/A,VLOOKUP(A387,Database!$A:$AS,MATCH($G$1,Database!$A$1:$AS$1,0),FALSE))</f>
        <v>104.427316723</v>
      </c>
      <c r="H387" s="77">
        <f>(((Table134567891011121314151617343[[#This Row],[ITA]]-VLOOKUP($U$1,A:B,2,))/VLOOKUP($U$1,A:B,2,))*100)+100</f>
        <v>87.006578947402247</v>
      </c>
      <c r="I387" s="77">
        <f>(((Table134567891011121314151617343[[#This Row],[FRA]]-VLOOKUP($U$1,A:C,3,))/VLOOKUP($U$1,A:C,3,))*100)+100</f>
        <v>96.389891696750908</v>
      </c>
      <c r="J387" s="77">
        <f>(((Table134567891011121314151617343[[#This Row],[DEU]]-VLOOKUP($U$1,A:D,4,))/VLOOKUP($U$1,A:D,4,))*100)+100</f>
        <v>128.32446808371992</v>
      </c>
      <c r="K387" s="77">
        <f>(((Table134567891011121314151617343[[#This Row],[ESP]]-VLOOKUP($U$1,A:E,5,))/VLOOKUP($U$1,A:E,5,))*100)+100</f>
        <v>89.253593343029749</v>
      </c>
      <c r="L387" s="77">
        <f>(((Table134567891011121314151617343[[#This Row],[EA19]]-VLOOKUP($U$1,A:F,6,))/VLOOKUP($U$1,A:F,6,))*100)+100</f>
        <v>117.67337807606263</v>
      </c>
      <c r="M387" s="77">
        <f>(((Table134567891011121314151617343[[#This Row],[GBR]]-VLOOKUP($U$1,A:G,7,))/VLOOKUP($U$1,A:G,7,))*100)+100</f>
        <v>113.30221703544221</v>
      </c>
      <c r="N387" s="77">
        <f>IF(VLOOKUP(A387,Database!$A:$AU,MATCH($N$1,Database!$A$1:$AU$1,0),FALSE)=0,#N/A,VLOOKUP(A387,Database!$A:$AU,MATCH($N$1,Database!$A$1:$AU$1,0),FALSE))</f>
        <v>102.66831875600001</v>
      </c>
      <c r="O387" s="77">
        <f>(((Table134567891011121314151617343[[#This Row],[USA]]-VLOOKUP($U$1,A:N,14,))/VLOOKUP($U$1,A:N,14,))*100)+100</f>
        <v>118.19509628976553</v>
      </c>
      <c r="P387" s="77">
        <f>IF(VLOOKUP(A387,Database!$A:$AS,MATCH($P$1,Database!$A$1:$AS$1,0),FALSE)=0,#N/A,VLOOKUP(A387,Database!$A:$AS,MATCH($P$1,Database!$A$1:$AS$1,0),FALSE))</f>
        <v>96.091992333999997</v>
      </c>
      <c r="Q387" s="77">
        <f>(((Table134567891011121314151617343[[#This Row],[JPN]]-VLOOKUP($U$1,A:Q,16,))/VLOOKUP($U$1,A:Q,16,))*100)+100</f>
        <v>96.474388672010903</v>
      </c>
    </row>
    <row r="388" spans="1:17" s="82" customFormat="1" x14ac:dyDescent="0.2">
      <c r="A388" s="21">
        <v>44621</v>
      </c>
      <c r="B388" s="77">
        <f>IF(VLOOKUP(A388,Database!$A:$AS,MATCH($B$1,Database!$A$1:$AS$1,0),FALSE)=0,#N/A,VLOOKUP(A388,Database!$A:$AS,MATCH($B$1,Database!$A$1:$AS$1,0),FALSE))</f>
        <v>105.99116740300001</v>
      </c>
      <c r="C388" s="77">
        <f>IF(VLOOKUP(A388,Database!$A:$AS,MATCH($C$1,Database!$A$1:$AS$1,0),FALSE)=0,#N/A,VLOOKUP(A388,Database!$A:$AS,MATCH($C$1,Database!$A$1:$AS$1,0),FALSE))</f>
        <v>97.92</v>
      </c>
      <c r="D388" s="77">
        <f>IF(VLOOKUP(A388,Database!$A:$AS,MATCH($D$1,Database!$A$1:$AS$1,0),FALSE)=0,#N/A,VLOOKUP(A388,Database!$A:$AS,MATCH($D$1,Database!$A$1:$AS$1,0),FALSE))</f>
        <v>92.192317306999996</v>
      </c>
      <c r="E388" s="77">
        <f>IF(VLOOKUP(A388,Database!$A:$AS,MATCH($E$1,Database!$A$1:$AS$1,0),FALSE)=0,#N/A,VLOOKUP(A388,Database!$A:$AS,MATCH($E$1,Database!$A$1:$AS$1,0),FALSE))</f>
        <v>103.970086642</v>
      </c>
      <c r="F388" s="77">
        <f>IF(VLOOKUP(A388,Database!$A:$AS,MATCH($F$1,Database!$A$1:$AS$1,0),FALSE)=0,#N/A,VLOOKUP(A388,Database!$A:$AS,MATCH($F$1,Database!$A$1:$AS$1,0),FALSE))</f>
        <v>103.108592383</v>
      </c>
      <c r="G388" s="77">
        <f>IF(VLOOKUP(A388,Database!$A:$AS,MATCH($G$1,Database!$A$1:$AS$1,0),FALSE)=0,#N/A,VLOOKUP(A388,Database!$A:$AS,MATCH($G$1,Database!$A$1:$AS$1,0),FALSE))</f>
        <v>104.749955189</v>
      </c>
      <c r="H388" s="77">
        <f>(((Table134567891011121314151617343[[#This Row],[ITA]]-VLOOKUP($U$1,A:B,2,))/VLOOKUP($U$1,A:B,2,))*100)+100</f>
        <v>87.171052631841377</v>
      </c>
      <c r="I388" s="77">
        <f>(((Table134567891011121314151617343[[#This Row],[FRA]]-VLOOKUP($U$1,A:C,3,))/VLOOKUP($U$1,A:C,3,))*100)+100</f>
        <v>95.54102839301396</v>
      </c>
      <c r="J388" s="77">
        <f>(((Table134567891011121314151617343[[#This Row],[DEU]]-VLOOKUP($U$1,A:D,4,))/VLOOKUP($U$1,A:D,4,))*100)+100</f>
        <v>122.6063829780726</v>
      </c>
      <c r="K388" s="77">
        <f>(((Table134567891011121314151617343[[#This Row],[ESP]]-VLOOKUP($U$1,A:E,5,))/VLOOKUP($U$1,A:E,5,))*100)+100</f>
        <v>87.391779440230337</v>
      </c>
      <c r="L388" s="77">
        <f>(((Table134567891011121314151617343[[#This Row],[EA19]]-VLOOKUP($U$1,A:F,6,))/VLOOKUP($U$1,A:F,6,))*100)+100</f>
        <v>115.3339959541387</v>
      </c>
      <c r="M388" s="77">
        <f>(((Table134567891011121314151617343[[#This Row],[GBR]]-VLOOKUP($U$1,A:G,7,))/VLOOKUP($U$1,A:G,7,))*100)+100</f>
        <v>113.65227537885134</v>
      </c>
      <c r="N388" s="77">
        <f>IF(VLOOKUP(A388,Database!$A:$AU,MATCH($N$1,Database!$A$1:$AU$1,0),FALSE)=0,#N/A,VLOOKUP(A388,Database!$A:$AU,MATCH($N$1,Database!$A$1:$AU$1,0),FALSE))</f>
        <v>103.663669508</v>
      </c>
      <c r="O388" s="77">
        <f>(((Table134567891011121314151617343[[#This Row],[USA]]-VLOOKUP($U$1,A:N,14,))/VLOOKUP($U$1,A:N,14,))*100)+100</f>
        <v>119.34097633728364</v>
      </c>
      <c r="P388" s="77">
        <f>IF(VLOOKUP(A388,Database!$A:$AS,MATCH($P$1,Database!$A$1:$AS$1,0),FALSE)=0,#N/A,VLOOKUP(A388,Database!$A:$AS,MATCH($P$1,Database!$A$1:$AS$1,0),FALSE))</f>
        <v>96.591950671000006</v>
      </c>
      <c r="Q388" s="77">
        <f>(((Table134567891011121314151617343[[#This Row],[JPN]]-VLOOKUP($U$1,A:Q,16,))/VLOOKUP($U$1,A:Q,16,))*100)+100</f>
        <v>96.976336584131417</v>
      </c>
    </row>
    <row r="389" spans="1:17" s="82" customFormat="1" x14ac:dyDescent="0.2">
      <c r="A389" s="21">
        <v>44652</v>
      </c>
      <c r="B389" s="77">
        <f>IF(VLOOKUP(A389,Database!$A:$AS,MATCH($B$1,Database!$A$1:$AS$1,0),FALSE)=0,#N/A,VLOOKUP(A389,Database!$A:$AS,MATCH($B$1,Database!$A$1:$AS$1,0),FALSE))</f>
        <v>108.190984085</v>
      </c>
      <c r="C389" s="77">
        <f>IF(VLOOKUP(A389,Database!$A:$AS,MATCH($C$1,Database!$A$1:$AS$1,0),FALSE)=0,#N/A,VLOOKUP(A389,Database!$A:$AS,MATCH($C$1,Database!$A$1:$AS$1,0),FALSE))</f>
        <v>97.85</v>
      </c>
      <c r="D389" s="77">
        <f>IF(VLOOKUP(A389,Database!$A:$AS,MATCH($D$1,Database!$A$1:$AS$1,0),FALSE)=0,#N/A,VLOOKUP(A389,Database!$A:$AS,MATCH($D$1,Database!$A$1:$AS$1,0),FALSE))</f>
        <v>92.992250646000002</v>
      </c>
      <c r="E389" s="77">
        <f>IF(VLOOKUP(A389,Database!$A:$AS,MATCH($E$1,Database!$A$1:$AS$1,0),FALSE)=0,#N/A,VLOOKUP(A389,Database!$A:$AS,MATCH($E$1,Database!$A$1:$AS$1,0),FALSE))</f>
        <v>106.18008848300001</v>
      </c>
      <c r="F389" s="77">
        <f>IF(VLOOKUP(A389,Database!$A:$AS,MATCH($F$1,Database!$A$1:$AS$1,0),FALSE)=0,#N/A,VLOOKUP(A389,Database!$A:$AS,MATCH($F$1,Database!$A$1:$AS$1,0),FALSE))</f>
        <v>103.8</v>
      </c>
      <c r="G389" s="77">
        <f>IF(VLOOKUP(A389,Database!$A:$AS,MATCH($G$1,Database!$A$1:$AS$1,0),FALSE)=0,#N/A,VLOOKUP(A389,Database!$A:$AS,MATCH($G$1,Database!$A$1:$AS$1,0),FALSE))</f>
        <v>104.10467825800001</v>
      </c>
      <c r="H389" s="77">
        <f>(((Table134567891011121314151617343[[#This Row],[ITA]]-VLOOKUP($U$1,A:B,2,))/VLOOKUP($U$1,A:B,2,))*100)+100</f>
        <v>88.980263158204508</v>
      </c>
      <c r="I389" s="77">
        <f>(((Table134567891011121314151617343[[#This Row],[FRA]]-VLOOKUP($U$1,A:C,3,))/VLOOKUP($U$1,A:C,3,))*100)+100</f>
        <v>95.472729046736262</v>
      </c>
      <c r="J389" s="77">
        <f>(((Table134567891011121314151617343[[#This Row],[DEU]]-VLOOKUP($U$1,A:D,4,))/VLOOKUP($U$1,A:D,4,))*100)+100</f>
        <v>123.67021276544814</v>
      </c>
      <c r="K389" s="77">
        <f>(((Table134567891011121314151617343[[#This Row],[ESP]]-VLOOKUP($U$1,A:E,5,))/VLOOKUP($U$1,A:E,5,))*100)+100</f>
        <v>89.249390602142711</v>
      </c>
      <c r="L389" s="77">
        <f>(((Table134567891011121314151617343[[#This Row],[EA19]]-VLOOKUP($U$1,A:F,6,))/VLOOKUP($U$1,A:F,6,))*100)+100</f>
        <v>116.10738255033556</v>
      </c>
      <c r="M389" s="77">
        <f>(((Table134567891011121314151617343[[#This Row],[GBR]]-VLOOKUP($U$1,A:G,7,))/VLOOKUP($U$1,A:G,7,))*100)+100</f>
        <v>112.95215869311807</v>
      </c>
      <c r="N389" s="77">
        <f>IF(VLOOKUP(A389,Database!$A:$AU,MATCH($N$1,Database!$A$1:$AU$1,0),FALSE)=0,#N/A,VLOOKUP(A389,Database!$A:$AU,MATCH($N$1,Database!$A$1:$AU$1,0),FALSE))</f>
        <v>104.666751523</v>
      </c>
      <c r="O389" s="77">
        <f>(((Table134567891011121314151617343[[#This Row],[USA]]-VLOOKUP($U$1,A:N,14,))/VLOOKUP($U$1,A:N,14,))*100)+100</f>
        <v>120.495756865357</v>
      </c>
      <c r="P389" s="77">
        <f>IF(VLOOKUP(A389,Database!$A:$AS,MATCH($P$1,Database!$A$1:$AS$1,0),FALSE)=0,#N/A,VLOOKUP(A389,Database!$A:$AS,MATCH($P$1,Database!$A$1:$AS$1,0),FALSE))</f>
        <v>95.392050662000003</v>
      </c>
      <c r="Q389" s="77">
        <f>(((Table134567891011121314151617343[[#This Row],[JPN]]-VLOOKUP($U$1,A:Q,16,))/VLOOKUP($U$1,A:Q,16,))*100)+100</f>
        <v>95.771661594841419</v>
      </c>
    </row>
    <row r="390" spans="1:17" s="82" customFormat="1" x14ac:dyDescent="0.2">
      <c r="A390" s="16"/>
      <c r="C390" s="35"/>
      <c r="D390" s="36"/>
    </row>
    <row r="391" spans="1:17" s="82" customFormat="1" x14ac:dyDescent="0.2">
      <c r="A391" s="16"/>
      <c r="C391" s="35"/>
      <c r="D391" s="36"/>
    </row>
    <row r="392" spans="1:17" s="82" customFormat="1" x14ac:dyDescent="0.2">
      <c r="A392" s="16"/>
      <c r="C392" s="35"/>
      <c r="D392" s="36"/>
    </row>
    <row r="393" spans="1:17" s="82" customFormat="1" x14ac:dyDescent="0.2">
      <c r="A393" s="16"/>
      <c r="C393" s="35"/>
      <c r="D393" s="36"/>
    </row>
    <row r="394" spans="1:17" s="82" customFormat="1" x14ac:dyDescent="0.2">
      <c r="A394" s="16"/>
      <c r="C394" s="35"/>
      <c r="D394" s="36"/>
    </row>
    <row r="395" spans="1:17" s="82" customFormat="1" x14ac:dyDescent="0.2">
      <c r="A395" s="16"/>
      <c r="C395" s="35"/>
      <c r="D395" s="36"/>
    </row>
    <row r="396" spans="1:17" s="82" customFormat="1" x14ac:dyDescent="0.2">
      <c r="A396" s="16"/>
      <c r="C396" s="35"/>
      <c r="D396" s="36"/>
    </row>
    <row r="397" spans="1:17" s="82" customFormat="1" x14ac:dyDescent="0.2">
      <c r="A397" s="16"/>
      <c r="C397" s="35"/>
      <c r="D397" s="36"/>
    </row>
    <row r="398" spans="1:17" s="82" customFormat="1" x14ac:dyDescent="0.2">
      <c r="A398" s="16"/>
      <c r="C398" s="35"/>
      <c r="D398" s="36"/>
    </row>
    <row r="399" spans="1:17" s="82" customFormat="1" x14ac:dyDescent="0.2">
      <c r="A399" s="16"/>
      <c r="C399" s="35"/>
      <c r="D399" s="36"/>
    </row>
    <row r="400" spans="1:17" s="82" customFormat="1" x14ac:dyDescent="0.2">
      <c r="A400" s="16"/>
      <c r="C400" s="35"/>
      <c r="D400" s="36"/>
    </row>
    <row r="401" spans="1:4" s="82" customFormat="1" x14ac:dyDescent="0.2">
      <c r="A401" s="16"/>
      <c r="C401" s="35"/>
      <c r="D401" s="36"/>
    </row>
    <row r="402" spans="1:4" s="82" customFormat="1" x14ac:dyDescent="0.2">
      <c r="A402" s="16"/>
      <c r="C402" s="35"/>
      <c r="D402" s="36"/>
    </row>
    <row r="403" spans="1:4" s="82" customFormat="1" x14ac:dyDescent="0.2">
      <c r="A403" s="16"/>
      <c r="C403" s="35"/>
      <c r="D403" s="36"/>
    </row>
    <row r="404" spans="1:4" s="82" customFormat="1" x14ac:dyDescent="0.2">
      <c r="A404" s="16"/>
      <c r="C404" s="35"/>
      <c r="D404" s="36"/>
    </row>
    <row r="405" spans="1:4" s="82" customFormat="1" x14ac:dyDescent="0.2">
      <c r="A405" s="16"/>
      <c r="C405" s="35"/>
      <c r="D405" s="36"/>
    </row>
    <row r="406" spans="1:4" s="82" customFormat="1" x14ac:dyDescent="0.2">
      <c r="A406" s="16"/>
      <c r="C406" s="35"/>
      <c r="D406" s="36"/>
    </row>
    <row r="407" spans="1:4" s="82" customFormat="1" x14ac:dyDescent="0.2">
      <c r="A407" s="16"/>
      <c r="C407" s="35"/>
      <c r="D407" s="36"/>
    </row>
    <row r="408" spans="1:4" s="82" customFormat="1" x14ac:dyDescent="0.2">
      <c r="A408" s="16"/>
      <c r="C408" s="35"/>
      <c r="D408" s="36"/>
    </row>
    <row r="409" spans="1:4" s="82" customFormat="1" x14ac:dyDescent="0.2">
      <c r="A409" s="16"/>
      <c r="C409" s="35"/>
      <c r="D409" s="36"/>
    </row>
    <row r="410" spans="1:4" s="82" customFormat="1" x14ac:dyDescent="0.2">
      <c r="A410" s="16"/>
      <c r="C410" s="35"/>
      <c r="D410" s="36"/>
    </row>
    <row r="411" spans="1:4" s="82" customFormat="1" x14ac:dyDescent="0.2">
      <c r="A411" s="16"/>
      <c r="C411" s="35"/>
      <c r="D411" s="36"/>
    </row>
    <row r="412" spans="1:4" s="82" customFormat="1" x14ac:dyDescent="0.2">
      <c r="A412" s="16"/>
      <c r="C412" s="35"/>
      <c r="D412" s="36"/>
    </row>
    <row r="413" spans="1:4" s="82" customFormat="1" x14ac:dyDescent="0.2">
      <c r="A413" s="16"/>
      <c r="C413" s="35"/>
      <c r="D413" s="36"/>
    </row>
    <row r="414" spans="1:4" s="82" customFormat="1" x14ac:dyDescent="0.2">
      <c r="A414" s="16"/>
      <c r="C414" s="35"/>
      <c r="D414" s="36"/>
    </row>
    <row r="415" spans="1:4" s="82" customFormat="1" x14ac:dyDescent="0.2">
      <c r="A415" s="16"/>
      <c r="C415" s="35"/>
      <c r="D415" s="36"/>
    </row>
    <row r="416" spans="1:4" s="82" customFormat="1" x14ac:dyDescent="0.2">
      <c r="A416" s="16"/>
      <c r="C416" s="35"/>
      <c r="D416" s="36"/>
    </row>
    <row r="417" spans="1:4" s="82" customFormat="1" x14ac:dyDescent="0.2">
      <c r="A417" s="16"/>
      <c r="C417" s="35"/>
      <c r="D417" s="36"/>
    </row>
    <row r="418" spans="1:4" s="82" customFormat="1" x14ac:dyDescent="0.2">
      <c r="A418" s="16"/>
      <c r="C418" s="35"/>
      <c r="D418" s="36"/>
    </row>
    <row r="419" spans="1:4" s="82" customFormat="1" x14ac:dyDescent="0.2">
      <c r="A419" s="16"/>
      <c r="C419" s="35"/>
      <c r="D419" s="36"/>
    </row>
    <row r="420" spans="1:4" s="82" customFormat="1" x14ac:dyDescent="0.2">
      <c r="A420" s="16"/>
      <c r="C420" s="35"/>
      <c r="D420" s="36"/>
    </row>
    <row r="421" spans="1:4" s="82" customFormat="1" x14ac:dyDescent="0.2">
      <c r="A421" s="16"/>
      <c r="C421" s="35"/>
      <c r="D421" s="36"/>
    </row>
    <row r="422" spans="1:4" s="82" customFormat="1" x14ac:dyDescent="0.2">
      <c r="A422" s="16"/>
      <c r="C422" s="35"/>
      <c r="D422" s="36"/>
    </row>
    <row r="423" spans="1:4" s="82" customFormat="1" x14ac:dyDescent="0.2">
      <c r="A423" s="16"/>
      <c r="C423" s="35"/>
      <c r="D423" s="36"/>
    </row>
    <row r="424" spans="1:4" s="82" customFormat="1" x14ac:dyDescent="0.2">
      <c r="A424" s="16"/>
      <c r="C424" s="35"/>
      <c r="D424" s="36"/>
    </row>
    <row r="425" spans="1:4" s="82" customFormat="1" x14ac:dyDescent="0.2">
      <c r="A425" s="16"/>
      <c r="C425" s="35"/>
      <c r="D425" s="36"/>
    </row>
    <row r="426" spans="1:4" s="82" customFormat="1" x14ac:dyDescent="0.2">
      <c r="A426" s="16"/>
      <c r="C426" s="35"/>
      <c r="D426" s="36"/>
    </row>
    <row r="427" spans="1:4" s="82" customFormat="1" x14ac:dyDescent="0.2">
      <c r="A427" s="16"/>
      <c r="C427" s="35"/>
      <c r="D427" s="36"/>
    </row>
    <row r="428" spans="1:4" s="82" customFormat="1" x14ac:dyDescent="0.2">
      <c r="A428" s="16"/>
      <c r="C428" s="35"/>
      <c r="D428" s="36"/>
    </row>
    <row r="429" spans="1:4" s="82" customFormat="1" x14ac:dyDescent="0.2">
      <c r="A429" s="16"/>
      <c r="C429" s="35"/>
      <c r="D429" s="36"/>
    </row>
    <row r="430" spans="1:4" s="82" customFormat="1" x14ac:dyDescent="0.2">
      <c r="A430" s="16"/>
      <c r="C430" s="35"/>
      <c r="D430" s="36"/>
    </row>
    <row r="431" spans="1:4" s="82" customFormat="1" x14ac:dyDescent="0.2">
      <c r="A431" s="16"/>
      <c r="C431" s="35"/>
      <c r="D431" s="36"/>
    </row>
    <row r="432" spans="1:4" s="82" customFormat="1" x14ac:dyDescent="0.2">
      <c r="A432" s="16"/>
      <c r="C432" s="35"/>
      <c r="D432" s="36"/>
    </row>
    <row r="433" spans="1:4" s="82" customFormat="1" x14ac:dyDescent="0.2">
      <c r="A433" s="16"/>
      <c r="C433" s="35"/>
      <c r="D433" s="36"/>
    </row>
    <row r="434" spans="1:4" s="82" customFormat="1" x14ac:dyDescent="0.2">
      <c r="A434" s="16"/>
      <c r="C434" s="35"/>
      <c r="D434" s="36"/>
    </row>
    <row r="435" spans="1:4" s="82" customFormat="1" x14ac:dyDescent="0.2">
      <c r="A435" s="16"/>
      <c r="C435" s="35"/>
      <c r="D435" s="36"/>
    </row>
    <row r="436" spans="1:4" s="82" customFormat="1" x14ac:dyDescent="0.2">
      <c r="A436" s="16"/>
      <c r="C436" s="35"/>
      <c r="D436" s="36"/>
    </row>
    <row r="437" spans="1:4" s="82" customFormat="1" x14ac:dyDescent="0.2">
      <c r="A437" s="16"/>
      <c r="C437" s="35"/>
      <c r="D437" s="36"/>
    </row>
    <row r="438" spans="1:4" s="82" customFormat="1" x14ac:dyDescent="0.2">
      <c r="A438" s="16"/>
      <c r="C438" s="35"/>
      <c r="D438" s="36"/>
    </row>
    <row r="439" spans="1:4" s="82" customFormat="1" x14ac:dyDescent="0.2">
      <c r="A439" s="16"/>
      <c r="C439" s="35"/>
      <c r="D439" s="36"/>
    </row>
    <row r="440" spans="1:4" s="82" customFormat="1" x14ac:dyDescent="0.2">
      <c r="A440" s="16"/>
      <c r="C440" s="35"/>
      <c r="D440" s="36"/>
    </row>
    <row r="441" spans="1:4" s="82" customFormat="1" x14ac:dyDescent="0.2">
      <c r="A441" s="16"/>
      <c r="C441" s="35"/>
      <c r="D441" s="36"/>
    </row>
    <row r="442" spans="1:4" s="82" customFormat="1" x14ac:dyDescent="0.2">
      <c r="A442" s="16"/>
      <c r="C442" s="35"/>
      <c r="D442" s="36"/>
    </row>
    <row r="443" spans="1:4" s="82" customFormat="1" x14ac:dyDescent="0.2">
      <c r="A443" s="16"/>
      <c r="C443" s="35"/>
      <c r="D443" s="36"/>
    </row>
    <row r="444" spans="1:4" s="82" customFormat="1" x14ac:dyDescent="0.2">
      <c r="A444" s="16"/>
      <c r="C444" s="35"/>
      <c r="D444" s="36"/>
    </row>
    <row r="445" spans="1:4" s="82" customFormat="1" x14ac:dyDescent="0.2">
      <c r="A445" s="16"/>
      <c r="C445" s="35"/>
      <c r="D445" s="36"/>
    </row>
    <row r="446" spans="1:4" s="82" customFormat="1" x14ac:dyDescent="0.2">
      <c r="A446" s="16"/>
      <c r="C446" s="35"/>
      <c r="D446" s="36"/>
    </row>
    <row r="447" spans="1:4" s="82" customFormat="1" x14ac:dyDescent="0.2">
      <c r="A447" s="16"/>
      <c r="C447" s="35"/>
      <c r="D447" s="36"/>
    </row>
    <row r="448" spans="1:4" s="82" customFormat="1" x14ac:dyDescent="0.2">
      <c r="A448" s="16"/>
      <c r="C448" s="35"/>
      <c r="D448" s="36"/>
    </row>
    <row r="449" spans="1:4" s="82" customFormat="1" x14ac:dyDescent="0.2">
      <c r="A449" s="16"/>
      <c r="C449" s="35"/>
      <c r="D449" s="36"/>
    </row>
    <row r="450" spans="1:4" s="82" customFormat="1" x14ac:dyDescent="0.2">
      <c r="A450" s="16"/>
      <c r="C450" s="35"/>
      <c r="D450" s="36"/>
    </row>
    <row r="451" spans="1:4" s="82" customFormat="1" x14ac:dyDescent="0.2">
      <c r="A451" s="16"/>
      <c r="C451" s="35"/>
      <c r="D451" s="36"/>
    </row>
    <row r="452" spans="1:4" s="82" customFormat="1" x14ac:dyDescent="0.2">
      <c r="A452" s="16"/>
      <c r="C452" s="35"/>
      <c r="D452" s="36"/>
    </row>
    <row r="453" spans="1:4" s="82" customFormat="1" x14ac:dyDescent="0.2">
      <c r="A453" s="16"/>
      <c r="C453" s="35"/>
      <c r="D453" s="36"/>
    </row>
    <row r="454" spans="1:4" s="82" customFormat="1" x14ac:dyDescent="0.2">
      <c r="A454" s="16"/>
      <c r="C454" s="35"/>
      <c r="D454" s="36"/>
    </row>
    <row r="455" spans="1:4" s="82" customFormat="1" x14ac:dyDescent="0.2">
      <c r="A455" s="16"/>
      <c r="C455" s="35"/>
      <c r="D455" s="36"/>
    </row>
    <row r="456" spans="1:4" s="82" customFormat="1" x14ac:dyDescent="0.2">
      <c r="A456" s="16"/>
      <c r="C456" s="35"/>
      <c r="D456" s="36"/>
    </row>
    <row r="457" spans="1:4" s="82" customFormat="1" x14ac:dyDescent="0.2">
      <c r="A457" s="16"/>
      <c r="C457" s="35"/>
      <c r="D457" s="36"/>
    </row>
    <row r="458" spans="1:4" s="82" customFormat="1" x14ac:dyDescent="0.2">
      <c r="A458" s="16"/>
      <c r="C458" s="35"/>
      <c r="D458" s="36"/>
    </row>
    <row r="459" spans="1:4" s="82" customFormat="1" x14ac:dyDescent="0.2">
      <c r="A459" s="16"/>
      <c r="C459" s="35"/>
      <c r="D459" s="36"/>
    </row>
    <row r="460" spans="1:4" s="82" customFormat="1" x14ac:dyDescent="0.2">
      <c r="A460" s="16"/>
      <c r="C460" s="35"/>
      <c r="D460" s="36"/>
    </row>
    <row r="461" spans="1:4" s="82" customFormat="1" x14ac:dyDescent="0.2">
      <c r="A461" s="16"/>
      <c r="C461" s="35"/>
      <c r="D461" s="36"/>
    </row>
    <row r="462" spans="1:4" s="82" customFormat="1" x14ac:dyDescent="0.2">
      <c r="A462" s="16"/>
      <c r="C462" s="35"/>
      <c r="D462" s="36"/>
    </row>
    <row r="463" spans="1:4" s="82" customFormat="1" x14ac:dyDescent="0.2">
      <c r="A463" s="16"/>
      <c r="C463" s="35"/>
      <c r="D463" s="36"/>
    </row>
    <row r="464" spans="1:4" s="82" customFormat="1" x14ac:dyDescent="0.2">
      <c r="A464" s="16"/>
      <c r="C464" s="35"/>
      <c r="D464" s="36"/>
    </row>
    <row r="465" spans="1:4" s="82" customFormat="1" x14ac:dyDescent="0.2">
      <c r="A465" s="16"/>
      <c r="C465" s="35"/>
      <c r="D465" s="36"/>
    </row>
    <row r="466" spans="1:4" s="82" customFormat="1" x14ac:dyDescent="0.2">
      <c r="A466" s="16"/>
      <c r="C466" s="35"/>
      <c r="D466" s="36"/>
    </row>
    <row r="467" spans="1:4" s="82" customFormat="1" x14ac:dyDescent="0.2">
      <c r="A467" s="16"/>
      <c r="C467" s="35"/>
      <c r="D467" s="36"/>
    </row>
    <row r="468" spans="1:4" s="82" customFormat="1" x14ac:dyDescent="0.2">
      <c r="A468" s="16"/>
      <c r="C468" s="35"/>
      <c r="D468" s="36"/>
    </row>
    <row r="469" spans="1:4" s="82" customFormat="1" x14ac:dyDescent="0.2">
      <c r="A469" s="16"/>
      <c r="C469" s="35"/>
      <c r="D469" s="36"/>
    </row>
    <row r="470" spans="1:4" s="82" customFormat="1" x14ac:dyDescent="0.2">
      <c r="A470" s="16"/>
      <c r="C470" s="35"/>
      <c r="D470" s="36"/>
    </row>
    <row r="471" spans="1:4" s="82" customFormat="1" x14ac:dyDescent="0.2">
      <c r="A471" s="16"/>
      <c r="C471" s="35"/>
      <c r="D471" s="36"/>
    </row>
    <row r="472" spans="1:4" s="82" customFormat="1" x14ac:dyDescent="0.2">
      <c r="A472" s="16"/>
      <c r="C472" s="35"/>
      <c r="D472" s="36"/>
    </row>
    <row r="473" spans="1:4" s="82" customFormat="1" x14ac:dyDescent="0.2">
      <c r="A473" s="16"/>
      <c r="C473" s="35"/>
      <c r="D473" s="36"/>
    </row>
    <row r="474" spans="1:4" s="82" customFormat="1" x14ac:dyDescent="0.2">
      <c r="A474" s="16"/>
      <c r="C474" s="35"/>
      <c r="D474" s="36"/>
    </row>
    <row r="475" spans="1:4" s="82" customFormat="1" x14ac:dyDescent="0.2">
      <c r="A475" s="16"/>
      <c r="C475" s="35"/>
      <c r="D475" s="36"/>
    </row>
    <row r="476" spans="1:4" s="82" customFormat="1" x14ac:dyDescent="0.2">
      <c r="A476" s="16"/>
      <c r="C476" s="35"/>
      <c r="D476" s="36"/>
    </row>
    <row r="477" spans="1:4" s="82" customFormat="1" x14ac:dyDescent="0.2">
      <c r="A477" s="16"/>
      <c r="C477" s="35"/>
      <c r="D477" s="36"/>
    </row>
    <row r="478" spans="1:4" s="82" customFormat="1" x14ac:dyDescent="0.2">
      <c r="A478" s="16"/>
      <c r="C478" s="35"/>
      <c r="D478" s="36"/>
    </row>
    <row r="479" spans="1:4" s="82" customFormat="1" x14ac:dyDescent="0.2">
      <c r="A479" s="16"/>
      <c r="C479" s="35"/>
      <c r="D479" s="36"/>
    </row>
    <row r="480" spans="1:4" s="82" customFormat="1" x14ac:dyDescent="0.2">
      <c r="A480" s="16"/>
      <c r="C480" s="35"/>
      <c r="D480" s="36"/>
    </row>
    <row r="481" spans="1:4" s="82" customFormat="1" x14ac:dyDescent="0.2">
      <c r="A481" s="16"/>
      <c r="C481" s="35"/>
      <c r="D481" s="36"/>
    </row>
    <row r="482" spans="1:4" s="82" customFormat="1" x14ac:dyDescent="0.2">
      <c r="A482" s="16"/>
      <c r="C482" s="35"/>
      <c r="D482" s="36"/>
    </row>
    <row r="483" spans="1:4" s="82" customFormat="1" x14ac:dyDescent="0.2">
      <c r="A483" s="16"/>
      <c r="C483" s="35"/>
      <c r="D483" s="36"/>
    </row>
    <row r="484" spans="1:4" s="82" customFormat="1" x14ac:dyDescent="0.2">
      <c r="A484" s="16"/>
      <c r="C484" s="35"/>
      <c r="D484" s="36"/>
    </row>
    <row r="485" spans="1:4" s="82" customFormat="1" x14ac:dyDescent="0.2">
      <c r="A485" s="16"/>
      <c r="C485" s="35"/>
      <c r="D485" s="36"/>
    </row>
    <row r="486" spans="1:4" s="82" customFormat="1" x14ac:dyDescent="0.2">
      <c r="A486" s="16"/>
      <c r="C486" s="35"/>
      <c r="D486" s="36"/>
    </row>
    <row r="487" spans="1:4" s="82" customFormat="1" x14ac:dyDescent="0.2">
      <c r="A487" s="16"/>
      <c r="C487" s="35"/>
      <c r="D487" s="36"/>
    </row>
    <row r="488" spans="1:4" s="82" customFormat="1" x14ac:dyDescent="0.2">
      <c r="A488" s="16"/>
      <c r="C488" s="35"/>
      <c r="D488" s="36"/>
    </row>
    <row r="489" spans="1:4" s="82" customFormat="1" x14ac:dyDescent="0.2">
      <c r="A489" s="16"/>
      <c r="C489" s="35"/>
      <c r="D489" s="36"/>
    </row>
    <row r="490" spans="1:4" s="82" customFormat="1" x14ac:dyDescent="0.2">
      <c r="A490" s="16"/>
      <c r="C490" s="35"/>
      <c r="D490" s="36"/>
    </row>
    <row r="491" spans="1:4" s="82" customFormat="1" x14ac:dyDescent="0.2">
      <c r="A491" s="16"/>
      <c r="C491" s="35"/>
      <c r="D491" s="36"/>
    </row>
    <row r="492" spans="1:4" s="82" customFormat="1" x14ac:dyDescent="0.2">
      <c r="A492" s="16"/>
      <c r="C492" s="35"/>
      <c r="D492" s="36"/>
    </row>
    <row r="493" spans="1:4" s="82" customFormat="1" x14ac:dyDescent="0.2">
      <c r="A493" s="16"/>
      <c r="C493" s="35"/>
      <c r="D493" s="36"/>
    </row>
    <row r="494" spans="1:4" s="82" customFormat="1" x14ac:dyDescent="0.2">
      <c r="A494" s="16"/>
      <c r="C494" s="35"/>
      <c r="D494" s="36"/>
    </row>
    <row r="495" spans="1:4" s="82" customFormat="1" x14ac:dyDescent="0.2">
      <c r="A495" s="16"/>
      <c r="C495" s="35"/>
      <c r="D495" s="36"/>
    </row>
    <row r="496" spans="1:4" s="82" customFormat="1" x14ac:dyDescent="0.2">
      <c r="A496" s="16"/>
      <c r="C496" s="35"/>
      <c r="D496" s="36"/>
    </row>
    <row r="497" spans="1:4" s="82" customFormat="1" x14ac:dyDescent="0.2">
      <c r="A497" s="16"/>
      <c r="C497" s="35"/>
      <c r="D497" s="36"/>
    </row>
    <row r="498" spans="1:4" s="82" customFormat="1" x14ac:dyDescent="0.2">
      <c r="A498" s="16"/>
      <c r="C498" s="35"/>
      <c r="D498" s="36"/>
    </row>
    <row r="499" spans="1:4" s="82" customFormat="1" x14ac:dyDescent="0.2">
      <c r="A499" s="16"/>
      <c r="C499" s="35"/>
      <c r="D499" s="36"/>
    </row>
    <row r="500" spans="1:4" s="82" customFormat="1" x14ac:dyDescent="0.2">
      <c r="A500" s="16"/>
      <c r="C500" s="35"/>
      <c r="D500" s="36"/>
    </row>
    <row r="501" spans="1:4" s="82" customFormat="1" x14ac:dyDescent="0.2">
      <c r="A501" s="16"/>
      <c r="C501" s="35"/>
      <c r="D501" s="36"/>
    </row>
    <row r="502" spans="1:4" s="82" customFormat="1" x14ac:dyDescent="0.2">
      <c r="A502" s="16"/>
      <c r="C502" s="35"/>
      <c r="D502" s="36"/>
    </row>
    <row r="503" spans="1:4" s="82" customFormat="1" x14ac:dyDescent="0.2">
      <c r="A503" s="16"/>
      <c r="C503" s="35"/>
      <c r="D503" s="36"/>
    </row>
    <row r="504" spans="1:4" s="82" customFormat="1" x14ac:dyDescent="0.2">
      <c r="A504" s="16"/>
      <c r="C504" s="35"/>
      <c r="D504" s="36"/>
    </row>
    <row r="505" spans="1:4" s="82" customFormat="1" x14ac:dyDescent="0.2">
      <c r="A505" s="16"/>
      <c r="C505" s="35"/>
      <c r="D505" s="36"/>
    </row>
    <row r="506" spans="1:4" s="82" customFormat="1" x14ac:dyDescent="0.2">
      <c r="A506" s="16"/>
      <c r="C506" s="35"/>
      <c r="D506" s="36"/>
    </row>
    <row r="507" spans="1:4" s="82" customFormat="1" x14ac:dyDescent="0.2">
      <c r="A507" s="16"/>
      <c r="C507" s="35"/>
      <c r="D507" s="36"/>
    </row>
    <row r="508" spans="1:4" s="82" customFormat="1" x14ac:dyDescent="0.2">
      <c r="A508" s="16"/>
      <c r="C508" s="35"/>
      <c r="D508" s="36"/>
    </row>
    <row r="509" spans="1:4" s="82" customFormat="1" x14ac:dyDescent="0.2">
      <c r="A509" s="16"/>
      <c r="C509" s="35"/>
      <c r="D509" s="36"/>
    </row>
    <row r="510" spans="1:4" s="82" customFormat="1" x14ac:dyDescent="0.2">
      <c r="A510" s="16"/>
      <c r="C510" s="35"/>
      <c r="D510" s="36"/>
    </row>
    <row r="511" spans="1:4" s="82" customFormat="1" x14ac:dyDescent="0.2">
      <c r="A511" s="16"/>
      <c r="C511" s="35"/>
      <c r="D511" s="36"/>
    </row>
    <row r="512" spans="1:4" s="82" customFormat="1" x14ac:dyDescent="0.2">
      <c r="A512" s="16"/>
      <c r="C512" s="35"/>
      <c r="D512" s="36"/>
    </row>
    <row r="513" spans="1:4" s="82" customFormat="1" x14ac:dyDescent="0.2">
      <c r="A513" s="16"/>
      <c r="C513" s="35"/>
      <c r="D513" s="36"/>
    </row>
    <row r="514" spans="1:4" s="82" customFormat="1" x14ac:dyDescent="0.2">
      <c r="A514" s="16"/>
      <c r="C514" s="35"/>
      <c r="D514" s="36"/>
    </row>
    <row r="515" spans="1:4" s="82" customFormat="1" x14ac:dyDescent="0.2">
      <c r="A515" s="16"/>
      <c r="C515" s="35"/>
      <c r="D515" s="36"/>
    </row>
    <row r="516" spans="1:4" s="82" customFormat="1" x14ac:dyDescent="0.2">
      <c r="A516" s="16"/>
      <c r="C516" s="35"/>
      <c r="D516" s="36"/>
    </row>
    <row r="517" spans="1:4" s="82" customFormat="1" x14ac:dyDescent="0.2">
      <c r="A517" s="16"/>
      <c r="C517" s="35"/>
      <c r="D517" s="36"/>
    </row>
    <row r="518" spans="1:4" s="82" customFormat="1" x14ac:dyDescent="0.2">
      <c r="A518" s="16"/>
      <c r="C518" s="35"/>
      <c r="D518" s="36"/>
    </row>
    <row r="519" spans="1:4" s="82" customFormat="1" x14ac:dyDescent="0.2">
      <c r="A519" s="16"/>
      <c r="C519" s="35"/>
      <c r="D519" s="36"/>
    </row>
    <row r="520" spans="1:4" s="82" customFormat="1" x14ac:dyDescent="0.2">
      <c r="A520" s="16"/>
      <c r="C520" s="35"/>
      <c r="D520" s="36"/>
    </row>
    <row r="521" spans="1:4" s="82" customFormat="1" x14ac:dyDescent="0.2">
      <c r="A521" s="16"/>
      <c r="C521" s="35"/>
      <c r="D521" s="36"/>
    </row>
    <row r="522" spans="1:4" s="82" customFormat="1" x14ac:dyDescent="0.2">
      <c r="A522" s="16"/>
      <c r="C522" s="35"/>
      <c r="D522" s="36"/>
    </row>
    <row r="523" spans="1:4" s="82" customFormat="1" x14ac:dyDescent="0.2">
      <c r="A523" s="16"/>
      <c r="C523" s="35"/>
      <c r="D523" s="36"/>
    </row>
    <row r="524" spans="1:4" s="82" customFormat="1" x14ac:dyDescent="0.2">
      <c r="A524" s="16"/>
      <c r="C524" s="35"/>
      <c r="D524" s="36"/>
    </row>
    <row r="525" spans="1:4" s="82" customFormat="1" x14ac:dyDescent="0.2">
      <c r="A525" s="16"/>
      <c r="C525" s="35"/>
      <c r="D525" s="36"/>
    </row>
    <row r="526" spans="1:4" s="82" customFormat="1" x14ac:dyDescent="0.2">
      <c r="A526" s="16"/>
      <c r="C526" s="35"/>
      <c r="D526" s="36"/>
    </row>
    <row r="527" spans="1:4" s="82" customFormat="1" x14ac:dyDescent="0.2">
      <c r="A527" s="16"/>
      <c r="C527" s="35"/>
      <c r="D527" s="36"/>
    </row>
    <row r="528" spans="1:4" s="82" customFormat="1" x14ac:dyDescent="0.2">
      <c r="A528" s="16"/>
      <c r="C528" s="35"/>
      <c r="D528" s="36"/>
    </row>
    <row r="529" spans="1:4" s="82" customFormat="1" x14ac:dyDescent="0.2">
      <c r="A529" s="16"/>
      <c r="C529" s="35"/>
      <c r="D529" s="36"/>
    </row>
    <row r="530" spans="1:4" s="82" customFormat="1" x14ac:dyDescent="0.2">
      <c r="A530" s="16"/>
      <c r="C530" s="35"/>
      <c r="D530" s="36"/>
    </row>
    <row r="531" spans="1:4" s="82" customFormat="1" x14ac:dyDescent="0.2">
      <c r="A531" s="16"/>
      <c r="C531" s="35"/>
      <c r="D531" s="36"/>
    </row>
    <row r="532" spans="1:4" s="82" customFormat="1" x14ac:dyDescent="0.2">
      <c r="A532" s="16"/>
      <c r="C532" s="35"/>
      <c r="D532" s="36"/>
    </row>
    <row r="533" spans="1:4" s="82" customFormat="1" x14ac:dyDescent="0.2">
      <c r="A533" s="16"/>
      <c r="C533" s="35"/>
      <c r="D533" s="36"/>
    </row>
    <row r="534" spans="1:4" s="82" customFormat="1" x14ac:dyDescent="0.2">
      <c r="A534" s="16"/>
      <c r="C534" s="35"/>
      <c r="D534" s="36"/>
    </row>
    <row r="535" spans="1:4" s="82" customFormat="1" x14ac:dyDescent="0.2">
      <c r="A535" s="16"/>
      <c r="C535" s="35"/>
      <c r="D535" s="36"/>
    </row>
    <row r="536" spans="1:4" s="82" customFormat="1" x14ac:dyDescent="0.2">
      <c r="A536" s="16"/>
      <c r="C536" s="35"/>
      <c r="D536" s="36"/>
    </row>
    <row r="537" spans="1:4" s="82" customFormat="1" x14ac:dyDescent="0.2">
      <c r="A537" s="16"/>
      <c r="C537" s="35"/>
      <c r="D537" s="36"/>
    </row>
    <row r="538" spans="1:4" s="82" customFormat="1" x14ac:dyDescent="0.2">
      <c r="A538" s="16"/>
      <c r="C538" s="35"/>
      <c r="D538" s="36"/>
    </row>
    <row r="539" spans="1:4" s="82" customFormat="1" x14ac:dyDescent="0.2">
      <c r="A539" s="16"/>
      <c r="C539" s="35"/>
      <c r="D539" s="36"/>
    </row>
    <row r="540" spans="1:4" s="82" customFormat="1" x14ac:dyDescent="0.2">
      <c r="A540" s="16"/>
      <c r="C540" s="35"/>
      <c r="D540" s="36"/>
    </row>
    <row r="541" spans="1:4" s="82" customFormat="1" x14ac:dyDescent="0.2">
      <c r="A541" s="16"/>
      <c r="C541" s="35"/>
      <c r="D541" s="36"/>
    </row>
    <row r="542" spans="1:4" s="82" customFormat="1" x14ac:dyDescent="0.2">
      <c r="A542" s="16"/>
      <c r="C542" s="35"/>
      <c r="D542" s="36"/>
    </row>
    <row r="543" spans="1:4" s="82" customFormat="1" x14ac:dyDescent="0.2">
      <c r="A543" s="16"/>
      <c r="C543" s="35"/>
      <c r="D543" s="36"/>
    </row>
    <row r="544" spans="1:4" s="82" customFormat="1" x14ac:dyDescent="0.2">
      <c r="A544" s="16"/>
      <c r="C544" s="35"/>
      <c r="D544" s="36"/>
    </row>
    <row r="545" spans="1:4" s="82" customFormat="1" x14ac:dyDescent="0.2">
      <c r="A545" s="16"/>
      <c r="C545" s="35"/>
      <c r="D545" s="36"/>
    </row>
    <row r="546" spans="1:4" s="82" customFormat="1" x14ac:dyDescent="0.2">
      <c r="A546" s="16"/>
      <c r="C546" s="35"/>
      <c r="D546" s="36"/>
    </row>
    <row r="547" spans="1:4" s="82" customFormat="1" x14ac:dyDescent="0.2">
      <c r="A547" s="16"/>
      <c r="C547" s="35"/>
      <c r="D547" s="36"/>
    </row>
    <row r="548" spans="1:4" s="82" customFormat="1" x14ac:dyDescent="0.2">
      <c r="A548" s="16"/>
      <c r="C548" s="35"/>
      <c r="D548" s="36"/>
    </row>
    <row r="549" spans="1:4" s="82" customFormat="1" x14ac:dyDescent="0.2">
      <c r="A549" s="16"/>
      <c r="C549" s="35"/>
      <c r="D549" s="36"/>
    </row>
    <row r="550" spans="1:4" s="82" customFormat="1" x14ac:dyDescent="0.2">
      <c r="A550" s="16"/>
      <c r="C550" s="35"/>
      <c r="D550" s="36"/>
    </row>
    <row r="551" spans="1:4" s="82" customFormat="1" x14ac:dyDescent="0.2">
      <c r="A551" s="16"/>
      <c r="C551" s="35"/>
      <c r="D551" s="36"/>
    </row>
    <row r="552" spans="1:4" s="82" customFormat="1" x14ac:dyDescent="0.2">
      <c r="A552" s="16"/>
      <c r="C552" s="35"/>
      <c r="D552" s="36"/>
    </row>
    <row r="553" spans="1:4" s="82" customFormat="1" x14ac:dyDescent="0.2">
      <c r="A553" s="16"/>
      <c r="C553" s="35"/>
      <c r="D553" s="36"/>
    </row>
    <row r="554" spans="1:4" s="82" customFormat="1" x14ac:dyDescent="0.2">
      <c r="A554" s="16"/>
      <c r="C554" s="35"/>
      <c r="D554" s="36"/>
    </row>
    <row r="555" spans="1:4" s="82" customFormat="1" x14ac:dyDescent="0.2">
      <c r="A555" s="16"/>
      <c r="C555" s="35"/>
      <c r="D555" s="36"/>
    </row>
    <row r="556" spans="1:4" s="82" customFormat="1" x14ac:dyDescent="0.2">
      <c r="A556" s="16"/>
      <c r="C556" s="35"/>
      <c r="D556" s="36"/>
    </row>
    <row r="557" spans="1:4" s="82" customFormat="1" x14ac:dyDescent="0.2">
      <c r="A557" s="16"/>
      <c r="C557" s="35"/>
      <c r="D557" s="36"/>
    </row>
    <row r="558" spans="1:4" s="82" customFormat="1" x14ac:dyDescent="0.2">
      <c r="A558" s="16"/>
      <c r="C558" s="35"/>
      <c r="D558" s="36"/>
    </row>
    <row r="559" spans="1:4" s="82" customFormat="1" x14ac:dyDescent="0.2">
      <c r="A559" s="16"/>
      <c r="C559" s="35"/>
      <c r="D559" s="36"/>
    </row>
    <row r="560" spans="1:4" s="82" customFormat="1" x14ac:dyDescent="0.2">
      <c r="A560" s="16"/>
      <c r="C560" s="35"/>
      <c r="D560" s="36"/>
    </row>
    <row r="561" spans="1:4" s="82" customFormat="1" x14ac:dyDescent="0.2">
      <c r="A561" s="16"/>
      <c r="C561" s="35"/>
      <c r="D561" s="36"/>
    </row>
    <row r="562" spans="1:4" s="82" customFormat="1" x14ac:dyDescent="0.2">
      <c r="A562" s="16"/>
      <c r="C562" s="35"/>
      <c r="D562" s="36"/>
    </row>
    <row r="563" spans="1:4" s="82" customFormat="1" x14ac:dyDescent="0.2">
      <c r="A563" s="16"/>
      <c r="C563" s="35"/>
      <c r="D563" s="36"/>
    </row>
    <row r="564" spans="1:4" s="82" customFormat="1" x14ac:dyDescent="0.2">
      <c r="A564" s="16"/>
      <c r="C564" s="35"/>
      <c r="D564" s="36"/>
    </row>
    <row r="565" spans="1:4" s="82" customFormat="1" x14ac:dyDescent="0.2">
      <c r="A565" s="16"/>
      <c r="C565" s="35"/>
      <c r="D565" s="36"/>
    </row>
    <row r="566" spans="1:4" s="82" customFormat="1" x14ac:dyDescent="0.2">
      <c r="A566" s="16"/>
      <c r="C566" s="35"/>
      <c r="D566" s="36"/>
    </row>
    <row r="567" spans="1:4" s="82" customFormat="1" x14ac:dyDescent="0.2">
      <c r="A567" s="16"/>
      <c r="C567" s="35"/>
      <c r="D567" s="36"/>
    </row>
    <row r="568" spans="1:4" s="82" customFormat="1" x14ac:dyDescent="0.2">
      <c r="A568" s="16"/>
      <c r="C568" s="35"/>
      <c r="D568" s="36"/>
    </row>
    <row r="569" spans="1:4" s="82" customFormat="1" x14ac:dyDescent="0.2">
      <c r="A569" s="16"/>
      <c r="C569" s="35"/>
      <c r="D569" s="36"/>
    </row>
    <row r="570" spans="1:4" s="82" customFormat="1" x14ac:dyDescent="0.2">
      <c r="A570" s="16"/>
      <c r="C570" s="35"/>
      <c r="D570" s="36"/>
    </row>
    <row r="571" spans="1:4" s="82" customFormat="1" x14ac:dyDescent="0.2">
      <c r="A571" s="16"/>
      <c r="C571" s="35"/>
      <c r="D571" s="36"/>
    </row>
    <row r="572" spans="1:4" s="82" customFormat="1" x14ac:dyDescent="0.2">
      <c r="A572" s="16"/>
      <c r="C572" s="35"/>
      <c r="D572" s="36"/>
    </row>
    <row r="573" spans="1:4" s="82" customFormat="1" x14ac:dyDescent="0.2">
      <c r="A573" s="16"/>
      <c r="C573" s="35"/>
      <c r="D573" s="36"/>
    </row>
    <row r="574" spans="1:4" s="82" customFormat="1" x14ac:dyDescent="0.2">
      <c r="A574" s="16"/>
      <c r="C574" s="35"/>
      <c r="D574" s="36"/>
    </row>
    <row r="575" spans="1:4" s="82" customFormat="1" x14ac:dyDescent="0.2">
      <c r="A575" s="16"/>
      <c r="C575" s="35"/>
      <c r="D575" s="36"/>
    </row>
    <row r="576" spans="1:4" s="82" customFormat="1" x14ac:dyDescent="0.2">
      <c r="A576" s="16"/>
      <c r="C576" s="35"/>
      <c r="D576" s="36"/>
    </row>
    <row r="577" spans="1:4" s="82" customFormat="1" x14ac:dyDescent="0.2">
      <c r="A577" s="16"/>
      <c r="C577" s="35"/>
      <c r="D577" s="36"/>
    </row>
    <row r="578" spans="1:4" s="82" customFormat="1" x14ac:dyDescent="0.2">
      <c r="A578" s="16"/>
      <c r="C578" s="35"/>
      <c r="D578" s="36"/>
    </row>
    <row r="579" spans="1:4" s="82" customFormat="1" x14ac:dyDescent="0.2">
      <c r="A579" s="16"/>
      <c r="C579" s="35"/>
      <c r="D579" s="36"/>
    </row>
    <row r="580" spans="1:4" s="82" customFormat="1" x14ac:dyDescent="0.2">
      <c r="A580" s="16"/>
      <c r="C580" s="35"/>
      <c r="D580" s="36"/>
    </row>
    <row r="581" spans="1:4" s="82" customFormat="1" x14ac:dyDescent="0.2">
      <c r="A581" s="16"/>
      <c r="C581" s="35"/>
      <c r="D581" s="36"/>
    </row>
    <row r="582" spans="1:4" s="82" customFormat="1" x14ac:dyDescent="0.2">
      <c r="A582" s="16"/>
      <c r="C582" s="35"/>
      <c r="D582" s="36"/>
    </row>
    <row r="583" spans="1:4" s="82" customFormat="1" x14ac:dyDescent="0.2">
      <c r="A583" s="16"/>
      <c r="C583" s="35"/>
      <c r="D583" s="36"/>
    </row>
    <row r="584" spans="1:4" s="82" customFormat="1" x14ac:dyDescent="0.2">
      <c r="A584" s="16"/>
      <c r="C584" s="35"/>
      <c r="D584" s="36"/>
    </row>
    <row r="585" spans="1:4" s="82" customFormat="1" x14ac:dyDescent="0.2">
      <c r="A585" s="16"/>
      <c r="C585" s="35"/>
      <c r="D585" s="36"/>
    </row>
    <row r="586" spans="1:4" s="82" customFormat="1" x14ac:dyDescent="0.2">
      <c r="A586" s="16"/>
      <c r="C586" s="35"/>
      <c r="D586" s="36"/>
    </row>
    <row r="587" spans="1:4" s="82" customFormat="1" x14ac:dyDescent="0.2">
      <c r="A587" s="16"/>
      <c r="C587" s="35"/>
      <c r="D587" s="36"/>
    </row>
    <row r="588" spans="1:4" s="82" customFormat="1" x14ac:dyDescent="0.2">
      <c r="A588" s="16"/>
      <c r="C588" s="35"/>
      <c r="D588" s="36"/>
    </row>
    <row r="589" spans="1:4" s="82" customFormat="1" x14ac:dyDescent="0.2">
      <c r="A589" s="16"/>
      <c r="C589" s="35"/>
      <c r="D589" s="36"/>
    </row>
    <row r="590" spans="1:4" s="82" customFormat="1" x14ac:dyDescent="0.2">
      <c r="A590" s="16"/>
      <c r="C590" s="35"/>
      <c r="D590" s="36"/>
    </row>
    <row r="591" spans="1:4" s="82" customFormat="1" x14ac:dyDescent="0.2">
      <c r="A591" s="16"/>
      <c r="C591" s="35"/>
      <c r="D591" s="36"/>
    </row>
    <row r="592" spans="1:4" s="82" customFormat="1" x14ac:dyDescent="0.2">
      <c r="A592" s="16"/>
      <c r="C592" s="35"/>
      <c r="D592" s="36"/>
    </row>
    <row r="593" spans="1:4" s="82" customFormat="1" x14ac:dyDescent="0.2">
      <c r="A593" s="16"/>
      <c r="C593" s="35"/>
      <c r="D593" s="36"/>
    </row>
    <row r="594" spans="1:4" s="82" customFormat="1" x14ac:dyDescent="0.2">
      <c r="A594" s="16"/>
      <c r="C594" s="35"/>
      <c r="D594" s="36"/>
    </row>
    <row r="595" spans="1:4" s="82" customFormat="1" x14ac:dyDescent="0.2">
      <c r="A595" s="16"/>
      <c r="C595" s="35"/>
      <c r="D595" s="36"/>
    </row>
    <row r="596" spans="1:4" s="82" customFormat="1" x14ac:dyDescent="0.2">
      <c r="A596" s="16"/>
      <c r="C596" s="35"/>
      <c r="D596" s="36"/>
    </row>
    <row r="597" spans="1:4" s="82" customFormat="1" x14ac:dyDescent="0.2">
      <c r="A597" s="16"/>
      <c r="C597" s="35"/>
      <c r="D597" s="36"/>
    </row>
    <row r="598" spans="1:4" s="82" customFormat="1" x14ac:dyDescent="0.2">
      <c r="A598" s="16"/>
      <c r="C598" s="35"/>
      <c r="D598" s="36"/>
    </row>
    <row r="599" spans="1:4" s="82" customFormat="1" x14ac:dyDescent="0.2">
      <c r="A599" s="16"/>
      <c r="C599" s="35"/>
      <c r="D599" s="36"/>
    </row>
    <row r="600" spans="1:4" s="82" customFormat="1" x14ac:dyDescent="0.2">
      <c r="A600" s="16"/>
      <c r="C600" s="35"/>
      <c r="D600" s="36"/>
    </row>
    <row r="601" spans="1:4" s="82" customFormat="1" x14ac:dyDescent="0.2">
      <c r="A601" s="16"/>
      <c r="C601" s="35"/>
      <c r="D601" s="36"/>
    </row>
    <row r="602" spans="1:4" s="82" customFormat="1" x14ac:dyDescent="0.2">
      <c r="A602" s="16"/>
      <c r="C602" s="35"/>
      <c r="D602" s="36"/>
    </row>
    <row r="603" spans="1:4" s="82" customFormat="1" x14ac:dyDescent="0.2">
      <c r="A603" s="16"/>
      <c r="C603" s="35"/>
      <c r="D603" s="36"/>
    </row>
    <row r="604" spans="1:4" s="82" customFormat="1" x14ac:dyDescent="0.2">
      <c r="A604" s="16"/>
      <c r="C604" s="35"/>
      <c r="D604" s="36"/>
    </row>
    <row r="605" spans="1:4" s="82" customFormat="1" x14ac:dyDescent="0.2">
      <c r="A605" s="16"/>
      <c r="C605" s="35"/>
      <c r="D605" s="36"/>
    </row>
    <row r="606" spans="1:4" s="82" customFormat="1" x14ac:dyDescent="0.2">
      <c r="A606" s="16"/>
      <c r="C606" s="35"/>
      <c r="D606" s="36"/>
    </row>
    <row r="607" spans="1:4" s="82" customFormat="1" x14ac:dyDescent="0.2">
      <c r="A607" s="16"/>
      <c r="C607" s="35"/>
      <c r="D607" s="36"/>
    </row>
    <row r="608" spans="1:4" s="82" customFormat="1" x14ac:dyDescent="0.2">
      <c r="A608" s="16"/>
      <c r="C608" s="35"/>
      <c r="D608" s="36"/>
    </row>
    <row r="609" spans="1:4" s="82" customFormat="1" x14ac:dyDescent="0.2">
      <c r="A609" s="16"/>
      <c r="C609" s="35"/>
      <c r="D609" s="36"/>
    </row>
    <row r="610" spans="1:4" s="82" customFormat="1" x14ac:dyDescent="0.2">
      <c r="A610" s="16"/>
      <c r="C610" s="35"/>
      <c r="D610" s="36"/>
    </row>
    <row r="611" spans="1:4" s="82" customFormat="1" x14ac:dyDescent="0.2">
      <c r="A611" s="16"/>
      <c r="C611" s="35"/>
      <c r="D611" s="36"/>
    </row>
    <row r="612" spans="1:4" s="82" customFormat="1" x14ac:dyDescent="0.2">
      <c r="A612" s="16"/>
      <c r="C612" s="35"/>
      <c r="D612" s="36"/>
    </row>
    <row r="613" spans="1:4" s="82" customFormat="1" x14ac:dyDescent="0.2">
      <c r="A613" s="16"/>
      <c r="C613" s="35"/>
      <c r="D613" s="36"/>
    </row>
    <row r="614" spans="1:4" s="82" customFormat="1" x14ac:dyDescent="0.2">
      <c r="A614" s="16"/>
      <c r="C614" s="35"/>
      <c r="D614" s="36"/>
    </row>
    <row r="615" spans="1:4" s="82" customFormat="1" x14ac:dyDescent="0.2">
      <c r="A615" s="16"/>
      <c r="C615" s="35"/>
      <c r="D615" s="36"/>
    </row>
    <row r="616" spans="1:4" s="82" customFormat="1" x14ac:dyDescent="0.2">
      <c r="A616" s="16"/>
      <c r="C616" s="35"/>
      <c r="D616" s="36"/>
    </row>
    <row r="617" spans="1:4" s="82" customFormat="1" x14ac:dyDescent="0.2">
      <c r="A617" s="16"/>
      <c r="C617" s="35"/>
      <c r="D617" s="36"/>
    </row>
    <row r="618" spans="1:4" s="82" customFormat="1" x14ac:dyDescent="0.2">
      <c r="A618" s="16"/>
      <c r="C618" s="35"/>
      <c r="D618" s="36"/>
    </row>
    <row r="619" spans="1:4" s="82" customFormat="1" x14ac:dyDescent="0.2">
      <c r="A619" s="16"/>
      <c r="C619" s="35"/>
      <c r="D619" s="36"/>
    </row>
    <row r="620" spans="1:4" s="82" customFormat="1" x14ac:dyDescent="0.2">
      <c r="A620" s="16"/>
      <c r="C620" s="35"/>
      <c r="D620" s="36"/>
    </row>
    <row r="621" spans="1:4" s="82" customFormat="1" x14ac:dyDescent="0.2">
      <c r="A621" s="16"/>
      <c r="C621" s="35"/>
      <c r="D621" s="36"/>
    </row>
    <row r="622" spans="1:4" s="82" customFormat="1" x14ac:dyDescent="0.2">
      <c r="A622" s="16"/>
      <c r="C622" s="35"/>
      <c r="D622" s="36"/>
    </row>
    <row r="623" spans="1:4" s="82" customFormat="1" x14ac:dyDescent="0.2">
      <c r="A623" s="16"/>
      <c r="C623" s="35"/>
      <c r="D623" s="36"/>
    </row>
    <row r="624" spans="1:4" s="82" customFormat="1" x14ac:dyDescent="0.2">
      <c r="A624" s="16"/>
      <c r="C624" s="35"/>
      <c r="D624" s="36"/>
    </row>
    <row r="625" spans="1:4" s="82" customFormat="1" x14ac:dyDescent="0.2">
      <c r="A625" s="16"/>
      <c r="C625" s="35"/>
      <c r="D625" s="36"/>
    </row>
    <row r="626" spans="1:4" s="82" customFormat="1" x14ac:dyDescent="0.2">
      <c r="A626" s="16"/>
      <c r="C626" s="35"/>
      <c r="D626" s="36"/>
    </row>
    <row r="627" spans="1:4" s="82" customFormat="1" x14ac:dyDescent="0.2">
      <c r="A627" s="16"/>
      <c r="C627" s="35"/>
      <c r="D627" s="36"/>
    </row>
    <row r="628" spans="1:4" s="82" customFormat="1" x14ac:dyDescent="0.2">
      <c r="A628" s="16"/>
      <c r="C628" s="35"/>
      <c r="D628" s="36"/>
    </row>
    <row r="629" spans="1:4" s="82" customFormat="1" x14ac:dyDescent="0.2">
      <c r="A629" s="16"/>
      <c r="C629" s="35"/>
      <c r="D629" s="36"/>
    </row>
    <row r="630" spans="1:4" s="82" customFormat="1" x14ac:dyDescent="0.2">
      <c r="A630" s="16"/>
      <c r="C630" s="35"/>
      <c r="D630" s="36"/>
    </row>
    <row r="631" spans="1:4" s="82" customFormat="1" x14ac:dyDescent="0.2">
      <c r="A631" s="16"/>
      <c r="C631" s="35"/>
      <c r="D631" s="36"/>
    </row>
    <row r="632" spans="1:4" s="82" customFormat="1" x14ac:dyDescent="0.2">
      <c r="A632" s="16"/>
      <c r="C632" s="35"/>
      <c r="D632" s="36"/>
    </row>
    <row r="633" spans="1:4" s="82" customFormat="1" x14ac:dyDescent="0.2">
      <c r="A633" s="16"/>
      <c r="C633" s="35"/>
      <c r="D633" s="36"/>
    </row>
    <row r="634" spans="1:4" s="82" customFormat="1" x14ac:dyDescent="0.2">
      <c r="A634" s="16"/>
      <c r="C634" s="35"/>
      <c r="D634" s="36"/>
    </row>
    <row r="635" spans="1:4" s="82" customFormat="1" x14ac:dyDescent="0.2">
      <c r="A635" s="16"/>
      <c r="C635" s="35"/>
      <c r="D635" s="36"/>
    </row>
    <row r="636" spans="1:4" s="82" customFormat="1" x14ac:dyDescent="0.2">
      <c r="A636" s="16"/>
      <c r="C636" s="35"/>
      <c r="D636" s="36"/>
    </row>
    <row r="637" spans="1:4" s="82" customFormat="1" x14ac:dyDescent="0.2">
      <c r="A637" s="16"/>
      <c r="C637" s="35"/>
      <c r="D637" s="36"/>
    </row>
    <row r="638" spans="1:4" s="82" customFormat="1" x14ac:dyDescent="0.2">
      <c r="A638" s="16"/>
      <c r="C638" s="35"/>
      <c r="D638" s="36"/>
    </row>
    <row r="639" spans="1:4" s="82" customFormat="1" x14ac:dyDescent="0.2">
      <c r="A639" s="16"/>
      <c r="C639" s="35"/>
      <c r="D639" s="36"/>
    </row>
    <row r="640" spans="1:4" s="82" customFormat="1" x14ac:dyDescent="0.2">
      <c r="A640" s="16"/>
      <c r="C640" s="35"/>
      <c r="D640" s="36"/>
    </row>
    <row r="641" spans="1:4" s="82" customFormat="1" x14ac:dyDescent="0.2">
      <c r="A641" s="16"/>
      <c r="C641" s="35"/>
      <c r="D641" s="36"/>
    </row>
    <row r="642" spans="1:4" s="82" customFormat="1" x14ac:dyDescent="0.2">
      <c r="A642" s="16"/>
      <c r="C642" s="35"/>
      <c r="D642" s="36"/>
    </row>
    <row r="643" spans="1:4" s="82" customFormat="1" x14ac:dyDescent="0.2">
      <c r="A643" s="16"/>
      <c r="C643" s="35"/>
      <c r="D643" s="36"/>
    </row>
    <row r="644" spans="1:4" s="82" customFormat="1" x14ac:dyDescent="0.2">
      <c r="A644" s="16"/>
      <c r="C644" s="35"/>
      <c r="D644" s="36"/>
    </row>
    <row r="645" spans="1:4" s="82" customFormat="1" x14ac:dyDescent="0.2">
      <c r="A645" s="16"/>
      <c r="C645" s="35"/>
      <c r="D645" s="36"/>
    </row>
    <row r="646" spans="1:4" s="82" customFormat="1" x14ac:dyDescent="0.2">
      <c r="A646" s="16"/>
      <c r="C646" s="35"/>
      <c r="D646" s="36"/>
    </row>
    <row r="647" spans="1:4" s="82" customFormat="1" x14ac:dyDescent="0.2">
      <c r="A647" s="16"/>
      <c r="C647" s="35"/>
      <c r="D647" s="36"/>
    </row>
    <row r="648" spans="1:4" s="82" customFormat="1" x14ac:dyDescent="0.2">
      <c r="A648" s="16"/>
      <c r="C648" s="35"/>
      <c r="D648" s="36"/>
    </row>
    <row r="649" spans="1:4" s="82" customFormat="1" x14ac:dyDescent="0.2">
      <c r="A649" s="16"/>
      <c r="C649" s="35"/>
      <c r="D649" s="36"/>
    </row>
    <row r="650" spans="1:4" s="82" customFormat="1" x14ac:dyDescent="0.2">
      <c r="A650" s="16"/>
      <c r="C650" s="35"/>
      <c r="D650" s="36"/>
    </row>
    <row r="651" spans="1:4" s="82" customFormat="1" x14ac:dyDescent="0.2">
      <c r="A651" s="16"/>
      <c r="C651" s="35"/>
      <c r="D651" s="36"/>
    </row>
    <row r="652" spans="1:4" s="82" customFormat="1" x14ac:dyDescent="0.2">
      <c r="A652" s="16"/>
      <c r="C652" s="35"/>
      <c r="D652" s="36"/>
    </row>
    <row r="653" spans="1:4" s="82" customFormat="1" x14ac:dyDescent="0.2">
      <c r="A653" s="16"/>
      <c r="C653" s="35"/>
      <c r="D653" s="36"/>
    </row>
    <row r="654" spans="1:4" s="82" customFormat="1" x14ac:dyDescent="0.2">
      <c r="A654" s="16"/>
      <c r="C654" s="35"/>
      <c r="D654" s="36"/>
    </row>
    <row r="655" spans="1:4" s="82" customFormat="1" x14ac:dyDescent="0.2">
      <c r="A655" s="16"/>
      <c r="C655" s="35"/>
      <c r="D655" s="36"/>
    </row>
    <row r="656" spans="1:4" s="82" customFormat="1" x14ac:dyDescent="0.2">
      <c r="A656" s="16"/>
      <c r="C656" s="35"/>
      <c r="D656" s="36"/>
    </row>
    <row r="657" spans="1:4" s="82" customFormat="1" x14ac:dyDescent="0.2">
      <c r="A657" s="16"/>
      <c r="C657" s="35"/>
      <c r="D657" s="36"/>
    </row>
    <row r="658" spans="1:4" s="82" customFormat="1" x14ac:dyDescent="0.2">
      <c r="A658" s="16"/>
      <c r="C658" s="35"/>
      <c r="D658" s="36"/>
    </row>
    <row r="659" spans="1:4" s="82" customFormat="1" x14ac:dyDescent="0.2">
      <c r="A659" s="16"/>
      <c r="C659" s="35"/>
      <c r="D659" s="36"/>
    </row>
    <row r="660" spans="1:4" s="82" customFormat="1" x14ac:dyDescent="0.2">
      <c r="A660" s="16"/>
      <c r="C660" s="35"/>
      <c r="D660" s="36"/>
    </row>
    <row r="661" spans="1:4" s="82" customFormat="1" x14ac:dyDescent="0.2">
      <c r="A661" s="16"/>
      <c r="C661" s="35"/>
      <c r="D661" s="36"/>
    </row>
    <row r="662" spans="1:4" s="82" customFormat="1" x14ac:dyDescent="0.2">
      <c r="A662" s="16"/>
      <c r="C662" s="35"/>
      <c r="D662" s="36"/>
    </row>
    <row r="663" spans="1:4" s="82" customFormat="1" x14ac:dyDescent="0.2">
      <c r="A663" s="16"/>
      <c r="C663" s="35"/>
      <c r="D663" s="36"/>
    </row>
    <row r="664" spans="1:4" s="82" customFormat="1" x14ac:dyDescent="0.2">
      <c r="A664" s="16"/>
      <c r="C664" s="35"/>
      <c r="D664" s="36"/>
    </row>
    <row r="665" spans="1:4" s="82" customFormat="1" x14ac:dyDescent="0.2">
      <c r="A665" s="16"/>
      <c r="C665" s="35"/>
      <c r="D665" s="36"/>
    </row>
    <row r="666" spans="1:4" s="82" customFormat="1" x14ac:dyDescent="0.2">
      <c r="A666" s="16"/>
      <c r="C666" s="35"/>
      <c r="D666" s="36"/>
    </row>
    <row r="667" spans="1:4" s="82" customFormat="1" x14ac:dyDescent="0.2">
      <c r="A667" s="16"/>
      <c r="C667" s="35"/>
      <c r="D667" s="36"/>
    </row>
    <row r="668" spans="1:4" s="82" customFormat="1" x14ac:dyDescent="0.2">
      <c r="A668" s="16"/>
      <c r="C668" s="35"/>
      <c r="D668" s="36"/>
    </row>
    <row r="669" spans="1:4" s="82" customFormat="1" x14ac:dyDescent="0.2">
      <c r="A669" s="16"/>
      <c r="C669" s="35"/>
      <c r="D669" s="36"/>
    </row>
    <row r="670" spans="1:4" s="82" customFormat="1" x14ac:dyDescent="0.2">
      <c r="A670" s="16"/>
      <c r="C670" s="35"/>
      <c r="D670" s="36"/>
    </row>
    <row r="671" spans="1:4" s="82" customFormat="1" x14ac:dyDescent="0.2">
      <c r="A671" s="16"/>
      <c r="C671" s="35"/>
      <c r="D671" s="36"/>
    </row>
    <row r="672" spans="1:4" s="82" customFormat="1" x14ac:dyDescent="0.2">
      <c r="A672" s="16"/>
      <c r="C672" s="35"/>
      <c r="D672" s="36"/>
    </row>
    <row r="673" spans="1:4" s="82" customFormat="1" x14ac:dyDescent="0.2">
      <c r="A673" s="16"/>
      <c r="C673" s="35"/>
      <c r="D673" s="36"/>
    </row>
    <row r="674" spans="1:4" s="82" customFormat="1" x14ac:dyDescent="0.2">
      <c r="A674" s="16"/>
      <c r="C674" s="35"/>
      <c r="D674" s="36"/>
    </row>
    <row r="675" spans="1:4" s="82" customFormat="1" x14ac:dyDescent="0.2">
      <c r="A675" s="16"/>
      <c r="C675" s="35"/>
      <c r="D675" s="36"/>
    </row>
    <row r="676" spans="1:4" s="82" customFormat="1" x14ac:dyDescent="0.2">
      <c r="A676" s="16"/>
      <c r="C676" s="35"/>
      <c r="D676" s="36"/>
    </row>
    <row r="677" spans="1:4" s="82" customFormat="1" x14ac:dyDescent="0.2">
      <c r="A677" s="16"/>
      <c r="C677" s="35"/>
      <c r="D677" s="36"/>
    </row>
    <row r="678" spans="1:4" s="82" customFormat="1" x14ac:dyDescent="0.2">
      <c r="A678" s="16"/>
      <c r="C678" s="35"/>
      <c r="D678" s="36"/>
    </row>
    <row r="679" spans="1:4" s="82" customFormat="1" x14ac:dyDescent="0.2">
      <c r="A679" s="16"/>
      <c r="C679" s="35"/>
      <c r="D679" s="36"/>
    </row>
    <row r="680" spans="1:4" s="82" customFormat="1" x14ac:dyDescent="0.2">
      <c r="A680" s="16"/>
      <c r="C680" s="35"/>
      <c r="D680" s="36"/>
    </row>
    <row r="681" spans="1:4" s="82" customFormat="1" x14ac:dyDescent="0.2">
      <c r="A681" s="16"/>
      <c r="C681" s="35"/>
      <c r="D681" s="36"/>
    </row>
    <row r="682" spans="1:4" s="82" customFormat="1" x14ac:dyDescent="0.2">
      <c r="A682" s="16"/>
      <c r="C682" s="35"/>
      <c r="D682" s="36"/>
    </row>
    <row r="683" spans="1:4" s="82" customFormat="1" x14ac:dyDescent="0.2">
      <c r="A683" s="16"/>
      <c r="C683" s="35"/>
      <c r="D683" s="36"/>
    </row>
    <row r="684" spans="1:4" s="82" customFormat="1" x14ac:dyDescent="0.2">
      <c r="A684" s="16"/>
      <c r="C684" s="35"/>
      <c r="D684" s="36"/>
    </row>
    <row r="685" spans="1:4" s="82" customFormat="1" x14ac:dyDescent="0.2">
      <c r="A685" s="16"/>
      <c r="C685" s="35"/>
      <c r="D685" s="36"/>
    </row>
    <row r="686" spans="1:4" s="82" customFormat="1" x14ac:dyDescent="0.2">
      <c r="A686" s="16"/>
      <c r="C686" s="35"/>
      <c r="D686" s="36"/>
    </row>
    <row r="687" spans="1:4" s="82" customFormat="1" x14ac:dyDescent="0.2">
      <c r="A687" s="16"/>
      <c r="C687" s="35"/>
      <c r="D687" s="36"/>
    </row>
    <row r="688" spans="1:4" s="82" customFormat="1" x14ac:dyDescent="0.2">
      <c r="A688" s="16"/>
      <c r="C688" s="35"/>
      <c r="D688" s="36"/>
    </row>
    <row r="689" spans="1:4" s="82" customFormat="1" x14ac:dyDescent="0.2">
      <c r="A689" s="16"/>
      <c r="C689" s="35"/>
      <c r="D689" s="36"/>
    </row>
    <row r="690" spans="1:4" s="82" customFormat="1" x14ac:dyDescent="0.2">
      <c r="A690" s="16"/>
      <c r="C690" s="35"/>
      <c r="D690" s="36"/>
    </row>
    <row r="691" spans="1:4" s="82" customFormat="1" x14ac:dyDescent="0.2">
      <c r="A691" s="16"/>
      <c r="C691" s="35"/>
      <c r="D691" s="36"/>
    </row>
    <row r="692" spans="1:4" s="82" customFormat="1" x14ac:dyDescent="0.2">
      <c r="A692" s="16"/>
      <c r="C692" s="35"/>
      <c r="D692" s="36"/>
    </row>
    <row r="693" spans="1:4" s="82" customFormat="1" x14ac:dyDescent="0.2">
      <c r="A693" s="16"/>
      <c r="C693" s="35"/>
      <c r="D693" s="36"/>
    </row>
    <row r="694" spans="1:4" s="82" customFormat="1" x14ac:dyDescent="0.2">
      <c r="A694" s="16"/>
      <c r="C694" s="35"/>
      <c r="D694" s="36"/>
    </row>
    <row r="695" spans="1:4" s="82" customFormat="1" x14ac:dyDescent="0.2">
      <c r="A695" s="16"/>
      <c r="C695" s="35"/>
      <c r="D695" s="36"/>
    </row>
    <row r="696" spans="1:4" s="82" customFormat="1" x14ac:dyDescent="0.2">
      <c r="A696" s="16"/>
      <c r="C696" s="35"/>
      <c r="D696" s="36"/>
    </row>
    <row r="697" spans="1:4" s="82" customFormat="1" x14ac:dyDescent="0.2">
      <c r="A697" s="16"/>
      <c r="C697" s="35"/>
      <c r="D697" s="36"/>
    </row>
    <row r="698" spans="1:4" s="82" customFormat="1" x14ac:dyDescent="0.2">
      <c r="A698" s="16"/>
      <c r="C698" s="35"/>
      <c r="D698" s="36"/>
    </row>
    <row r="699" spans="1:4" s="82" customFormat="1" x14ac:dyDescent="0.2">
      <c r="A699" s="16"/>
      <c r="C699" s="35"/>
      <c r="D699" s="36"/>
    </row>
    <row r="700" spans="1:4" s="82" customFormat="1" x14ac:dyDescent="0.2">
      <c r="A700" s="16"/>
      <c r="C700" s="35"/>
      <c r="D700" s="36"/>
    </row>
    <row r="701" spans="1:4" s="82" customFormat="1" x14ac:dyDescent="0.2">
      <c r="A701" s="16"/>
      <c r="C701" s="35"/>
      <c r="D701" s="36"/>
    </row>
    <row r="702" spans="1:4" s="82" customFormat="1" x14ac:dyDescent="0.2">
      <c r="A702" s="16"/>
      <c r="C702" s="35"/>
      <c r="D702" s="36"/>
    </row>
    <row r="703" spans="1:4" s="82" customFormat="1" x14ac:dyDescent="0.2">
      <c r="A703" s="16"/>
      <c r="C703" s="35"/>
      <c r="D703" s="36"/>
    </row>
    <row r="704" spans="1:4" s="82" customFormat="1" x14ac:dyDescent="0.2">
      <c r="A704" s="16"/>
      <c r="C704" s="35"/>
      <c r="D704" s="36"/>
    </row>
    <row r="705" spans="1:4" s="82" customFormat="1" x14ac:dyDescent="0.2">
      <c r="A705" s="16"/>
      <c r="C705" s="35"/>
      <c r="D705" s="36"/>
    </row>
    <row r="706" spans="1:4" s="82" customFormat="1" x14ac:dyDescent="0.2">
      <c r="A706" s="16"/>
      <c r="C706" s="35"/>
      <c r="D706" s="36"/>
    </row>
    <row r="707" spans="1:4" s="82" customFormat="1" x14ac:dyDescent="0.2">
      <c r="A707" s="16"/>
      <c r="C707" s="35"/>
      <c r="D707" s="36"/>
    </row>
    <row r="708" spans="1:4" s="82" customFormat="1" x14ac:dyDescent="0.2">
      <c r="A708" s="16"/>
      <c r="C708" s="35"/>
      <c r="D708" s="36"/>
    </row>
    <row r="709" spans="1:4" s="82" customFormat="1" x14ac:dyDescent="0.2">
      <c r="A709" s="16"/>
      <c r="C709" s="35"/>
      <c r="D709" s="36"/>
    </row>
    <row r="710" spans="1:4" s="82" customFormat="1" x14ac:dyDescent="0.2">
      <c r="A710" s="16"/>
      <c r="C710" s="35"/>
      <c r="D710" s="36"/>
    </row>
    <row r="711" spans="1:4" s="82" customFormat="1" x14ac:dyDescent="0.2">
      <c r="A711" s="16"/>
      <c r="C711" s="35"/>
      <c r="D711" s="36"/>
    </row>
    <row r="712" spans="1:4" s="82" customFormat="1" x14ac:dyDescent="0.2">
      <c r="A712" s="16"/>
      <c r="C712" s="35"/>
      <c r="D712" s="36"/>
    </row>
    <row r="713" spans="1:4" s="82" customFormat="1" x14ac:dyDescent="0.2">
      <c r="A713" s="16"/>
      <c r="C713" s="35"/>
      <c r="D713" s="36"/>
    </row>
    <row r="714" spans="1:4" s="82" customFormat="1" x14ac:dyDescent="0.2">
      <c r="A714" s="16"/>
      <c r="C714" s="35"/>
      <c r="D714" s="36"/>
    </row>
    <row r="715" spans="1:4" s="82" customFormat="1" x14ac:dyDescent="0.2">
      <c r="A715" s="16"/>
      <c r="C715" s="35"/>
      <c r="D715" s="36"/>
    </row>
    <row r="716" spans="1:4" s="82" customFormat="1" x14ac:dyDescent="0.2">
      <c r="A716" s="16"/>
      <c r="C716" s="35"/>
      <c r="D716" s="36"/>
    </row>
    <row r="717" spans="1:4" s="82" customFormat="1" x14ac:dyDescent="0.2">
      <c r="A717" s="16"/>
      <c r="C717" s="35"/>
      <c r="D717" s="36"/>
    </row>
    <row r="718" spans="1:4" s="82" customFormat="1" x14ac:dyDescent="0.2">
      <c r="A718" s="16"/>
      <c r="C718" s="35"/>
      <c r="D718" s="36"/>
    </row>
    <row r="719" spans="1:4" s="82" customFormat="1" x14ac:dyDescent="0.2">
      <c r="A719" s="16"/>
      <c r="C719" s="35"/>
      <c r="D719" s="36"/>
    </row>
    <row r="720" spans="1:4" s="82" customFormat="1" x14ac:dyDescent="0.2">
      <c r="A720" s="16"/>
      <c r="C720" s="35"/>
      <c r="D720" s="36"/>
    </row>
    <row r="721" spans="1:4" s="82" customFormat="1" x14ac:dyDescent="0.2">
      <c r="A721" s="16"/>
      <c r="C721" s="35"/>
      <c r="D721" s="36"/>
    </row>
    <row r="722" spans="1:4" s="82" customFormat="1" x14ac:dyDescent="0.2">
      <c r="A722" s="16"/>
      <c r="C722" s="35"/>
      <c r="D722" s="36"/>
    </row>
    <row r="723" spans="1:4" s="82" customFormat="1" x14ac:dyDescent="0.2">
      <c r="A723" s="16"/>
      <c r="C723" s="35"/>
      <c r="D723" s="36"/>
    </row>
    <row r="724" spans="1:4" s="82" customFormat="1" x14ac:dyDescent="0.2">
      <c r="A724" s="16"/>
      <c r="C724" s="35"/>
      <c r="D724" s="36"/>
    </row>
    <row r="725" spans="1:4" s="82" customFormat="1" x14ac:dyDescent="0.2">
      <c r="A725" s="16"/>
      <c r="C725" s="35"/>
      <c r="D725" s="36"/>
    </row>
    <row r="726" spans="1:4" s="82" customFormat="1" x14ac:dyDescent="0.2">
      <c r="A726" s="16"/>
      <c r="C726" s="35"/>
      <c r="D726" s="36"/>
    </row>
    <row r="727" spans="1:4" s="82" customFormat="1" x14ac:dyDescent="0.2">
      <c r="A727" s="16"/>
      <c r="C727" s="35"/>
      <c r="D727" s="36"/>
    </row>
    <row r="728" spans="1:4" s="82" customFormat="1" x14ac:dyDescent="0.2">
      <c r="A728" s="16"/>
      <c r="C728" s="35"/>
      <c r="D728" s="36"/>
    </row>
    <row r="729" spans="1:4" s="82" customFormat="1" x14ac:dyDescent="0.2">
      <c r="A729" s="16"/>
      <c r="C729" s="35"/>
      <c r="D729" s="36"/>
    </row>
    <row r="730" spans="1:4" s="82" customFormat="1" x14ac:dyDescent="0.2">
      <c r="A730" s="16"/>
      <c r="C730" s="35"/>
      <c r="D730" s="36"/>
    </row>
    <row r="731" spans="1:4" s="82" customFormat="1" x14ac:dyDescent="0.2">
      <c r="A731" s="16"/>
      <c r="C731" s="35"/>
      <c r="D731" s="36"/>
    </row>
    <row r="732" spans="1:4" s="82" customFormat="1" x14ac:dyDescent="0.2">
      <c r="A732" s="16"/>
      <c r="C732" s="35"/>
      <c r="D732" s="36"/>
    </row>
    <row r="733" spans="1:4" s="82" customFormat="1" x14ac:dyDescent="0.2">
      <c r="A733" s="16"/>
      <c r="C733" s="35"/>
      <c r="D733" s="36"/>
    </row>
    <row r="734" spans="1:4" s="82" customFormat="1" x14ac:dyDescent="0.2">
      <c r="A734" s="16"/>
      <c r="C734" s="35"/>
      <c r="D734" s="36"/>
    </row>
    <row r="735" spans="1:4" s="82" customFormat="1" x14ac:dyDescent="0.2">
      <c r="A735" s="16"/>
      <c r="C735" s="35"/>
      <c r="D735" s="36"/>
    </row>
    <row r="736" spans="1:4" s="82" customFormat="1" x14ac:dyDescent="0.2">
      <c r="A736" s="16"/>
      <c r="C736" s="35"/>
      <c r="D736" s="36"/>
    </row>
    <row r="737" spans="1:4" s="82" customFormat="1" x14ac:dyDescent="0.2">
      <c r="A737" s="16"/>
      <c r="C737" s="35"/>
      <c r="D737" s="36"/>
    </row>
    <row r="738" spans="1:4" s="82" customFormat="1" x14ac:dyDescent="0.2">
      <c r="A738" s="16"/>
      <c r="C738" s="35"/>
      <c r="D738" s="36"/>
    </row>
    <row r="739" spans="1:4" s="82" customFormat="1" x14ac:dyDescent="0.2">
      <c r="A739" s="16"/>
      <c r="C739" s="35"/>
      <c r="D739" s="36"/>
    </row>
    <row r="740" spans="1:4" s="82" customFormat="1" x14ac:dyDescent="0.2">
      <c r="A740" s="16"/>
      <c r="C740" s="35"/>
      <c r="D740" s="36"/>
    </row>
    <row r="741" spans="1:4" s="82" customFormat="1" x14ac:dyDescent="0.2">
      <c r="A741" s="16"/>
      <c r="C741" s="35"/>
      <c r="D741" s="36"/>
    </row>
    <row r="742" spans="1:4" s="82" customFormat="1" x14ac:dyDescent="0.2">
      <c r="A742" s="16"/>
      <c r="C742" s="35"/>
      <c r="D742" s="36"/>
    </row>
    <row r="743" spans="1:4" s="82" customFormat="1" x14ac:dyDescent="0.2">
      <c r="A743" s="16"/>
      <c r="C743" s="35"/>
      <c r="D743" s="36"/>
    </row>
    <row r="744" spans="1:4" s="82" customFormat="1" x14ac:dyDescent="0.2">
      <c r="A744" s="16"/>
      <c r="C744" s="35"/>
      <c r="D744" s="36"/>
    </row>
    <row r="745" spans="1:4" s="82" customFormat="1" x14ac:dyDescent="0.2">
      <c r="A745" s="16"/>
      <c r="C745" s="35"/>
      <c r="D745" s="36"/>
    </row>
    <row r="746" spans="1:4" s="82" customFormat="1" x14ac:dyDescent="0.2">
      <c r="A746" s="16"/>
      <c r="C746" s="35"/>
      <c r="D746" s="36"/>
    </row>
    <row r="747" spans="1:4" s="82" customFormat="1" x14ac:dyDescent="0.2">
      <c r="A747" s="16"/>
      <c r="C747" s="35"/>
      <c r="D747" s="36"/>
    </row>
    <row r="748" spans="1:4" s="82" customFormat="1" x14ac:dyDescent="0.2">
      <c r="A748" s="16"/>
      <c r="C748" s="35"/>
      <c r="D748" s="36"/>
    </row>
    <row r="749" spans="1:4" s="82" customFormat="1" x14ac:dyDescent="0.2">
      <c r="A749" s="16"/>
      <c r="C749" s="35"/>
      <c r="D749" s="36"/>
    </row>
    <row r="750" spans="1:4" s="82" customFormat="1" x14ac:dyDescent="0.2">
      <c r="A750" s="16"/>
      <c r="C750" s="35"/>
      <c r="D750" s="36"/>
    </row>
    <row r="751" spans="1:4" s="82" customFormat="1" x14ac:dyDescent="0.2">
      <c r="A751" s="16"/>
      <c r="C751" s="35"/>
      <c r="D751" s="36"/>
    </row>
    <row r="752" spans="1:4" s="82" customFormat="1" x14ac:dyDescent="0.2">
      <c r="A752" s="16"/>
      <c r="C752" s="35"/>
      <c r="D752" s="36"/>
    </row>
    <row r="753" spans="1:4" s="82" customFormat="1" x14ac:dyDescent="0.2">
      <c r="A753" s="16"/>
      <c r="C753" s="35"/>
      <c r="D753" s="36"/>
    </row>
    <row r="754" spans="1:4" s="82" customFormat="1" x14ac:dyDescent="0.2">
      <c r="A754" s="16"/>
      <c r="C754" s="35"/>
      <c r="D754" s="36"/>
    </row>
    <row r="755" spans="1:4" s="82" customFormat="1" x14ac:dyDescent="0.2">
      <c r="A755" s="16"/>
      <c r="C755" s="35"/>
      <c r="D755" s="36"/>
    </row>
    <row r="756" spans="1:4" s="82" customFormat="1" x14ac:dyDescent="0.2">
      <c r="A756" s="16"/>
      <c r="C756" s="35"/>
      <c r="D756" s="36"/>
    </row>
    <row r="757" spans="1:4" s="82" customFormat="1" x14ac:dyDescent="0.2">
      <c r="A757" s="16"/>
      <c r="C757" s="35"/>
      <c r="D757" s="36"/>
    </row>
    <row r="758" spans="1:4" s="82" customFormat="1" x14ac:dyDescent="0.2">
      <c r="A758" s="16"/>
      <c r="C758" s="35"/>
      <c r="D758" s="36"/>
    </row>
    <row r="759" spans="1:4" s="82" customFormat="1" x14ac:dyDescent="0.2">
      <c r="A759" s="16"/>
      <c r="C759" s="35"/>
      <c r="D759" s="36"/>
    </row>
    <row r="760" spans="1:4" s="82" customFormat="1" x14ac:dyDescent="0.2">
      <c r="A760" s="16"/>
      <c r="C760" s="35"/>
      <c r="D760" s="36"/>
    </row>
    <row r="761" spans="1:4" s="82" customFormat="1" x14ac:dyDescent="0.2">
      <c r="A761" s="16"/>
      <c r="C761" s="35"/>
      <c r="D761" s="36"/>
    </row>
    <row r="762" spans="1:4" s="82" customFormat="1" x14ac:dyDescent="0.2">
      <c r="A762" s="16"/>
      <c r="C762" s="35"/>
      <c r="D762" s="36"/>
    </row>
    <row r="763" spans="1:4" s="82" customFormat="1" x14ac:dyDescent="0.2">
      <c r="A763" s="16"/>
      <c r="C763" s="35"/>
      <c r="D763" s="36"/>
    </row>
    <row r="764" spans="1:4" s="82" customFormat="1" x14ac:dyDescent="0.2">
      <c r="A764" s="16"/>
      <c r="C764" s="35"/>
      <c r="D764" s="36"/>
    </row>
    <row r="765" spans="1:4" s="82" customFormat="1" x14ac:dyDescent="0.2">
      <c r="A765" s="16"/>
      <c r="C765" s="35"/>
      <c r="D765" s="36"/>
    </row>
    <row r="766" spans="1:4" s="82" customFormat="1" x14ac:dyDescent="0.2">
      <c r="A766" s="16"/>
      <c r="C766" s="35"/>
      <c r="D766" s="36"/>
    </row>
    <row r="767" spans="1:4" s="82" customFormat="1" x14ac:dyDescent="0.2">
      <c r="A767" s="16"/>
      <c r="C767" s="35"/>
      <c r="D767" s="36"/>
    </row>
    <row r="768" spans="1:4" s="82" customFormat="1" x14ac:dyDescent="0.2">
      <c r="A768" s="16"/>
      <c r="C768" s="35"/>
      <c r="D768" s="36"/>
    </row>
    <row r="769" spans="1:4" s="82" customFormat="1" x14ac:dyDescent="0.2">
      <c r="A769" s="16"/>
      <c r="C769" s="35"/>
      <c r="D769" s="36"/>
    </row>
    <row r="770" spans="1:4" s="82" customFormat="1" x14ac:dyDescent="0.2">
      <c r="A770" s="16"/>
      <c r="C770" s="35"/>
      <c r="D770" s="36"/>
    </row>
    <row r="771" spans="1:4" s="82" customFormat="1" x14ac:dyDescent="0.2">
      <c r="A771" s="16"/>
      <c r="C771" s="35"/>
      <c r="D771" s="36"/>
    </row>
    <row r="772" spans="1:4" s="82" customFormat="1" x14ac:dyDescent="0.2">
      <c r="A772" s="16"/>
      <c r="C772" s="35"/>
      <c r="D772" s="36"/>
    </row>
    <row r="773" spans="1:4" s="82" customFormat="1" x14ac:dyDescent="0.2">
      <c r="A773" s="16"/>
      <c r="C773" s="35"/>
      <c r="D773" s="36"/>
    </row>
    <row r="774" spans="1:4" s="82" customFormat="1" x14ac:dyDescent="0.2">
      <c r="A774" s="16"/>
      <c r="C774" s="35"/>
      <c r="D774" s="36"/>
    </row>
    <row r="775" spans="1:4" s="82" customFormat="1" x14ac:dyDescent="0.2">
      <c r="A775" s="16"/>
      <c r="C775" s="35"/>
      <c r="D775" s="36"/>
    </row>
    <row r="776" spans="1:4" s="82" customFormat="1" x14ac:dyDescent="0.2">
      <c r="A776" s="16"/>
      <c r="C776" s="35"/>
      <c r="D776" s="36"/>
    </row>
    <row r="777" spans="1:4" s="82" customFormat="1" x14ac:dyDescent="0.2">
      <c r="A777" s="16"/>
      <c r="C777" s="35"/>
      <c r="D777" s="36"/>
    </row>
    <row r="778" spans="1:4" s="82" customFormat="1" x14ac:dyDescent="0.2">
      <c r="A778" s="16"/>
      <c r="C778" s="35"/>
      <c r="D778" s="36"/>
    </row>
    <row r="779" spans="1:4" s="82" customFormat="1" x14ac:dyDescent="0.2">
      <c r="A779" s="16"/>
      <c r="C779" s="35"/>
      <c r="D779" s="36"/>
    </row>
    <row r="780" spans="1:4" s="82" customFormat="1" x14ac:dyDescent="0.2">
      <c r="A780" s="16"/>
      <c r="C780" s="35"/>
      <c r="D780" s="36"/>
    </row>
    <row r="781" spans="1:4" s="82" customFormat="1" x14ac:dyDescent="0.2">
      <c r="A781" s="16"/>
      <c r="C781" s="35"/>
      <c r="D781" s="36"/>
    </row>
    <row r="782" spans="1:4" s="82" customFormat="1" x14ac:dyDescent="0.2">
      <c r="A782" s="16"/>
      <c r="C782" s="35"/>
      <c r="D782" s="36"/>
    </row>
    <row r="783" spans="1:4" s="82" customFormat="1" x14ac:dyDescent="0.2">
      <c r="A783" s="16"/>
      <c r="C783" s="35"/>
      <c r="D783" s="36"/>
    </row>
    <row r="784" spans="1:4" s="82" customFormat="1" x14ac:dyDescent="0.2">
      <c r="A784" s="16"/>
      <c r="C784" s="35"/>
      <c r="D784" s="36"/>
    </row>
    <row r="785" spans="1:4" s="82" customFormat="1" x14ac:dyDescent="0.2">
      <c r="A785" s="16"/>
      <c r="C785" s="35"/>
      <c r="D785" s="36"/>
    </row>
    <row r="786" spans="1:4" s="82" customFormat="1" x14ac:dyDescent="0.2">
      <c r="A786" s="16"/>
      <c r="C786" s="35"/>
      <c r="D786" s="36"/>
    </row>
    <row r="787" spans="1:4" s="82" customFormat="1" x14ac:dyDescent="0.2">
      <c r="A787" s="16"/>
      <c r="C787" s="35"/>
      <c r="D787" s="36"/>
    </row>
    <row r="788" spans="1:4" s="82" customFormat="1" x14ac:dyDescent="0.2">
      <c r="A788" s="16"/>
      <c r="C788" s="35"/>
      <c r="D788" s="36"/>
    </row>
    <row r="789" spans="1:4" s="82" customFormat="1" x14ac:dyDescent="0.2">
      <c r="A789" s="16"/>
      <c r="C789" s="35"/>
      <c r="D789" s="36"/>
    </row>
    <row r="790" spans="1:4" s="82" customFormat="1" x14ac:dyDescent="0.2">
      <c r="A790" s="16"/>
      <c r="C790" s="35"/>
      <c r="D790" s="36"/>
    </row>
    <row r="791" spans="1:4" s="82" customFormat="1" x14ac:dyDescent="0.2">
      <c r="A791" s="16"/>
      <c r="C791" s="35"/>
      <c r="D791" s="36"/>
    </row>
    <row r="792" spans="1:4" s="82" customFormat="1" x14ac:dyDescent="0.2">
      <c r="A792" s="16"/>
      <c r="C792" s="35"/>
      <c r="D792" s="36"/>
    </row>
    <row r="793" spans="1:4" s="82" customFormat="1" x14ac:dyDescent="0.2">
      <c r="A793" s="16"/>
      <c r="C793" s="35"/>
      <c r="D793" s="36"/>
    </row>
    <row r="794" spans="1:4" s="82" customFormat="1" x14ac:dyDescent="0.2">
      <c r="A794" s="16"/>
      <c r="C794" s="35"/>
      <c r="D794" s="36"/>
    </row>
    <row r="795" spans="1:4" s="82" customFormat="1" x14ac:dyDescent="0.2">
      <c r="A795" s="16"/>
      <c r="C795" s="35"/>
      <c r="D795" s="36"/>
    </row>
    <row r="796" spans="1:4" s="82" customFormat="1" x14ac:dyDescent="0.2">
      <c r="A796" s="16"/>
      <c r="C796" s="35"/>
      <c r="D796" s="36"/>
    </row>
    <row r="797" spans="1:4" s="82" customFormat="1" x14ac:dyDescent="0.2">
      <c r="A797" s="16"/>
      <c r="C797" s="35"/>
      <c r="D797" s="36"/>
    </row>
    <row r="798" spans="1:4" s="82" customFormat="1" x14ac:dyDescent="0.2">
      <c r="A798" s="16"/>
      <c r="C798" s="35"/>
      <c r="D798" s="36"/>
    </row>
    <row r="799" spans="1:4" s="82" customFormat="1" x14ac:dyDescent="0.2">
      <c r="A799" s="16"/>
      <c r="C799" s="35"/>
      <c r="D799" s="36"/>
    </row>
    <row r="800" spans="1:4" s="82" customFormat="1" x14ac:dyDescent="0.2">
      <c r="A800" s="16"/>
      <c r="C800" s="35"/>
      <c r="D800" s="36"/>
    </row>
    <row r="801" spans="1:17" s="82" customFormat="1" x14ac:dyDescent="0.2">
      <c r="A801" s="16"/>
      <c r="C801" s="35"/>
      <c r="D801" s="36"/>
    </row>
    <row r="802" spans="1:17" s="82" customFormat="1" x14ac:dyDescent="0.2">
      <c r="A802" s="16"/>
      <c r="C802" s="35"/>
      <c r="D802" s="36"/>
    </row>
    <row r="803" spans="1:17" s="82" customFormat="1" x14ac:dyDescent="0.2">
      <c r="A803" s="16"/>
      <c r="C803" s="35"/>
      <c r="D803" s="36"/>
    </row>
    <row r="804" spans="1:17" s="82" customFormat="1" x14ac:dyDescent="0.2">
      <c r="A804" s="16"/>
      <c r="C804" s="35"/>
      <c r="D804" s="36"/>
    </row>
    <row r="805" spans="1:17" s="82" customFormat="1" x14ac:dyDescent="0.2">
      <c r="A805" s="16"/>
      <c r="C805" s="35"/>
      <c r="D805" s="36"/>
    </row>
    <row r="806" spans="1:17" s="82" customFormat="1" x14ac:dyDescent="0.2">
      <c r="A806" s="16"/>
      <c r="C806" s="35"/>
      <c r="D806" s="36"/>
    </row>
    <row r="807" spans="1:17" s="82" customFormat="1" x14ac:dyDescent="0.2">
      <c r="A807" s="16"/>
      <c r="C807" s="35"/>
      <c r="D807" s="36"/>
    </row>
    <row r="808" spans="1:17" s="82" customFormat="1" x14ac:dyDescent="0.2">
      <c r="A808" s="16"/>
      <c r="C808" s="35"/>
      <c r="D808" s="36"/>
    </row>
    <row r="809" spans="1:17" s="82" customFormat="1" x14ac:dyDescent="0.2">
      <c r="A809" s="16"/>
      <c r="C809" s="35"/>
      <c r="D809" s="36"/>
    </row>
    <row r="810" spans="1:17" s="82" customFormat="1" x14ac:dyDescent="0.2">
      <c r="A810" s="16"/>
      <c r="C810" s="35"/>
      <c r="D810" s="36"/>
    </row>
    <row r="811" spans="1:17" s="82" customFormat="1" x14ac:dyDescent="0.2">
      <c r="A811" s="16"/>
      <c r="C811" s="35"/>
      <c r="D811" s="36"/>
    </row>
    <row r="812" spans="1:17" s="82" customFormat="1" x14ac:dyDescent="0.2">
      <c r="A812" s="16"/>
      <c r="C812" s="35"/>
      <c r="D812" s="36"/>
    </row>
    <row r="813" spans="1:17" s="82" customFormat="1" x14ac:dyDescent="0.2">
      <c r="A813" s="16"/>
      <c r="C813" s="35"/>
      <c r="D813" s="36"/>
    </row>
    <row r="814" spans="1:17" s="82" customFormat="1" x14ac:dyDescent="0.2">
      <c r="A814" s="16"/>
      <c r="C814" s="35"/>
      <c r="D814" s="36"/>
    </row>
    <row r="815" spans="1:17" s="82" customFormat="1" x14ac:dyDescent="0.2">
      <c r="A815" s="16"/>
      <c r="C815" s="35"/>
      <c r="D815" s="36"/>
    </row>
    <row r="816" spans="1:17" x14ac:dyDescent="0.2">
      <c r="A816" s="16"/>
      <c r="B816" s="82"/>
      <c r="C816" s="35"/>
      <c r="D816" s="36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</row>
    <row r="817" spans="1:17" x14ac:dyDescent="0.2">
      <c r="A817" s="16"/>
      <c r="B817" s="82"/>
      <c r="C817" s="35"/>
      <c r="D817" s="36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</row>
    <row r="818" spans="1:17" x14ac:dyDescent="0.2">
      <c r="A818" s="16"/>
      <c r="B818" s="82"/>
      <c r="C818" s="35"/>
      <c r="D818" s="36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</row>
    <row r="819" spans="1:17" x14ac:dyDescent="0.2">
      <c r="A819" s="16"/>
      <c r="B819" s="82"/>
      <c r="C819" s="35"/>
      <c r="D819" s="36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</row>
    <row r="820" spans="1:17" x14ac:dyDescent="0.2">
      <c r="A820" s="16"/>
      <c r="B820" s="82"/>
      <c r="C820" s="35"/>
      <c r="D820" s="36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</row>
    <row r="821" spans="1:17" x14ac:dyDescent="0.2">
      <c r="A821" s="16"/>
      <c r="B821" s="82"/>
      <c r="C821" s="35"/>
      <c r="D821" s="36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</row>
    <row r="822" spans="1:17" x14ac:dyDescent="0.2">
      <c r="A822" s="16"/>
      <c r="B822" s="82"/>
      <c r="C822" s="35"/>
      <c r="D822" s="36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</row>
    <row r="823" spans="1:17" x14ac:dyDescent="0.2">
      <c r="A823" s="16"/>
      <c r="B823" s="82"/>
      <c r="C823" s="35"/>
      <c r="D823" s="36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</row>
    <row r="824" spans="1:17" x14ac:dyDescent="0.2">
      <c r="A824" s="16"/>
      <c r="B824" s="82"/>
      <c r="C824" s="35"/>
      <c r="D824" s="36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</row>
    <row r="825" spans="1:17" x14ac:dyDescent="0.2">
      <c r="A825" s="16"/>
      <c r="B825" s="82"/>
      <c r="C825" s="35"/>
      <c r="D825" s="36"/>
      <c r="E825" s="82"/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</row>
    <row r="826" spans="1:17" x14ac:dyDescent="0.2">
      <c r="A826" s="16"/>
      <c r="B826" s="82"/>
      <c r="C826" s="35"/>
      <c r="D826" s="36"/>
      <c r="E826" s="82"/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</row>
    <row r="827" spans="1:17" x14ac:dyDescent="0.2">
      <c r="A827" s="16"/>
      <c r="B827" s="82"/>
      <c r="C827" s="35"/>
      <c r="D827" s="36"/>
      <c r="E827" s="82"/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</row>
    <row r="828" spans="1:17" x14ac:dyDescent="0.2">
      <c r="A828" s="16"/>
      <c r="B828" s="82"/>
      <c r="C828" s="35"/>
      <c r="D828" s="36"/>
      <c r="E828" s="82"/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</row>
    <row r="829" spans="1:17" x14ac:dyDescent="0.2">
      <c r="A829" s="16"/>
      <c r="B829" s="82"/>
      <c r="C829" s="35"/>
      <c r="D829" s="36"/>
      <c r="E829" s="82"/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</row>
    <row r="830" spans="1:17" x14ac:dyDescent="0.2">
      <c r="A830" s="16"/>
      <c r="B830" s="82"/>
      <c r="C830" s="35"/>
      <c r="D830" s="36"/>
      <c r="E830" s="82"/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</row>
    <row r="831" spans="1:17" x14ac:dyDescent="0.2">
      <c r="A831" s="16"/>
      <c r="B831" s="82"/>
      <c r="C831" s="35"/>
      <c r="D831" s="36"/>
      <c r="E831" s="82"/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</row>
    <row r="832" spans="1:17" x14ac:dyDescent="0.2">
      <c r="A832" s="16"/>
      <c r="B832" s="82"/>
      <c r="C832" s="35"/>
      <c r="D832" s="36"/>
      <c r="E832" s="82"/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</row>
    <row r="833" spans="1:17" x14ac:dyDescent="0.2">
      <c r="A833" s="16"/>
      <c r="B833" s="82"/>
      <c r="C833" s="35"/>
      <c r="D833" s="36"/>
      <c r="E833" s="82"/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</row>
    <row r="834" spans="1:17" x14ac:dyDescent="0.2">
      <c r="A834" s="16"/>
      <c r="B834" s="82"/>
      <c r="C834" s="35"/>
      <c r="D834" s="36"/>
      <c r="E834" s="82"/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</row>
    <row r="835" spans="1:17" x14ac:dyDescent="0.2">
      <c r="A835" s="16"/>
      <c r="B835" s="82"/>
      <c r="C835" s="35"/>
      <c r="D835" s="36"/>
      <c r="E835" s="82"/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</row>
    <row r="836" spans="1:17" x14ac:dyDescent="0.2">
      <c r="A836" s="16"/>
      <c r="B836" s="82"/>
      <c r="C836" s="35"/>
      <c r="D836" s="36"/>
      <c r="E836" s="82"/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</row>
    <row r="837" spans="1:17" x14ac:dyDescent="0.2">
      <c r="A837" s="16"/>
      <c r="B837" s="82"/>
      <c r="C837" s="35"/>
      <c r="D837" s="36"/>
      <c r="E837" s="82"/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</row>
    <row r="838" spans="1:17" x14ac:dyDescent="0.2">
      <c r="A838" s="16"/>
      <c r="B838" s="82"/>
      <c r="C838" s="35"/>
      <c r="D838" s="36"/>
      <c r="E838" s="82"/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</row>
    <row r="839" spans="1:17" x14ac:dyDescent="0.2">
      <c r="A839" s="16"/>
      <c r="B839" s="82"/>
      <c r="C839" s="35"/>
      <c r="D839" s="36"/>
      <c r="E839" s="82"/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</row>
    <row r="840" spans="1:17" x14ac:dyDescent="0.2">
      <c r="A840" s="16"/>
      <c r="B840" s="82"/>
      <c r="C840" s="35"/>
      <c r="D840" s="36"/>
      <c r="E840" s="82"/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</row>
    <row r="841" spans="1:17" x14ac:dyDescent="0.2">
      <c r="A841" s="16"/>
      <c r="B841" s="82"/>
      <c r="C841" s="35"/>
      <c r="D841" s="36"/>
      <c r="E841" s="82"/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</row>
    <row r="842" spans="1:17" x14ac:dyDescent="0.2">
      <c r="A842" s="16"/>
      <c r="B842" s="82"/>
      <c r="C842" s="35"/>
      <c r="D842" s="36"/>
      <c r="E842" s="82"/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</row>
    <row r="843" spans="1:17" x14ac:dyDescent="0.2">
      <c r="A843" s="16"/>
      <c r="B843" s="82"/>
      <c r="C843" s="35"/>
      <c r="D843" s="36"/>
      <c r="E843" s="82"/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</row>
    <row r="844" spans="1:17" x14ac:dyDescent="0.2">
      <c r="A844" s="16"/>
      <c r="B844" s="82"/>
      <c r="C844" s="35"/>
      <c r="D844" s="36"/>
      <c r="E844" s="82"/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</row>
    <row r="845" spans="1:17" x14ac:dyDescent="0.2">
      <c r="A845" s="16"/>
      <c r="B845" s="82"/>
      <c r="C845" s="35"/>
      <c r="D845" s="36"/>
      <c r="E845" s="82"/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</row>
    <row r="846" spans="1:17" x14ac:dyDescent="0.2">
      <c r="A846" s="16"/>
      <c r="B846" s="82"/>
      <c r="C846" s="35"/>
      <c r="D846" s="36"/>
      <c r="E846" s="82"/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</row>
    <row r="847" spans="1:17" x14ac:dyDescent="0.2">
      <c r="A847" s="16"/>
      <c r="B847" s="82"/>
      <c r="C847" s="35"/>
      <c r="D847" s="36"/>
      <c r="E847" s="82"/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</row>
    <row r="848" spans="1:17" x14ac:dyDescent="0.2">
      <c r="A848" s="16"/>
      <c r="B848" s="82"/>
      <c r="C848" s="35"/>
      <c r="D848" s="36"/>
      <c r="E848" s="82"/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</row>
    <row r="849" spans="1:17" x14ac:dyDescent="0.2">
      <c r="A849" s="16"/>
      <c r="B849" s="82"/>
      <c r="C849" s="35"/>
      <c r="D849" s="36"/>
      <c r="E849" s="82"/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</row>
    <row r="850" spans="1:17" x14ac:dyDescent="0.2">
      <c r="A850" s="16"/>
      <c r="B850" s="82"/>
      <c r="C850" s="35"/>
      <c r="D850" s="36"/>
      <c r="E850" s="82"/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</row>
    <row r="851" spans="1:17" x14ac:dyDescent="0.2">
      <c r="A851" s="16"/>
      <c r="B851" s="82"/>
      <c r="C851" s="35"/>
      <c r="D851" s="36"/>
      <c r="E851" s="82"/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</row>
    <row r="852" spans="1:17" x14ac:dyDescent="0.2">
      <c r="A852" s="16"/>
      <c r="B852" s="82"/>
      <c r="C852" s="35"/>
      <c r="D852" s="36"/>
      <c r="E852" s="82"/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</row>
    <row r="853" spans="1:17" x14ac:dyDescent="0.2">
      <c r="A853" s="16"/>
      <c r="B853" s="82"/>
      <c r="C853" s="35"/>
      <c r="D853" s="36"/>
      <c r="E853" s="82"/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</row>
    <row r="854" spans="1:17" x14ac:dyDescent="0.2">
      <c r="A854" s="16"/>
      <c r="B854" s="82"/>
      <c r="C854" s="35"/>
      <c r="D854" s="36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</row>
    <row r="855" spans="1:17" x14ac:dyDescent="0.2">
      <c r="A855" s="16"/>
      <c r="B855" s="82"/>
      <c r="C855" s="35"/>
      <c r="D855" s="36"/>
      <c r="E855" s="82"/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</row>
    <row r="856" spans="1:17" x14ac:dyDescent="0.2">
      <c r="A856" s="16"/>
      <c r="B856" s="82"/>
      <c r="C856" s="35"/>
      <c r="D856" s="36"/>
      <c r="E856" s="82"/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</row>
    <row r="857" spans="1:17" x14ac:dyDescent="0.2">
      <c r="A857" s="16"/>
      <c r="B857" s="82"/>
      <c r="C857" s="35"/>
      <c r="D857" s="36"/>
      <c r="E857" s="82"/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</row>
    <row r="858" spans="1:17" x14ac:dyDescent="0.2">
      <c r="A858" s="16"/>
      <c r="B858" s="82"/>
      <c r="C858" s="35"/>
      <c r="D858" s="36"/>
      <c r="E858" s="82"/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</row>
    <row r="859" spans="1:17" x14ac:dyDescent="0.2">
      <c r="A859" s="16"/>
      <c r="B859" s="82"/>
      <c r="C859" s="35"/>
      <c r="D859" s="36"/>
      <c r="E859" s="82"/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</row>
    <row r="860" spans="1:17" x14ac:dyDescent="0.2">
      <c r="A860" s="16"/>
      <c r="B860" s="82"/>
      <c r="C860" s="35"/>
      <c r="D860" s="36"/>
      <c r="E860" s="82"/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</row>
    <row r="861" spans="1:17" x14ac:dyDescent="0.2">
      <c r="A861" s="16"/>
      <c r="B861" s="82"/>
      <c r="C861" s="35"/>
      <c r="D861" s="36"/>
      <c r="E861" s="82"/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</row>
    <row r="862" spans="1:17" x14ac:dyDescent="0.2">
      <c r="A862" s="16"/>
      <c r="B862" s="82"/>
      <c r="C862" s="35"/>
      <c r="D862" s="36"/>
      <c r="E862" s="82"/>
      <c r="F862" s="82"/>
      <c r="G862" s="82"/>
      <c r="H862" s="82"/>
      <c r="I862" s="82"/>
      <c r="J862" s="82"/>
      <c r="K862" s="82"/>
      <c r="L862" s="82"/>
      <c r="M862" s="82"/>
      <c r="N862" s="82"/>
      <c r="O862" s="82"/>
      <c r="P862" s="82"/>
      <c r="Q862" s="82"/>
    </row>
    <row r="863" spans="1:17" x14ac:dyDescent="0.2">
      <c r="A863" s="16"/>
      <c r="B863" s="82"/>
      <c r="C863" s="35"/>
      <c r="D863" s="36"/>
      <c r="E863" s="82"/>
      <c r="F863" s="82"/>
      <c r="G863" s="82"/>
      <c r="H863" s="82"/>
      <c r="I863" s="82"/>
      <c r="J863" s="82"/>
      <c r="K863" s="82"/>
      <c r="L863" s="82"/>
      <c r="M863" s="82"/>
      <c r="N863" s="82"/>
      <c r="O863" s="82"/>
      <c r="P863" s="82"/>
      <c r="Q863" s="82"/>
    </row>
    <row r="864" spans="1:17" x14ac:dyDescent="0.2">
      <c r="A864" s="16"/>
      <c r="B864" s="82"/>
      <c r="C864" s="35"/>
      <c r="D864" s="36"/>
      <c r="E864" s="82"/>
      <c r="F864" s="82"/>
      <c r="G864" s="82"/>
      <c r="H864" s="82"/>
      <c r="I864" s="82"/>
      <c r="J864" s="82"/>
      <c r="K864" s="82"/>
      <c r="L864" s="82"/>
      <c r="M864" s="82"/>
      <c r="N864" s="82"/>
      <c r="O864" s="82"/>
      <c r="P864" s="82"/>
      <c r="Q864" s="82"/>
    </row>
    <row r="865" spans="1:17" x14ac:dyDescent="0.2">
      <c r="A865" s="16"/>
      <c r="B865" s="82"/>
      <c r="C865" s="35"/>
      <c r="D865" s="36"/>
      <c r="E865" s="82"/>
      <c r="F865" s="82"/>
      <c r="G865" s="82"/>
      <c r="H865" s="82"/>
      <c r="I865" s="82"/>
      <c r="J865" s="82"/>
      <c r="K865" s="82"/>
      <c r="L865" s="82"/>
      <c r="M865" s="82"/>
      <c r="N865" s="82"/>
      <c r="O865" s="82"/>
      <c r="P865" s="82"/>
      <c r="Q865" s="82"/>
    </row>
    <row r="866" spans="1:17" x14ac:dyDescent="0.2">
      <c r="A866" s="16"/>
      <c r="B866" s="82"/>
      <c r="C866" s="35"/>
      <c r="D866" s="36"/>
      <c r="E866" s="82"/>
      <c r="F866" s="82"/>
      <c r="G866" s="82"/>
      <c r="H866" s="82"/>
      <c r="I866" s="82"/>
      <c r="J866" s="82"/>
      <c r="K866" s="82"/>
      <c r="L866" s="82"/>
      <c r="M866" s="82"/>
      <c r="N866" s="82"/>
      <c r="O866" s="82"/>
      <c r="P866" s="82"/>
      <c r="Q866" s="82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37" activePane="bottomLeft" state="frozen"/>
      <selection pane="bottomLeft" activeCell="AD370" sqref="AD370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1" bestFit="1" customWidth="1"/>
    <col min="3" max="4" width="11.6640625" style="9" customWidth="1"/>
    <col min="5" max="129" width="9.1640625" style="82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2">
      <c r="A5" s="21">
        <v>33208</v>
      </c>
      <c r="B5" s="77">
        <f>VLOOKUP(A5,Database!$A:$AU,MATCH($B$4,Database!$A$1:$AU$1,0),FALSE)</f>
        <v>61.048741079999999</v>
      </c>
      <c r="C5" s="22"/>
      <c r="D5" s="23"/>
    </row>
    <row r="6" spans="1:129" x14ac:dyDescent="0.2">
      <c r="A6" s="21">
        <v>33239</v>
      </c>
      <c r="B6" s="77">
        <f>VLOOKUP(A6,Database!$A:$AU,MATCH($B$4,Database!$A$1:$AU$1,0),FALSE)</f>
        <v>60.821659963999998</v>
      </c>
      <c r="C6" s="22">
        <f>(Table13456789101112131415161734[[#This Row],[USA]]-B5)/B5</f>
        <v>-3.7196691034533749E-3</v>
      </c>
      <c r="D6" s="23"/>
    </row>
    <row r="7" spans="1:129" x14ac:dyDescent="0.2">
      <c r="A7" s="21">
        <v>33270</v>
      </c>
      <c r="B7" s="77">
        <f>VLOOKUP(A7,Database!$A:$AU,MATCH($B$4,Database!$A$1:$AU$1,0),FALSE)</f>
        <v>60.388610030000002</v>
      </c>
      <c r="C7" s="22">
        <f>(Table13456789101112131415161734[[#This Row],[USA]]-B6)/B6</f>
        <v>-7.1199953150952455E-3</v>
      </c>
      <c r="D7" s="23"/>
    </row>
    <row r="8" spans="1:129" x14ac:dyDescent="0.2">
      <c r="A8" s="21">
        <v>33298</v>
      </c>
      <c r="B8" s="77">
        <f>VLOOKUP(A8,Database!$A:$AU,MATCH($B$4,Database!$A$1:$AU$1,0),FALSE)</f>
        <v>60.051407953000002</v>
      </c>
      <c r="C8" s="22">
        <f>(Table13456789101112131415161734[[#This Row],[USA]]-B7)/B7</f>
        <v>-5.5838688261326853E-3</v>
      </c>
      <c r="D8" s="23"/>
    </row>
    <row r="9" spans="1:129" x14ac:dyDescent="0.2">
      <c r="A9" s="21">
        <v>33329</v>
      </c>
      <c r="B9" s="77">
        <f>VLOOKUP(A9,Database!$A:$AU,MATCH($B$4,Database!$A$1:$AU$1,0),FALSE)</f>
        <v>60.224964931000002</v>
      </c>
      <c r="C9" s="22">
        <f>(Table13456789101112131415161734[[#This Row],[USA]]-B8)/B8</f>
        <v>2.8901400302860035E-3</v>
      </c>
      <c r="D9" s="23"/>
    </row>
    <row r="10" spans="1:129" x14ac:dyDescent="0.2">
      <c r="A10" s="21">
        <v>33359</v>
      </c>
      <c r="B10" s="77">
        <f>VLOOKUP(A10,Database!$A:$AU,MATCH($B$4,Database!$A$1:$AU$1,0),FALSE)</f>
        <v>60.816505786999997</v>
      </c>
      <c r="C10" s="22">
        <f>(Table13456789101112131415161734[[#This Row],[USA]]-B9)/B9</f>
        <v>9.8221868070446448E-3</v>
      </c>
      <c r="D10" s="23"/>
    </row>
    <row r="11" spans="1:129" x14ac:dyDescent="0.2">
      <c r="A11" s="21">
        <v>33390</v>
      </c>
      <c r="B11" s="77">
        <f>VLOOKUP(A11,Database!$A:$AU,MATCH($B$4,Database!$A$1:$AU$1,0),FALSE)</f>
        <v>61.294654764000001</v>
      </c>
      <c r="C11" s="22">
        <f>(Table13456789101112131415161734[[#This Row],[USA]]-B10)/B10</f>
        <v>7.8621579916913226E-3</v>
      </c>
      <c r="D11" s="23"/>
    </row>
    <row r="12" spans="1:129" x14ac:dyDescent="0.2">
      <c r="A12" s="21">
        <v>33420</v>
      </c>
      <c r="B12" s="77">
        <f>VLOOKUP(A12,Database!$A:$AU,MATCH($B$4,Database!$A$1:$AU$1,0),FALSE)</f>
        <v>61.460084002000002</v>
      </c>
      <c r="C12" s="22">
        <f>(Table13456789101112131415161734[[#This Row],[USA]]-B11)/B11</f>
        <v>2.6989178524121906E-3</v>
      </c>
      <c r="D12" s="23"/>
    </row>
    <row r="13" spans="1:129" x14ac:dyDescent="0.2">
      <c r="A13" s="21">
        <v>33451</v>
      </c>
      <c r="B13" s="77">
        <f>VLOOKUP(A13,Database!$A:$AU,MATCH($B$4,Database!$A$1:$AU$1,0),FALSE)</f>
        <v>61.467617029000003</v>
      </c>
      <c r="C13" s="22">
        <f>(Table13456789101112131415161734[[#This Row],[USA]]-B12)/B12</f>
        <v>1.2256779538010032E-4</v>
      </c>
      <c r="D13" s="23"/>
    </row>
    <row r="14" spans="1:129" x14ac:dyDescent="0.2">
      <c r="A14" s="21">
        <v>33482</v>
      </c>
      <c r="B14" s="77">
        <f>VLOOKUP(A14,Database!$A:$AU,MATCH($B$4,Database!$A$1:$AU$1,0),FALSE)</f>
        <v>61.994532442999997</v>
      </c>
      <c r="C14" s="22">
        <f>(Table13456789101112131415161734[[#This Row],[USA]]-B13)/B13</f>
        <v>8.5722440443949371E-3</v>
      </c>
      <c r="D14" s="23"/>
    </row>
    <row r="15" spans="1:129" x14ac:dyDescent="0.2">
      <c r="A15" s="21">
        <v>33512</v>
      </c>
      <c r="B15" s="77">
        <f>VLOOKUP(A15,Database!$A:$AU,MATCH($B$4,Database!$A$1:$AU$1,0),FALSE)</f>
        <v>61.906812326000001</v>
      </c>
      <c r="C15" s="22">
        <f>(Table13456789101112131415161734[[#This Row],[USA]]-B14)/B14</f>
        <v>-1.4149653774814643E-3</v>
      </c>
      <c r="D15" s="23"/>
    </row>
    <row r="16" spans="1:129" x14ac:dyDescent="0.2">
      <c r="A16" s="21">
        <v>33543</v>
      </c>
      <c r="B16" s="77">
        <f>VLOOKUP(A16,Database!$A:$AU,MATCH($B$4,Database!$A$1:$AU$1,0),FALSE)</f>
        <v>61.821371941000002</v>
      </c>
      <c r="C16" s="22">
        <f>(Table13456789101112131415161734[[#This Row],[USA]]-B15)/B15</f>
        <v>-1.3801451211874871E-3</v>
      </c>
      <c r="D16" s="23"/>
    </row>
    <row r="17" spans="1:4" x14ac:dyDescent="0.2">
      <c r="A17" s="21">
        <v>33573</v>
      </c>
      <c r="B17" s="77">
        <f>VLOOKUP(A17,Database!$A:$AU,MATCH($B$4,Database!$A$1:$AU$1,0),FALSE)</f>
        <v>61.552660938999999</v>
      </c>
      <c r="C17" s="22">
        <f>(Table13456789101112131415161734[[#This Row],[USA]]-B16)/B16</f>
        <v>-4.3465713160887329E-3</v>
      </c>
      <c r="D17" s="23">
        <f>(Table13456789101112131415161734[[#This Row],[USA]]-B5)/B5</f>
        <v>8.2543857593991819E-3</v>
      </c>
    </row>
    <row r="18" spans="1:4" x14ac:dyDescent="0.2">
      <c r="A18" s="21">
        <v>33604</v>
      </c>
      <c r="B18" s="77">
        <f>VLOOKUP(A18,Database!$A:$AU,MATCH($B$4,Database!$A$1:$AU$1,0),FALSE)</f>
        <v>61.230029322</v>
      </c>
      <c r="C18" s="22">
        <f>(Table13456789101112131415161734[[#This Row],[USA]]-B17)/B17</f>
        <v>-5.2415543386456322E-3</v>
      </c>
      <c r="D18" s="23">
        <f>(Table13456789101112131415161734[[#This Row],[USA]]-B6)/B6</f>
        <v>6.7142093497894201E-3</v>
      </c>
    </row>
    <row r="19" spans="1:4" x14ac:dyDescent="0.2">
      <c r="A19" s="21">
        <v>33635</v>
      </c>
      <c r="B19" s="77">
        <f>VLOOKUP(A19,Database!$A:$AU,MATCH($B$4,Database!$A$1:$AU$1,0),FALSE)</f>
        <v>61.668431669</v>
      </c>
      <c r="C19" s="22">
        <f>(Table13456789101112131415161734[[#This Row],[USA]]-B18)/B18</f>
        <v>7.1599238454468925E-3</v>
      </c>
      <c r="D19" s="23">
        <f>(Table13456789101112131415161734[[#This Row],[USA]]-B7)/B7</f>
        <v>2.1193096485648617E-2</v>
      </c>
    </row>
    <row r="20" spans="1:4" x14ac:dyDescent="0.2">
      <c r="A20" s="21">
        <v>33664</v>
      </c>
      <c r="B20" s="77">
        <f>VLOOKUP(A20,Database!$A:$AU,MATCH($B$4,Database!$A$1:$AU$1,0),FALSE)</f>
        <v>62.169576202000002</v>
      </c>
      <c r="C20" s="22">
        <f>(Table13456789101112131415161734[[#This Row],[USA]]-B19)/B19</f>
        <v>8.1264355106329227E-3</v>
      </c>
      <c r="D20" s="23">
        <f>(Table13456789101112131415161734[[#This Row],[USA]]-B8)/B8</f>
        <v>3.5272582628833801E-2</v>
      </c>
    </row>
    <row r="21" spans="1:4" x14ac:dyDescent="0.2">
      <c r="A21" s="21">
        <v>33695</v>
      </c>
      <c r="B21" s="77">
        <f>VLOOKUP(A21,Database!$A:$AU,MATCH($B$4,Database!$A$1:$AU$1,0),FALSE)</f>
        <v>62.641183339000001</v>
      </c>
      <c r="C21" s="22">
        <f>(Table13456789101112131415161734[[#This Row],[USA]]-B20)/B20</f>
        <v>7.5858187526912533E-3</v>
      </c>
      <c r="D21" s="23">
        <f>(Table13456789101112131415161734[[#This Row],[USA]]-B9)/B9</f>
        <v>4.0119880696788623E-2</v>
      </c>
    </row>
    <row r="22" spans="1:4" x14ac:dyDescent="0.2">
      <c r="A22" s="21">
        <v>33725</v>
      </c>
      <c r="B22" s="77">
        <f>VLOOKUP(A22,Database!$A:$AU,MATCH($B$4,Database!$A$1:$AU$1,0),FALSE)</f>
        <v>62.842097099</v>
      </c>
      <c r="C22" s="22">
        <f>(Table13456789101112131415161734[[#This Row],[USA]]-B21)/B21</f>
        <v>3.2073749136043413E-3</v>
      </c>
      <c r="D22" s="23">
        <f>(Table13456789101112131415161734[[#This Row],[USA]]-B10)/B10</f>
        <v>3.3306604609845719E-2</v>
      </c>
    </row>
    <row r="23" spans="1:4" x14ac:dyDescent="0.2">
      <c r="A23" s="21">
        <v>33756</v>
      </c>
      <c r="B23" s="77">
        <f>VLOOKUP(A23,Database!$A:$AU,MATCH($B$4,Database!$A$1:$AU$1,0),FALSE)</f>
        <v>62.876788671</v>
      </c>
      <c r="C23" s="22">
        <f>(Table13456789101112131415161734[[#This Row],[USA]]-B22)/B22</f>
        <v>5.5204351225497021E-4</v>
      </c>
      <c r="D23" s="23">
        <f>(Table13456789101112131415161734[[#This Row],[USA]]-B11)/B11</f>
        <v>2.5811939280702648E-2</v>
      </c>
    </row>
    <row r="24" spans="1:4" x14ac:dyDescent="0.2">
      <c r="A24" s="21">
        <v>33786</v>
      </c>
      <c r="B24" s="77">
        <f>VLOOKUP(A24,Database!$A:$AU,MATCH($B$4,Database!$A$1:$AU$1,0),FALSE)</f>
        <v>63.448902246999999</v>
      </c>
      <c r="C24" s="22">
        <f>(Table13456789101112131415161734[[#This Row],[USA]]-B23)/B23</f>
        <v>9.0989630369572218E-3</v>
      </c>
      <c r="D24" s="23">
        <f>(Table13456789101112131415161734[[#This Row],[USA]]-B12)/B12</f>
        <v>3.2359510685590315E-2</v>
      </c>
    </row>
    <row r="25" spans="1:4" x14ac:dyDescent="0.2">
      <c r="A25" s="21">
        <v>33817</v>
      </c>
      <c r="B25" s="77">
        <f>VLOOKUP(A25,Database!$A:$AU,MATCH($B$4,Database!$A$1:$AU$1,0),FALSE)</f>
        <v>63.104167142999998</v>
      </c>
      <c r="C25" s="22">
        <f>(Table13456789101112131415161734[[#This Row],[USA]]-B24)/B24</f>
        <v>-5.4332713694239107E-3</v>
      </c>
      <c r="D25" s="23">
        <f>(Table13456789101112131415161734[[#This Row],[USA]]-B13)/B13</f>
        <v>2.662459020052594E-2</v>
      </c>
    </row>
    <row r="26" spans="1:4" x14ac:dyDescent="0.2">
      <c r="A26" s="21">
        <v>33848</v>
      </c>
      <c r="B26" s="77">
        <f>VLOOKUP(A26,Database!$A:$AU,MATCH($B$4,Database!$A$1:$AU$1,0),FALSE)</f>
        <v>63.293583124999998</v>
      </c>
      <c r="C26" s="22">
        <f>(Table13456789101112131415161734[[#This Row],[USA]]-B25)/B25</f>
        <v>3.0016398373623309E-3</v>
      </c>
      <c r="D26" s="23">
        <f>(Table13456789101112131415161734[[#This Row],[USA]]-B14)/B14</f>
        <v>2.0954278237268659E-2</v>
      </c>
    </row>
    <row r="27" spans="1:4" x14ac:dyDescent="0.2">
      <c r="A27" s="21">
        <v>33878</v>
      </c>
      <c r="B27" s="77">
        <f>VLOOKUP(A27,Database!$A:$AU,MATCH($B$4,Database!$A$1:$AU$1,0),FALSE)</f>
        <v>63.742194705999999</v>
      </c>
      <c r="C27" s="22">
        <f>(Table13456789101112131415161734[[#This Row],[USA]]-B26)/B26</f>
        <v>7.0877892963340039E-3</v>
      </c>
      <c r="D27" s="23">
        <f>(Table13456789101112131415161734[[#This Row],[USA]]-B15)/B15</f>
        <v>2.9647502609808318E-2</v>
      </c>
    </row>
    <row r="28" spans="1:4" x14ac:dyDescent="0.2">
      <c r="A28" s="21">
        <v>33909</v>
      </c>
      <c r="B28" s="77">
        <f>VLOOKUP(A28,Database!$A:$AU,MATCH($B$4,Database!$A$1:$AU$1,0),FALSE)</f>
        <v>63.994055517</v>
      </c>
      <c r="C28" s="22">
        <f>(Table13456789101112131415161734[[#This Row],[USA]]-B27)/B27</f>
        <v>3.9512415937616409E-3</v>
      </c>
      <c r="D28" s="23">
        <f>(Table13456789101112131415161734[[#This Row],[USA]]-B16)/B16</f>
        <v>3.5144538333337617E-2</v>
      </c>
    </row>
    <row r="29" spans="1:4" x14ac:dyDescent="0.2">
      <c r="A29" s="21">
        <v>33939</v>
      </c>
      <c r="B29" s="77">
        <f>VLOOKUP(A29,Database!$A:$AU,MATCH($B$4,Database!$A$1:$AU$1,0),FALSE)</f>
        <v>64.078009120000004</v>
      </c>
      <c r="C29" s="22">
        <f>(Table13456789101112131415161734[[#This Row],[USA]]-B28)/B28</f>
        <v>1.3118968992003096E-3</v>
      </c>
      <c r="D29" s="23">
        <f>(Table13456789101112131415161734[[#This Row],[USA]]-B17)/B17</f>
        <v>4.1027441258838171E-2</v>
      </c>
    </row>
    <row r="30" spans="1:4" x14ac:dyDescent="0.2">
      <c r="A30" s="21">
        <v>33970</v>
      </c>
      <c r="B30" s="77">
        <f>VLOOKUP(A30,Database!$A:$AU,MATCH($B$4,Database!$A$1:$AU$1,0),FALSE)</f>
        <v>64.347810429000006</v>
      </c>
      <c r="C30" s="22">
        <f>(Table13456789101112131415161734[[#This Row],[USA]]-B29)/B29</f>
        <v>4.2105132900546295E-3</v>
      </c>
      <c r="D30" s="23">
        <f>(Table13456789101112131415161734[[#This Row],[USA]]-B18)/B18</f>
        <v>5.091915097090742E-2</v>
      </c>
    </row>
    <row r="31" spans="1:4" x14ac:dyDescent="0.2">
      <c r="A31" s="21">
        <v>34001</v>
      </c>
      <c r="B31" s="77">
        <f>VLOOKUP(A31,Database!$A:$AU,MATCH($B$4,Database!$A$1:$AU$1,0),FALSE)</f>
        <v>64.640904649999996</v>
      </c>
      <c r="C31" s="22">
        <f>(Table13456789101112131415161734[[#This Row],[USA]]-B30)/B30</f>
        <v>4.5548437319927722E-3</v>
      </c>
      <c r="D31" s="23">
        <f>(Table13456789101112131415161734[[#This Row],[USA]]-B19)/B19</f>
        <v>4.8200884967441501E-2</v>
      </c>
    </row>
    <row r="32" spans="1:4" x14ac:dyDescent="0.2">
      <c r="A32" s="21">
        <v>34029</v>
      </c>
      <c r="B32" s="77">
        <f>VLOOKUP(A32,Database!$A:$AU,MATCH($B$4,Database!$A$1:$AU$1,0),FALSE)</f>
        <v>64.586290204999997</v>
      </c>
      <c r="C32" s="22">
        <f>(Table13456789101112131415161734[[#This Row],[USA]]-B31)/B31</f>
        <v>-8.4488986185620428E-4</v>
      </c>
      <c r="D32" s="23">
        <f>(Table13456789101112131415161734[[#This Row],[USA]]-B20)/B20</f>
        <v>3.8872936742365145E-2</v>
      </c>
    </row>
    <row r="33" spans="1:4" x14ac:dyDescent="0.2">
      <c r="A33" s="21">
        <v>34060</v>
      </c>
      <c r="B33" s="77">
        <f>VLOOKUP(A33,Database!$A:$AU,MATCH($B$4,Database!$A$1:$AU$1,0),FALSE)</f>
        <v>64.774417642000003</v>
      </c>
      <c r="C33" s="22">
        <f>(Table13456789101112131415161734[[#This Row],[USA]]-B32)/B32</f>
        <v>2.9128076005430891E-3</v>
      </c>
      <c r="D33" s="23">
        <f>(Table13456789101112131415161734[[#This Row],[USA]]-B21)/B21</f>
        <v>3.4054821273975897E-2</v>
      </c>
    </row>
    <row r="34" spans="1:4" x14ac:dyDescent="0.2">
      <c r="A34" s="21">
        <v>34090</v>
      </c>
      <c r="B34" s="77">
        <f>VLOOKUP(A34,Database!$A:$AU,MATCH($B$4,Database!$A$1:$AU$1,0),FALSE)</f>
        <v>64.525629514000002</v>
      </c>
      <c r="C34" s="22">
        <f>(Table13456789101112131415161734[[#This Row],[USA]]-B33)/B33</f>
        <v>-3.8408392858894002E-3</v>
      </c>
      <c r="D34" s="23">
        <f>(Table13456789101112131415161734[[#This Row],[USA]]-B22)/B22</f>
        <v>2.6789882781088663E-2</v>
      </c>
    </row>
    <row r="35" spans="1:4" x14ac:dyDescent="0.2">
      <c r="A35" s="21">
        <v>34121</v>
      </c>
      <c r="B35" s="77">
        <f>VLOOKUP(A35,Database!$A:$AU,MATCH($B$4,Database!$A$1:$AU$1,0),FALSE)</f>
        <v>64.667864957999996</v>
      </c>
      <c r="C35" s="22">
        <f>(Table13456789101112131415161734[[#This Row],[USA]]-B34)/B34</f>
        <v>2.2043247787165406E-3</v>
      </c>
      <c r="D35" s="23">
        <f>(Table13456789101112131415161734[[#This Row],[USA]]-B23)/B23</f>
        <v>2.8485492418700367E-2</v>
      </c>
    </row>
    <row r="36" spans="1:4" x14ac:dyDescent="0.2">
      <c r="A36" s="21">
        <v>34151</v>
      </c>
      <c r="B36" s="77">
        <f>VLOOKUP(A36,Database!$A:$AU,MATCH($B$4,Database!$A$1:$AU$1,0),FALSE)</f>
        <v>64.822490248999998</v>
      </c>
      <c r="C36" s="22">
        <f>(Table13456789101112131415161734[[#This Row],[USA]]-B35)/B35</f>
        <v>2.39106844025896E-3</v>
      </c>
      <c r="D36" s="23">
        <f>(Table13456789101112131415161734[[#This Row],[USA]]-B24)/B24</f>
        <v>2.1648727611594643E-2</v>
      </c>
    </row>
    <row r="37" spans="1:4" x14ac:dyDescent="0.2">
      <c r="A37" s="21">
        <v>34182</v>
      </c>
      <c r="B37" s="77">
        <f>VLOOKUP(A37,Database!$A:$AU,MATCH($B$4,Database!$A$1:$AU$1,0),FALSE)</f>
        <v>64.750827373000007</v>
      </c>
      <c r="C37" s="22">
        <f>(Table13456789101112131415161734[[#This Row],[USA]]-B36)/B36</f>
        <v>-1.1055248837975055E-3</v>
      </c>
      <c r="D37" s="23">
        <f>(Table13456789101112131415161734[[#This Row],[USA]]-B25)/B25</f>
        <v>2.6094318403228768E-2</v>
      </c>
    </row>
    <row r="38" spans="1:4" x14ac:dyDescent="0.2">
      <c r="A38" s="21">
        <v>34213</v>
      </c>
      <c r="B38" s="77">
        <f>VLOOKUP(A38,Database!$A:$AU,MATCH($B$4,Database!$A$1:$AU$1,0),FALSE)</f>
        <v>65.077621979</v>
      </c>
      <c r="C38" s="22">
        <f>(Table13456789101112131415161734[[#This Row],[USA]]-B37)/B37</f>
        <v>5.0469564522701476E-3</v>
      </c>
      <c r="D38" s="23">
        <f>(Table13456789101112131415161734[[#This Row],[USA]]-B26)/B26</f>
        <v>2.8186725508597948E-2</v>
      </c>
    </row>
    <row r="39" spans="1:4" x14ac:dyDescent="0.2">
      <c r="A39" s="21">
        <v>34243</v>
      </c>
      <c r="B39" s="77">
        <f>VLOOKUP(A39,Database!$A:$AU,MATCH($B$4,Database!$A$1:$AU$1,0),FALSE)</f>
        <v>65.580154174</v>
      </c>
      <c r="C39" s="22">
        <f>(Table13456789101112131415161734[[#This Row],[USA]]-B38)/B38</f>
        <v>7.722042996011186E-3</v>
      </c>
      <c r="D39" s="23">
        <f>(Table13456789101112131415161734[[#This Row],[USA]]-B27)/B27</f>
        <v>2.8834267104816139E-2</v>
      </c>
    </row>
    <row r="40" spans="1:4" x14ac:dyDescent="0.2">
      <c r="A40" s="21">
        <v>34274</v>
      </c>
      <c r="B40" s="77">
        <f>VLOOKUP(A40,Database!$A:$AU,MATCH($B$4,Database!$A$1:$AU$1,0),FALSE)</f>
        <v>65.897235140000006</v>
      </c>
      <c r="C40" s="22">
        <f>(Table13456789101112131415161734[[#This Row],[USA]]-B39)/B39</f>
        <v>4.835014037306371E-3</v>
      </c>
      <c r="D40" s="23">
        <f>(Table13456789101112131415161734[[#This Row],[USA]]-B28)/B28</f>
        <v>2.9739943931111349E-2</v>
      </c>
    </row>
    <row r="41" spans="1:4" x14ac:dyDescent="0.2">
      <c r="A41" s="21">
        <v>34304</v>
      </c>
      <c r="B41" s="77">
        <f>VLOOKUP(A41,Database!$A:$AU,MATCH($B$4,Database!$A$1:$AU$1,0),FALSE)</f>
        <v>66.250890932999994</v>
      </c>
      <c r="C41" s="22">
        <f>(Table13456789101112131415161734[[#This Row],[USA]]-B40)/B40</f>
        <v>5.366777411049772E-3</v>
      </c>
      <c r="D41" s="23">
        <f>(Table13456789101112131415161734[[#This Row],[USA]]-B29)/B29</f>
        <v>3.3909945749575267E-2</v>
      </c>
    </row>
    <row r="42" spans="1:4" x14ac:dyDescent="0.2">
      <c r="A42" s="21">
        <v>34335</v>
      </c>
      <c r="B42" s="77">
        <f>VLOOKUP(A42,Database!$A:$AU,MATCH($B$4,Database!$A$1:$AU$1,0),FALSE)</f>
        <v>66.468654885000007</v>
      </c>
      <c r="C42" s="22">
        <f>(Table13456789101112131415161734[[#This Row],[USA]]-B41)/B41</f>
        <v>3.2869588458853938E-3</v>
      </c>
      <c r="D42" s="23">
        <f>(Table13456789101112131415161734[[#This Row],[USA]]-B30)/B30</f>
        <v>3.2959077268683364E-2</v>
      </c>
    </row>
    <row r="43" spans="1:4" x14ac:dyDescent="0.2">
      <c r="A43" s="21">
        <v>34366</v>
      </c>
      <c r="B43" s="77">
        <f>VLOOKUP(A43,Database!$A:$AU,MATCH($B$4,Database!$A$1:$AU$1,0),FALSE)</f>
        <v>66.514645997000002</v>
      </c>
      <c r="C43" s="22">
        <f>(Table13456789101112131415161734[[#This Row],[USA]]-B42)/B42</f>
        <v>6.9192181005568471E-4</v>
      </c>
      <c r="D43" s="23">
        <f>(Table13456789101112131415161734[[#This Row],[USA]]-B31)/B31</f>
        <v>2.8986929516927894E-2</v>
      </c>
    </row>
    <row r="44" spans="1:4" x14ac:dyDescent="0.2">
      <c r="A44" s="21">
        <v>34394</v>
      </c>
      <c r="B44" s="77">
        <f>VLOOKUP(A44,Database!$A:$AU,MATCH($B$4,Database!$A$1:$AU$1,0),FALSE)</f>
        <v>67.181913598999998</v>
      </c>
      <c r="C44" s="22">
        <f>(Table13456789101112131415161734[[#This Row],[USA]]-B43)/B43</f>
        <v>1.0031889849193381E-2</v>
      </c>
      <c r="D44" s="23">
        <f>(Table13456789101112131415161734[[#This Row],[USA]]-B32)/B32</f>
        <v>4.0188457732459423E-2</v>
      </c>
    </row>
    <row r="45" spans="1:4" x14ac:dyDescent="0.2">
      <c r="A45" s="21">
        <v>34425</v>
      </c>
      <c r="B45" s="77">
        <f>VLOOKUP(A45,Database!$A:$AU,MATCH($B$4,Database!$A$1:$AU$1,0),FALSE)</f>
        <v>67.589688244000001</v>
      </c>
      <c r="C45" s="22">
        <f>(Table13456789101112131415161734[[#This Row],[USA]]-B44)/B44</f>
        <v>6.0697086932348593E-3</v>
      </c>
      <c r="D45" s="23">
        <f>(Table13456789101112131415161734[[#This Row],[USA]]-B33)/B33</f>
        <v>4.3462692595086568E-2</v>
      </c>
    </row>
    <row r="46" spans="1:4" x14ac:dyDescent="0.2">
      <c r="A46" s="21">
        <v>34455</v>
      </c>
      <c r="B46" s="77">
        <f>VLOOKUP(A46,Database!$A:$AU,MATCH($B$4,Database!$A$1:$AU$1,0),FALSE)</f>
        <v>67.909841892000003</v>
      </c>
      <c r="C46" s="22">
        <f>(Table13456789101112131415161734[[#This Row],[USA]]-B45)/B45</f>
        <v>4.7367232534679116E-3</v>
      </c>
      <c r="D46" s="23">
        <f>(Table13456789101112131415161734[[#This Row],[USA]]-B34)/B34</f>
        <v>5.2447568562903127E-2</v>
      </c>
    </row>
    <row r="47" spans="1:4" x14ac:dyDescent="0.2">
      <c r="A47" s="21">
        <v>34486</v>
      </c>
      <c r="B47" s="77">
        <f>VLOOKUP(A47,Database!$A:$AU,MATCH($B$4,Database!$A$1:$AU$1,0),FALSE)</f>
        <v>68.353101058999997</v>
      </c>
      <c r="C47" s="22">
        <f>(Table13456789101112131415161734[[#This Row],[USA]]-B46)/B46</f>
        <v>6.5271712413191617E-3</v>
      </c>
      <c r="D47" s="23">
        <f>(Table13456789101112131415161734[[#This Row],[USA]]-B35)/B35</f>
        <v>5.6987131141463553E-2</v>
      </c>
    </row>
    <row r="48" spans="1:4" x14ac:dyDescent="0.2">
      <c r="A48" s="21">
        <v>34516</v>
      </c>
      <c r="B48" s="77">
        <f>VLOOKUP(A48,Database!$A:$AU,MATCH($B$4,Database!$A$1:$AU$1,0),FALSE)</f>
        <v>68.445083283000002</v>
      </c>
      <c r="C48" s="22">
        <f>(Table13456789101112131415161734[[#This Row],[USA]]-B47)/B47</f>
        <v>1.3456920399355409E-3</v>
      </c>
      <c r="D48" s="23">
        <f>(Table13456789101112131415161734[[#This Row],[USA]]-B36)/B36</f>
        <v>5.5884817446609739E-2</v>
      </c>
    </row>
    <row r="49" spans="1:4" x14ac:dyDescent="0.2">
      <c r="A49" s="21">
        <v>34547</v>
      </c>
      <c r="B49" s="77">
        <f>VLOOKUP(A49,Database!$A:$AU,MATCH($B$4,Database!$A$1:$AU$1,0),FALSE)</f>
        <v>68.894884289999993</v>
      </c>
      <c r="C49" s="22">
        <f>(Table13456789101112131415161734[[#This Row],[USA]]-B48)/B48</f>
        <v>6.5717066212075117E-3</v>
      </c>
      <c r="D49" s="23">
        <f>(Table13456789101112131415161734[[#This Row],[USA]]-B37)/B37</f>
        <v>6.4000061236715367E-2</v>
      </c>
    </row>
    <row r="50" spans="1:4" x14ac:dyDescent="0.2">
      <c r="A50" s="21">
        <v>34578</v>
      </c>
      <c r="B50" s="77">
        <f>VLOOKUP(A50,Database!$A:$AU,MATCH($B$4,Database!$A$1:$AU$1,0),FALSE)</f>
        <v>69.115919160999994</v>
      </c>
      <c r="C50" s="22">
        <f>(Table13456789101112131415161734[[#This Row],[USA]]-B49)/B49</f>
        <v>3.2082914904043676E-3</v>
      </c>
      <c r="D50" s="23">
        <f>(Table13456789101112131415161734[[#This Row],[USA]]-B38)/B38</f>
        <v>6.2053545584427133E-2</v>
      </c>
    </row>
    <row r="51" spans="1:4" x14ac:dyDescent="0.2">
      <c r="A51" s="21">
        <v>34608</v>
      </c>
      <c r="B51" s="77">
        <f>VLOOKUP(A51,Database!$A:$AU,MATCH($B$4,Database!$A$1:$AU$1,0),FALSE)</f>
        <v>69.654134115999994</v>
      </c>
      <c r="C51" s="22">
        <f>(Table13456789101112131415161734[[#This Row],[USA]]-B50)/B50</f>
        <v>7.7871344479449409E-3</v>
      </c>
      <c r="D51" s="23">
        <f>(Table13456789101112131415161734[[#This Row],[USA]]-B39)/B39</f>
        <v>6.2122146452884823E-2</v>
      </c>
    </row>
    <row r="52" spans="1:4" x14ac:dyDescent="0.2">
      <c r="A52" s="21">
        <v>34639</v>
      </c>
      <c r="B52" s="77">
        <f>VLOOKUP(A52,Database!$A:$AU,MATCH($B$4,Database!$A$1:$AU$1,0),FALSE)</f>
        <v>70.123659759000006</v>
      </c>
      <c r="C52" s="22">
        <f>(Table13456789101112131415161734[[#This Row],[USA]]-B51)/B51</f>
        <v>6.7408151570454797E-3</v>
      </c>
      <c r="D52" s="23">
        <f>(Table13456789101112131415161734[[#This Row],[USA]]-B40)/B40</f>
        <v>6.4136600117150208E-2</v>
      </c>
    </row>
    <row r="53" spans="1:4" x14ac:dyDescent="0.2">
      <c r="A53" s="21">
        <v>34669</v>
      </c>
      <c r="B53" s="77">
        <f>VLOOKUP(A53,Database!$A:$AU,MATCH($B$4,Database!$A$1:$AU$1,0),FALSE)</f>
        <v>70.835530809999995</v>
      </c>
      <c r="C53" s="22">
        <f>(Table13456789101112131415161734[[#This Row],[USA]]-B52)/B52</f>
        <v>1.01516528579161E-2</v>
      </c>
      <c r="D53" s="23">
        <f>(Table13456789101112131415161734[[#This Row],[USA]]-B41)/B41</f>
        <v>6.920118073033131E-2</v>
      </c>
    </row>
    <row r="54" spans="1:4" x14ac:dyDescent="0.2">
      <c r="A54" s="21">
        <v>34700</v>
      </c>
      <c r="B54" s="77">
        <f>VLOOKUP(A54,Database!$A:$AU,MATCH($B$4,Database!$A$1:$AU$1,0),FALSE)</f>
        <v>70.956455716999997</v>
      </c>
      <c r="C54" s="22">
        <f>(Table13456789101112131415161734[[#This Row],[USA]]-B53)/B53</f>
        <v>1.7071221972537471E-3</v>
      </c>
      <c r="D54" s="23">
        <f>(Table13456789101112131415161734[[#This Row],[USA]]-B42)/B42</f>
        <v>6.7517551540113283E-2</v>
      </c>
    </row>
    <row r="55" spans="1:4" x14ac:dyDescent="0.2">
      <c r="A55" s="21">
        <v>34731</v>
      </c>
      <c r="B55" s="77">
        <f>VLOOKUP(A55,Database!$A:$AU,MATCH($B$4,Database!$A$1:$AU$1,0),FALSE)</f>
        <v>70.852777477000004</v>
      </c>
      <c r="C55" s="22">
        <f>(Table13456789101112131415161734[[#This Row],[USA]]-B54)/B54</f>
        <v>-1.4611530262094812E-3</v>
      </c>
      <c r="D55" s="23">
        <f>(Table13456789101112131415161734[[#This Row],[USA]]-B43)/B43</f>
        <v>6.5220695607335316E-2</v>
      </c>
    </row>
    <row r="56" spans="1:4" x14ac:dyDescent="0.2">
      <c r="A56" s="21">
        <v>34759</v>
      </c>
      <c r="B56" s="77">
        <f>VLOOKUP(A56,Database!$A:$AU,MATCH($B$4,Database!$A$1:$AU$1,0),FALSE)</f>
        <v>70.965277287999996</v>
      </c>
      <c r="C56" s="22">
        <f>(Table13456789101112131415161734[[#This Row],[USA]]-B55)/B55</f>
        <v>1.5877967668453295E-3</v>
      </c>
      <c r="D56" s="23">
        <f>(Table13456789101112131415161734[[#This Row],[USA]]-B44)/B44</f>
        <v>5.631521173365793E-2</v>
      </c>
    </row>
    <row r="57" spans="1:4" x14ac:dyDescent="0.2">
      <c r="A57" s="21">
        <v>34790</v>
      </c>
      <c r="B57" s="77">
        <f>VLOOKUP(A57,Database!$A:$AU,MATCH($B$4,Database!$A$1:$AU$1,0),FALSE)</f>
        <v>70.863878779999993</v>
      </c>
      <c r="C57" s="22">
        <f>(Table13456789101112131415161734[[#This Row],[USA]]-B56)/B56</f>
        <v>-1.428846780778362E-3</v>
      </c>
      <c r="D57" s="23">
        <f>(Table13456789101112131415161734[[#This Row],[USA]]-B45)/B45</f>
        <v>4.844216064705173E-2</v>
      </c>
    </row>
    <row r="58" spans="1:4" x14ac:dyDescent="0.2">
      <c r="A58" s="21">
        <v>34820</v>
      </c>
      <c r="B58" s="77">
        <f>VLOOKUP(A58,Database!$A:$AU,MATCH($B$4,Database!$A$1:$AU$1,0),FALSE)</f>
        <v>71.191565455000003</v>
      </c>
      <c r="C58" s="22">
        <f>(Table13456789101112131415161734[[#This Row],[USA]]-B57)/B57</f>
        <v>4.6241707431416111E-3</v>
      </c>
      <c r="D58" s="23">
        <f>(Table13456789101112131415161734[[#This Row],[USA]]-B46)/B46</f>
        <v>4.8324712170867201E-2</v>
      </c>
    </row>
    <row r="59" spans="1:4" x14ac:dyDescent="0.2">
      <c r="A59" s="21">
        <v>34851</v>
      </c>
      <c r="B59" s="77">
        <f>VLOOKUP(A59,Database!$A:$AU,MATCH($B$4,Database!$A$1:$AU$1,0),FALSE)</f>
        <v>71.422710441000007</v>
      </c>
      <c r="C59" s="22">
        <f>(Table13456789101112131415161734[[#This Row],[USA]]-B58)/B58</f>
        <v>3.2468029677772715E-3</v>
      </c>
      <c r="D59" s="23">
        <f>(Table13456789101112131415161734[[#This Row],[USA]]-B47)/B47</f>
        <v>4.4908121715654586E-2</v>
      </c>
    </row>
    <row r="60" spans="1:4" x14ac:dyDescent="0.2">
      <c r="A60" s="21">
        <v>34881</v>
      </c>
      <c r="B60" s="77">
        <f>VLOOKUP(A60,Database!$A:$AU,MATCH($B$4,Database!$A$1:$AU$1,0),FALSE)</f>
        <v>71.109891583000007</v>
      </c>
      <c r="C60" s="22">
        <f>(Table13456789101112131415161734[[#This Row],[USA]]-B59)/B59</f>
        <v>-4.3798233932666212E-3</v>
      </c>
      <c r="D60" s="23">
        <f>(Table13456789101112131415161734[[#This Row],[USA]]-B48)/B48</f>
        <v>3.8933524106937192E-2</v>
      </c>
    </row>
    <row r="61" spans="1:4" x14ac:dyDescent="0.2">
      <c r="A61" s="21">
        <v>34912</v>
      </c>
      <c r="B61" s="77">
        <f>VLOOKUP(A61,Database!$A:$AU,MATCH($B$4,Database!$A$1:$AU$1,0),FALSE)</f>
        <v>72.045771068999997</v>
      </c>
      <c r="C61" s="22">
        <f>(Table13456789101112131415161734[[#This Row],[USA]]-B60)/B60</f>
        <v>1.3161030978476809E-2</v>
      </c>
      <c r="D61" s="23">
        <f>(Table13456789101112131415161734[[#This Row],[USA]]-B49)/B49</f>
        <v>4.5734698758429455E-2</v>
      </c>
    </row>
    <row r="62" spans="1:4" x14ac:dyDescent="0.2">
      <c r="A62" s="21">
        <v>34943</v>
      </c>
      <c r="B62" s="77">
        <f>VLOOKUP(A62,Database!$A:$AU,MATCH($B$4,Database!$A$1:$AU$1,0),FALSE)</f>
        <v>72.345803603999997</v>
      </c>
      <c r="C62" s="22">
        <f>(Table13456789101112131415161734[[#This Row],[USA]]-B61)/B61</f>
        <v>4.16447114866258E-3</v>
      </c>
      <c r="D62" s="23">
        <f>(Table13456789101112131415161734[[#This Row],[USA]]-B50)/B50</f>
        <v>4.6731411261076425E-2</v>
      </c>
    </row>
    <row r="63" spans="1:4" x14ac:dyDescent="0.2">
      <c r="A63" s="21">
        <v>34973</v>
      </c>
      <c r="B63" s="77">
        <f>VLOOKUP(A63,Database!$A:$AU,MATCH($B$4,Database!$A$1:$AU$1,0),FALSE)</f>
        <v>72.232114367999998</v>
      </c>
      <c r="C63" s="22">
        <f>(Table13456789101112131415161734[[#This Row],[USA]]-B62)/B62</f>
        <v>-1.5714696684040034E-3</v>
      </c>
      <c r="D63" s="23">
        <f>(Table13456789101112131415161734[[#This Row],[USA]]-B51)/B51</f>
        <v>3.7011159276012374E-2</v>
      </c>
    </row>
    <row r="64" spans="1:4" x14ac:dyDescent="0.2">
      <c r="A64" s="21">
        <v>35004</v>
      </c>
      <c r="B64" s="77">
        <f>VLOOKUP(A64,Database!$A:$AU,MATCH($B$4,Database!$A$1:$AU$1,0),FALSE)</f>
        <v>72.399525980999996</v>
      </c>
      <c r="C64" s="22">
        <f>(Table13456789101112131415161734[[#This Row],[USA]]-B63)/B63</f>
        <v>2.3176894995360236E-3</v>
      </c>
      <c r="D64" s="23">
        <f>(Table13456789101112131415161734[[#This Row],[USA]]-B52)/B52</f>
        <v>3.2455040564363796E-2</v>
      </c>
    </row>
    <row r="65" spans="1:4" x14ac:dyDescent="0.2">
      <c r="A65" s="21">
        <v>35034</v>
      </c>
      <c r="B65" s="77">
        <f>VLOOKUP(A65,Database!$A:$AU,MATCH($B$4,Database!$A$1:$AU$1,0),FALSE)</f>
        <v>72.668732577</v>
      </c>
      <c r="C65" s="22">
        <f>(Table13456789101112131415161734[[#This Row],[USA]]-B64)/B64</f>
        <v>3.7183474940243703E-3</v>
      </c>
      <c r="D65" s="23">
        <f>(Table13456789101112131415161734[[#This Row],[USA]]-B53)/B53</f>
        <v>2.5879692663236298E-2</v>
      </c>
    </row>
    <row r="66" spans="1:4" x14ac:dyDescent="0.2">
      <c r="A66" s="21">
        <v>35065</v>
      </c>
      <c r="B66" s="77">
        <f>VLOOKUP(A66,Database!$A:$AU,MATCH($B$4,Database!$A$1:$AU$1,0),FALSE)</f>
        <v>72.259272913000004</v>
      </c>
      <c r="C66" s="22">
        <f>(Table13456789101112131415161734[[#This Row],[USA]]-B65)/B65</f>
        <v>-5.6346058267375404E-3</v>
      </c>
      <c r="D66" s="23">
        <f>(Table13456789101112131415161734[[#This Row],[USA]]-B54)/B54</f>
        <v>1.836079864524396E-2</v>
      </c>
    </row>
    <row r="67" spans="1:4" x14ac:dyDescent="0.2">
      <c r="A67" s="21">
        <v>35096</v>
      </c>
      <c r="B67" s="77">
        <f>VLOOKUP(A67,Database!$A:$AU,MATCH($B$4,Database!$A$1:$AU$1,0),FALSE)</f>
        <v>73.303290982999997</v>
      </c>
      <c r="C67" s="22">
        <f>(Table13456789101112131415161734[[#This Row],[USA]]-B66)/B66</f>
        <v>1.4448222738927751E-2</v>
      </c>
      <c r="D67" s="23">
        <f>(Table13456789101112131415161734[[#This Row],[USA]]-B55)/B55</f>
        <v>3.45859907439122E-2</v>
      </c>
    </row>
    <row r="68" spans="1:4" x14ac:dyDescent="0.2">
      <c r="A68" s="21">
        <v>35125</v>
      </c>
      <c r="B68" s="77">
        <f>VLOOKUP(A68,Database!$A:$AU,MATCH($B$4,Database!$A$1:$AU$1,0),FALSE)</f>
        <v>73.203775731999997</v>
      </c>
      <c r="C68" s="22">
        <f>(Table13456789101112131415161734[[#This Row],[USA]]-B67)/B67</f>
        <v>-1.3575823085907371E-3</v>
      </c>
      <c r="D68" s="23">
        <f>(Table13456789101112131415161734[[#This Row],[USA]]-B56)/B56</f>
        <v>3.1543573555211403E-2</v>
      </c>
    </row>
    <row r="69" spans="1:4" x14ac:dyDescent="0.2">
      <c r="A69" s="21">
        <v>35156</v>
      </c>
      <c r="B69" s="77">
        <f>VLOOKUP(A69,Database!$A:$AU,MATCH($B$4,Database!$A$1:$AU$1,0),FALSE)</f>
        <v>73.957673143999997</v>
      </c>
      <c r="C69" s="22">
        <f>(Table13456789101112131415161734[[#This Row],[USA]]-B68)/B68</f>
        <v>1.0298613759487341E-2</v>
      </c>
      <c r="D69" s="23">
        <f>(Table13456789101112131415161734[[#This Row],[USA]]-B57)/B57</f>
        <v>4.3658270154881364E-2</v>
      </c>
    </row>
    <row r="70" spans="1:4" x14ac:dyDescent="0.2">
      <c r="A70" s="21">
        <v>35186</v>
      </c>
      <c r="B70" s="77">
        <f>VLOOKUP(A70,Database!$A:$AU,MATCH($B$4,Database!$A$1:$AU$1,0),FALSE)</f>
        <v>74.487760359000006</v>
      </c>
      <c r="C70" s="22">
        <f>(Table13456789101112131415161734[[#This Row],[USA]]-B69)/B69</f>
        <v>7.1674404083521869E-3</v>
      </c>
      <c r="D70" s="23">
        <f>(Table13456789101112131415161734[[#This Row],[USA]]-B58)/B58</f>
        <v>4.6300357112999846E-2</v>
      </c>
    </row>
    <row r="71" spans="1:4" x14ac:dyDescent="0.2">
      <c r="A71" s="21">
        <v>35217</v>
      </c>
      <c r="B71" s="77">
        <f>VLOOKUP(A71,Database!$A:$AU,MATCH($B$4,Database!$A$1:$AU$1,0),FALSE)</f>
        <v>75.051746195999996</v>
      </c>
      <c r="C71" s="22">
        <f>(Table13456789101112131415161734[[#This Row],[USA]]-B70)/B70</f>
        <v>7.571523620549375E-3</v>
      </c>
      <c r="D71" s="23">
        <f>(Table13456789101112131415161734[[#This Row],[USA]]-B59)/B59</f>
        <v>5.0810669779856911E-2</v>
      </c>
    </row>
    <row r="72" spans="1:4" x14ac:dyDescent="0.2">
      <c r="A72" s="21">
        <v>35247</v>
      </c>
      <c r="B72" s="77">
        <f>VLOOKUP(A72,Database!$A:$AU,MATCH($B$4,Database!$A$1:$AU$1,0),FALSE)</f>
        <v>75.051647076999998</v>
      </c>
      <c r="C72" s="22">
        <f>(Table13456789101112131415161734[[#This Row],[USA]]-B71)/B71</f>
        <v>-1.3206754675510756E-6</v>
      </c>
      <c r="D72" s="23">
        <f>(Table13456789101112131415161734[[#This Row],[USA]]-B60)/B60</f>
        <v>5.5431887269848309E-2</v>
      </c>
    </row>
    <row r="73" spans="1:4" x14ac:dyDescent="0.2">
      <c r="A73" s="21">
        <v>35278</v>
      </c>
      <c r="B73" s="77">
        <f>VLOOKUP(A73,Database!$A:$AU,MATCH($B$4,Database!$A$1:$AU$1,0),FALSE)</f>
        <v>75.416998887000005</v>
      </c>
      <c r="C73" s="22">
        <f>(Table13456789101112131415161734[[#This Row],[USA]]-B72)/B72</f>
        <v>4.8680052234585961E-3</v>
      </c>
      <c r="D73" s="23">
        <f>(Table13456789101112131415161734[[#This Row],[USA]]-B61)/B61</f>
        <v>4.6792861926223277E-2</v>
      </c>
    </row>
    <row r="74" spans="1:4" x14ac:dyDescent="0.2">
      <c r="A74" s="21">
        <v>35309</v>
      </c>
      <c r="B74" s="77">
        <f>VLOOKUP(A74,Database!$A:$AU,MATCH($B$4,Database!$A$1:$AU$1,0),FALSE)</f>
        <v>75.920918744999994</v>
      </c>
      <c r="C74" s="22">
        <f>(Table13456789101112131415161734[[#This Row],[USA]]-B73)/B73</f>
        <v>6.6817808376998704E-3</v>
      </c>
      <c r="D74" s="23">
        <f>(Table13456789101112131415161734[[#This Row],[USA]]-B62)/B62</f>
        <v>4.9417035445056962E-2</v>
      </c>
    </row>
    <row r="75" spans="1:4" x14ac:dyDescent="0.2">
      <c r="A75" s="21">
        <v>35339</v>
      </c>
      <c r="B75" s="77">
        <f>VLOOKUP(A75,Database!$A:$AU,MATCH($B$4,Database!$A$1:$AU$1,0),FALSE)</f>
        <v>75.891480469000001</v>
      </c>
      <c r="C75" s="22">
        <f>(Table13456789101112131415161734[[#This Row],[USA]]-B74)/B74</f>
        <v>-3.8774920649826998E-4</v>
      </c>
      <c r="D75" s="23">
        <f>(Table13456789101112131415161734[[#This Row],[USA]]-B63)/B63</f>
        <v>5.0661207040910906E-2</v>
      </c>
    </row>
    <row r="76" spans="1:4" x14ac:dyDescent="0.2">
      <c r="A76" s="21">
        <v>35370</v>
      </c>
      <c r="B76" s="77">
        <f>VLOOKUP(A76,Database!$A:$AU,MATCH($B$4,Database!$A$1:$AU$1,0),FALSE)</f>
        <v>76.568560829000006</v>
      </c>
      <c r="C76" s="22">
        <f>(Table13456789101112131415161734[[#This Row],[USA]]-B75)/B75</f>
        <v>8.921691286238348E-3</v>
      </c>
      <c r="D76" s="23">
        <f>(Table13456789101112131415161734[[#This Row],[USA]]-B64)/B64</f>
        <v>5.7583731267717153E-2</v>
      </c>
    </row>
    <row r="77" spans="1:4" x14ac:dyDescent="0.2">
      <c r="A77" s="21">
        <v>35400</v>
      </c>
      <c r="B77" s="77">
        <f>VLOOKUP(A77,Database!$A:$AU,MATCH($B$4,Database!$A$1:$AU$1,0),FALSE)</f>
        <v>77.049187774999993</v>
      </c>
      <c r="C77" s="22">
        <f>(Table13456789101112131415161734[[#This Row],[USA]]-B76)/B76</f>
        <v>6.2770795323340003E-3</v>
      </c>
      <c r="D77" s="23">
        <f>(Table13456789101112131415161734[[#This Row],[USA]]-B65)/B65</f>
        <v>6.0279779798807553E-2</v>
      </c>
    </row>
    <row r="78" spans="1:4" x14ac:dyDescent="0.2">
      <c r="A78" s="21">
        <v>35431</v>
      </c>
      <c r="B78" s="77">
        <f>VLOOKUP(A78,Database!$A:$AU,MATCH($B$4,Database!$A$1:$AU$1,0),FALSE)</f>
        <v>77.184881379999993</v>
      </c>
      <c r="C78" s="22">
        <f>(Table13456789101112131415161734[[#This Row],[USA]]-B77)/B77</f>
        <v>1.7611295968006091E-3</v>
      </c>
      <c r="D78" s="23">
        <f>(Table13456789101112131415161734[[#This Row],[USA]]-B66)/B66</f>
        <v>6.816576293163662E-2</v>
      </c>
    </row>
    <row r="79" spans="1:4" x14ac:dyDescent="0.2">
      <c r="A79" s="21">
        <v>35462</v>
      </c>
      <c r="B79" s="77">
        <f>VLOOKUP(A79,Database!$A:$AU,MATCH($B$4,Database!$A$1:$AU$1,0),FALSE)</f>
        <v>78.104901861000002</v>
      </c>
      <c r="C79" s="22">
        <f>(Table13456789101112131415161734[[#This Row],[USA]]-B78)/B78</f>
        <v>1.1919698061988638E-2</v>
      </c>
      <c r="D79" s="23">
        <f>(Table13456789101112131415161734[[#This Row],[USA]]-B67)/B67</f>
        <v>6.5503346624827014E-2</v>
      </c>
    </row>
    <row r="80" spans="1:4" x14ac:dyDescent="0.2">
      <c r="A80" s="21">
        <v>35490</v>
      </c>
      <c r="B80" s="77">
        <f>VLOOKUP(A80,Database!$A:$AU,MATCH($B$4,Database!$A$1:$AU$1,0),FALSE)</f>
        <v>78.576013404999998</v>
      </c>
      <c r="C80" s="22">
        <f>(Table13456789101112131415161734[[#This Row],[USA]]-B79)/B79</f>
        <v>6.0317794757416519E-3</v>
      </c>
      <c r="D80" s="23">
        <f>(Table13456789101112131415161734[[#This Row],[USA]]-B68)/B68</f>
        <v>7.3387439640652349E-2</v>
      </c>
    </row>
    <row r="81" spans="1:4" x14ac:dyDescent="0.2">
      <c r="A81" s="21">
        <v>35521</v>
      </c>
      <c r="B81" s="77">
        <f>VLOOKUP(A81,Database!$A:$AU,MATCH($B$4,Database!$A$1:$AU$1,0),FALSE)</f>
        <v>78.647180685999999</v>
      </c>
      <c r="C81" s="22">
        <f>(Table13456789101112131415161734[[#This Row],[USA]]-B80)/B80</f>
        <v>9.0571254402011274E-4</v>
      </c>
      <c r="D81" s="23">
        <f>(Table13456789101112131415161734[[#This Row],[USA]]-B69)/B69</f>
        <v>6.3407991931672195E-2</v>
      </c>
    </row>
    <row r="82" spans="1:4" x14ac:dyDescent="0.2">
      <c r="A82" s="21">
        <v>35551</v>
      </c>
      <c r="B82" s="77">
        <f>VLOOKUP(A82,Database!$A:$AU,MATCH($B$4,Database!$A$1:$AU$1,0),FALSE)</f>
        <v>79.070021385999993</v>
      </c>
      <c r="C82" s="22">
        <f>(Table13456789101112131415161734[[#This Row],[USA]]-B81)/B81</f>
        <v>5.3764254015435378E-3</v>
      </c>
      <c r="D82" s="23">
        <f>(Table13456789101112131415161734[[#This Row],[USA]]-B70)/B70</f>
        <v>6.1516966074901376E-2</v>
      </c>
    </row>
    <row r="83" spans="1:4" x14ac:dyDescent="0.2">
      <c r="A83" s="21">
        <v>35582</v>
      </c>
      <c r="B83" s="77">
        <f>VLOOKUP(A83,Database!$A:$AU,MATCH($B$4,Database!$A$1:$AU$1,0),FALSE)</f>
        <v>79.430318137</v>
      </c>
      <c r="C83" s="22">
        <f>(Table13456789101112131415161734[[#This Row],[USA]]-B82)/B82</f>
        <v>4.5566795693797622E-3</v>
      </c>
      <c r="D83" s="23">
        <f>(Table13456789101112131415161734[[#This Row],[USA]]-B71)/B71</f>
        <v>5.8340707084485757E-2</v>
      </c>
    </row>
    <row r="84" spans="1:4" x14ac:dyDescent="0.2">
      <c r="A84" s="21">
        <v>35612</v>
      </c>
      <c r="B84" s="77">
        <f>VLOOKUP(A84,Database!$A:$AU,MATCH($B$4,Database!$A$1:$AU$1,0),FALSE)</f>
        <v>80.067949225000007</v>
      </c>
      <c r="C84" s="22">
        <f>(Table13456789101112131415161734[[#This Row],[USA]]-B83)/B83</f>
        <v>8.0275529917962999E-3</v>
      </c>
      <c r="D84" s="23">
        <f>(Table13456789101112131415161734[[#This Row],[USA]]-B72)/B72</f>
        <v>6.6838002140758912E-2</v>
      </c>
    </row>
    <row r="85" spans="1:4" x14ac:dyDescent="0.2">
      <c r="A85" s="21">
        <v>35643</v>
      </c>
      <c r="B85" s="77">
        <f>VLOOKUP(A85,Database!$A:$AU,MATCH($B$4,Database!$A$1:$AU$1,0),FALSE)</f>
        <v>80.892716562000004</v>
      </c>
      <c r="C85" s="22">
        <f>(Table13456789101112131415161734[[#This Row],[USA]]-B84)/B84</f>
        <v>1.0300842534161924E-2</v>
      </c>
      <c r="D85" s="23">
        <f>(Table13456789101112131415161734[[#This Row],[USA]]-B73)/B73</f>
        <v>7.2605881377015055E-2</v>
      </c>
    </row>
    <row r="86" spans="1:4" x14ac:dyDescent="0.2">
      <c r="A86" s="21">
        <v>35674</v>
      </c>
      <c r="B86" s="77">
        <f>VLOOKUP(A86,Database!$A:$AU,MATCH($B$4,Database!$A$1:$AU$1,0),FALSE)</f>
        <v>81.676052251000002</v>
      </c>
      <c r="C86" s="22">
        <f>(Table13456789101112131415161734[[#This Row],[USA]]-B85)/B85</f>
        <v>9.6836368253205105E-3</v>
      </c>
      <c r="D86" s="23">
        <f>(Table13456789101112131415161734[[#This Row],[USA]]-B74)/B74</f>
        <v>7.5804318508448362E-2</v>
      </c>
    </row>
    <row r="87" spans="1:4" x14ac:dyDescent="0.2">
      <c r="A87" s="21">
        <v>35704</v>
      </c>
      <c r="B87" s="77">
        <f>VLOOKUP(A87,Database!$A:$AU,MATCH($B$4,Database!$A$1:$AU$1,0),FALSE)</f>
        <v>82.374046673999999</v>
      </c>
      <c r="C87" s="22">
        <f>(Table13456789101112131415161734[[#This Row],[USA]]-B86)/B86</f>
        <v>8.5458883450314077E-3</v>
      </c>
      <c r="D87" s="23">
        <f>(Table13456789101112131415161734[[#This Row],[USA]]-B75)/B75</f>
        <v>8.541889240977428E-2</v>
      </c>
    </row>
    <row r="88" spans="1:4" x14ac:dyDescent="0.2">
      <c r="A88" s="21">
        <v>35735</v>
      </c>
      <c r="B88" s="77">
        <f>VLOOKUP(A88,Database!$A:$AU,MATCH($B$4,Database!$A$1:$AU$1,0),FALSE)</f>
        <v>83.015345155999995</v>
      </c>
      <c r="C88" s="22">
        <f>(Table13456789101112131415161734[[#This Row],[USA]]-B87)/B87</f>
        <v>7.7852006535258818E-3</v>
      </c>
      <c r="D88" s="23">
        <f>(Table13456789101112131415161734[[#This Row],[USA]]-B76)/B76</f>
        <v>8.4196232202895183E-2</v>
      </c>
    </row>
    <row r="89" spans="1:4" x14ac:dyDescent="0.2">
      <c r="A89" s="21">
        <v>35765</v>
      </c>
      <c r="B89" s="77">
        <f>VLOOKUP(A89,Database!$A:$AU,MATCH($B$4,Database!$A$1:$AU$1,0),FALSE)</f>
        <v>83.391699149000004</v>
      </c>
      <c r="C89" s="22">
        <f>(Table13456789101112131415161734[[#This Row],[USA]]-B88)/B88</f>
        <v>4.5335472892725544E-3</v>
      </c>
      <c r="D89" s="23">
        <f>(Table13456789101112131415161734[[#This Row],[USA]]-B77)/B77</f>
        <v>8.2317692855134211E-2</v>
      </c>
    </row>
    <row r="90" spans="1:4" x14ac:dyDescent="0.2">
      <c r="A90" s="21">
        <v>35796</v>
      </c>
      <c r="B90" s="77">
        <f>VLOOKUP(A90,Database!$A:$AU,MATCH($B$4,Database!$A$1:$AU$1,0),FALSE)</f>
        <v>83.766566361000002</v>
      </c>
      <c r="C90" s="22">
        <f>(Table13456789101112131415161734[[#This Row],[USA]]-B89)/B89</f>
        <v>4.4952581111245204E-3</v>
      </c>
      <c r="D90" s="23">
        <f>(Table13456789101112131415161734[[#This Row],[USA]]-B78)/B78</f>
        <v>8.527168615569633E-2</v>
      </c>
    </row>
    <row r="91" spans="1:4" x14ac:dyDescent="0.2">
      <c r="A91" s="21">
        <v>35827</v>
      </c>
      <c r="B91" s="77">
        <f>VLOOKUP(A91,Database!$A:$AU,MATCH($B$4,Database!$A$1:$AU$1,0),FALSE)</f>
        <v>83.895024294999999</v>
      </c>
      <c r="C91" s="22">
        <f>(Table13456789101112131415161734[[#This Row],[USA]]-B90)/B90</f>
        <v>1.533522735626942E-3</v>
      </c>
      <c r="D91" s="23">
        <f>(Table13456789101112131415161734[[#This Row],[USA]]-B79)/B79</f>
        <v>7.4132638234466169E-2</v>
      </c>
    </row>
    <row r="92" spans="1:4" x14ac:dyDescent="0.2">
      <c r="A92" s="21">
        <v>35855</v>
      </c>
      <c r="B92" s="77">
        <f>VLOOKUP(A92,Database!$A:$AU,MATCH($B$4,Database!$A$1:$AU$1,0),FALSE)</f>
        <v>83.922281959000003</v>
      </c>
      <c r="C92" s="22">
        <f>(Table13456789101112131415161734[[#This Row],[USA]]-B91)/B91</f>
        <v>3.2490203357183445E-4</v>
      </c>
      <c r="D92" s="23">
        <f>(Table13456789101112131415161734[[#This Row],[USA]]-B80)/B80</f>
        <v>6.8039447693076877E-2</v>
      </c>
    </row>
    <row r="93" spans="1:4" x14ac:dyDescent="0.2">
      <c r="A93" s="21">
        <v>35886</v>
      </c>
      <c r="B93" s="77">
        <f>VLOOKUP(A93,Database!$A:$AU,MATCH($B$4,Database!$A$1:$AU$1,0),FALSE)</f>
        <v>84.233812272999998</v>
      </c>
      <c r="C93" s="22">
        <f>(Table13456789101112131415161734[[#This Row],[USA]]-B92)/B92</f>
        <v>3.7121287306295181E-3</v>
      </c>
      <c r="D93" s="23">
        <f>(Table13456789101112131415161734[[#This Row],[USA]]-B81)/B81</f>
        <v>7.1034098594134051E-2</v>
      </c>
    </row>
    <row r="94" spans="1:4" x14ac:dyDescent="0.2">
      <c r="A94" s="21">
        <v>35916</v>
      </c>
      <c r="B94" s="77">
        <f>VLOOKUP(A94,Database!$A:$AU,MATCH($B$4,Database!$A$1:$AU$1,0),FALSE)</f>
        <v>84.759340023999997</v>
      </c>
      <c r="C94" s="22">
        <f>(Table13456789101112131415161734[[#This Row],[USA]]-B93)/B93</f>
        <v>6.2389168532082364E-3</v>
      </c>
      <c r="D94" s="23">
        <f>(Table13456789101112131415161734[[#This Row],[USA]]-B82)/B82</f>
        <v>7.1952916393258293E-2</v>
      </c>
    </row>
    <row r="95" spans="1:4" x14ac:dyDescent="0.2">
      <c r="A95" s="21">
        <v>35947</v>
      </c>
      <c r="B95" s="77">
        <f>VLOOKUP(A95,Database!$A:$AU,MATCH($B$4,Database!$A$1:$AU$1,0),FALSE)</f>
        <v>84.248977444999994</v>
      </c>
      <c r="C95" s="22">
        <f>(Table13456789101112131415161734[[#This Row],[USA]]-B94)/B94</f>
        <v>-6.0213137437772745E-3</v>
      </c>
      <c r="D95" s="23">
        <f>(Table13456789101112131415161734[[#This Row],[USA]]-B83)/B83</f>
        <v>6.0665239936328288E-2</v>
      </c>
    </row>
    <row r="96" spans="1:4" x14ac:dyDescent="0.2">
      <c r="A96" s="21">
        <v>35977</v>
      </c>
      <c r="B96" s="77">
        <f>VLOOKUP(A96,Database!$A:$AU,MATCH($B$4,Database!$A$1:$AU$1,0),FALSE)</f>
        <v>83.920299583000002</v>
      </c>
      <c r="C96" s="22">
        <f>(Table13456789101112131415161734[[#This Row],[USA]]-B95)/B95</f>
        <v>-3.9012682642298175E-3</v>
      </c>
      <c r="D96" s="23">
        <f>(Table13456789101112131415161734[[#This Row],[USA]]-B84)/B84</f>
        <v>4.8113513525548837E-2</v>
      </c>
    </row>
    <row r="97" spans="1:4" x14ac:dyDescent="0.2">
      <c r="A97" s="21">
        <v>36008</v>
      </c>
      <c r="B97" s="77">
        <f>VLOOKUP(A97,Database!$A:$AU,MATCH($B$4,Database!$A$1:$AU$1,0),FALSE)</f>
        <v>85.656761423999995</v>
      </c>
      <c r="C97" s="22">
        <f>(Table13456789101112131415161734[[#This Row],[USA]]-B96)/B96</f>
        <v>2.0691797451015702E-2</v>
      </c>
      <c r="D97" s="23">
        <f>(Table13456789101112131415161734[[#This Row],[USA]]-B85)/B85</f>
        <v>5.8893372165942807E-2</v>
      </c>
    </row>
    <row r="98" spans="1:4" x14ac:dyDescent="0.2">
      <c r="A98" s="21">
        <v>36039</v>
      </c>
      <c r="B98" s="77">
        <f>VLOOKUP(A98,Database!$A:$AU,MATCH($B$4,Database!$A$1:$AU$1,0),FALSE)</f>
        <v>85.567951000999997</v>
      </c>
      <c r="C98" s="22">
        <f>(Table13456789101112131415161734[[#This Row],[USA]]-B97)/B97</f>
        <v>-1.0368174271776119E-3</v>
      </c>
      <c r="D98" s="23">
        <f>(Table13456789101112131415161734[[#This Row],[USA]]-B86)/B86</f>
        <v>4.7650426811028261E-2</v>
      </c>
    </row>
    <row r="99" spans="1:4" x14ac:dyDescent="0.2">
      <c r="A99" s="21">
        <v>36069</v>
      </c>
      <c r="B99" s="77">
        <f>VLOOKUP(A99,Database!$A:$AU,MATCH($B$4,Database!$A$1:$AU$1,0),FALSE)</f>
        <v>86.210240670999994</v>
      </c>
      <c r="C99" s="22">
        <f>(Table13456789101112131415161734[[#This Row],[USA]]-B98)/B98</f>
        <v>7.506194345970614E-3</v>
      </c>
      <c r="D99" s="23">
        <f>(Table13456789101112131415161734[[#This Row],[USA]]-B87)/B87</f>
        <v>4.6570420561975696E-2</v>
      </c>
    </row>
    <row r="100" spans="1:4" x14ac:dyDescent="0.2">
      <c r="A100" s="21">
        <v>36100</v>
      </c>
      <c r="B100" s="77">
        <f>VLOOKUP(A100,Database!$A:$AU,MATCH($B$4,Database!$A$1:$AU$1,0),FALSE)</f>
        <v>86.134712164000007</v>
      </c>
      <c r="C100" s="22">
        <f>(Table13456789101112131415161734[[#This Row],[USA]]-B99)/B99</f>
        <v>-8.7609669584641297E-4</v>
      </c>
      <c r="D100" s="23">
        <f>(Table13456789101112131415161734[[#This Row],[USA]]-B88)/B88</f>
        <v>3.757578797194891E-2</v>
      </c>
    </row>
    <row r="101" spans="1:4" x14ac:dyDescent="0.2">
      <c r="A101" s="21">
        <v>36130</v>
      </c>
      <c r="B101" s="77">
        <f>VLOOKUP(A101,Database!$A:$AU,MATCH($B$4,Database!$A$1:$AU$1,0),FALSE)</f>
        <v>86.482519949999997</v>
      </c>
      <c r="C101" s="22">
        <f>(Table13456789101112131415161734[[#This Row],[USA]]-B100)/B100</f>
        <v>4.0379514514167752E-3</v>
      </c>
      <c r="D101" s="23">
        <f>(Table13456789101112131415161734[[#This Row],[USA]]-B89)/B89</f>
        <v>3.7063890441631039E-2</v>
      </c>
    </row>
    <row r="102" spans="1:4" x14ac:dyDescent="0.2">
      <c r="A102" s="21">
        <v>36161</v>
      </c>
      <c r="B102" s="77">
        <f>VLOOKUP(A102,Database!$A:$AU,MATCH($B$4,Database!$A$1:$AU$1,0),FALSE)</f>
        <v>86.863433407000002</v>
      </c>
      <c r="C102" s="22">
        <f>(Table13456789101112131415161734[[#This Row],[USA]]-B101)/B101</f>
        <v>4.4045138511254198E-3</v>
      </c>
      <c r="D102" s="23">
        <f>(Table13456789101112131415161734[[#This Row],[USA]]-B90)/B90</f>
        <v>3.6970203991097787E-2</v>
      </c>
    </row>
    <row r="103" spans="1:4" x14ac:dyDescent="0.2">
      <c r="A103" s="21">
        <v>36192</v>
      </c>
      <c r="B103" s="77">
        <f>VLOOKUP(A103,Database!$A:$AU,MATCH($B$4,Database!$A$1:$AU$1,0),FALSE)</f>
        <v>87.353179280000006</v>
      </c>
      <c r="C103" s="22">
        <f>(Table13456789101112131415161734[[#This Row],[USA]]-B102)/B102</f>
        <v>5.638113228903719E-3</v>
      </c>
      <c r="D103" s="23">
        <f>(Table13456789101112131415161734[[#This Row],[USA]]-B91)/B91</f>
        <v>4.1220024835323964E-2</v>
      </c>
    </row>
    <row r="104" spans="1:4" x14ac:dyDescent="0.2">
      <c r="A104" s="21">
        <v>36220</v>
      </c>
      <c r="B104" s="77">
        <f>VLOOKUP(A104,Database!$A:$AU,MATCH($B$4,Database!$A$1:$AU$1,0),FALSE)</f>
        <v>87.520590893000005</v>
      </c>
      <c r="C104" s="22">
        <f>(Table13456789101112131415161734[[#This Row],[USA]]-B103)/B103</f>
        <v>1.9164913558942273E-3</v>
      </c>
      <c r="D104" s="23">
        <f>(Table13456789101112131415161734[[#This Row],[USA]]-B92)/B92</f>
        <v>4.2876681257999462E-2</v>
      </c>
    </row>
    <row r="105" spans="1:4" x14ac:dyDescent="0.2">
      <c r="A105" s="21">
        <v>36251</v>
      </c>
      <c r="B105" s="77">
        <f>VLOOKUP(A105,Database!$A:$AU,MATCH($B$4,Database!$A$1:$AU$1,0),FALSE)</f>
        <v>87.714863695000005</v>
      </c>
      <c r="C105" s="22">
        <f>(Table13456789101112131415161734[[#This Row],[USA]]-B104)/B104</f>
        <v>2.2197382355143417E-3</v>
      </c>
      <c r="D105" s="23">
        <f>(Table13456789101112131415161734[[#This Row],[USA]]-B93)/B93</f>
        <v>4.1326058123998873E-2</v>
      </c>
    </row>
    <row r="106" spans="1:4" x14ac:dyDescent="0.2">
      <c r="A106" s="21">
        <v>36281</v>
      </c>
      <c r="B106" s="77">
        <f>VLOOKUP(A106,Database!$A:$AU,MATCH($B$4,Database!$A$1:$AU$1,0),FALSE)</f>
        <v>88.260016964000002</v>
      </c>
      <c r="C106" s="22">
        <f>(Table13456789101112131415161734[[#This Row],[USA]]-B105)/B105</f>
        <v>6.21506146205266E-3</v>
      </c>
      <c r="D106" s="23">
        <f>(Table13456789101112131415161734[[#This Row],[USA]]-B94)/B94</f>
        <v>4.1301370905068073E-2</v>
      </c>
    </row>
    <row r="107" spans="1:4" x14ac:dyDescent="0.2">
      <c r="A107" s="21">
        <v>36312</v>
      </c>
      <c r="B107" s="77">
        <f>VLOOKUP(A107,Database!$A:$AU,MATCH($B$4,Database!$A$1:$AU$1,0),FALSE)</f>
        <v>88.196085353000001</v>
      </c>
      <c r="C107" s="22">
        <f>(Table13456789101112131415161734[[#This Row],[USA]]-B106)/B106</f>
        <v>-7.2435529925263655E-4</v>
      </c>
      <c r="D107" s="23">
        <f>(Table13456789101112131415161734[[#This Row],[USA]]-B95)/B95</f>
        <v>4.6850514127329143E-2</v>
      </c>
    </row>
    <row r="108" spans="1:4" x14ac:dyDescent="0.2">
      <c r="A108" s="21">
        <v>36342</v>
      </c>
      <c r="B108" s="77">
        <f>VLOOKUP(A108,Database!$A:$AU,MATCH($B$4,Database!$A$1:$AU$1,0),FALSE)</f>
        <v>88.726668162999999</v>
      </c>
      <c r="C108" s="22">
        <f>(Table13456789101112131415161734[[#This Row],[USA]]-B107)/B107</f>
        <v>6.0159451281354484E-3</v>
      </c>
      <c r="D108" s="23">
        <f>(Table13456789101112131415161734[[#This Row],[USA]]-B96)/B96</f>
        <v>5.7273015037873368E-2</v>
      </c>
    </row>
    <row r="109" spans="1:4" x14ac:dyDescent="0.2">
      <c r="A109" s="21">
        <v>36373</v>
      </c>
      <c r="B109" s="77">
        <f>VLOOKUP(A109,Database!$A:$AU,MATCH($B$4,Database!$A$1:$AU$1,0),FALSE)</f>
        <v>89.106193957000002</v>
      </c>
      <c r="C109" s="22">
        <f>(Table13456789101112131415161734[[#This Row],[USA]]-B108)/B108</f>
        <v>4.2774714959742987E-3</v>
      </c>
      <c r="D109" s="23">
        <f>(Table13456789101112131415161734[[#This Row],[USA]]-B97)/B97</f>
        <v>4.0270405694249341E-2</v>
      </c>
    </row>
    <row r="110" spans="1:4" x14ac:dyDescent="0.2">
      <c r="A110" s="21">
        <v>36404</v>
      </c>
      <c r="B110" s="77">
        <f>VLOOKUP(A110,Database!$A:$AU,MATCH($B$4,Database!$A$1:$AU$1,0),FALSE)</f>
        <v>88.707340001000006</v>
      </c>
      <c r="C110" s="22">
        <f>(Table13456789101112131415161734[[#This Row],[USA]]-B109)/B109</f>
        <v>-4.4761642068616627E-3</v>
      </c>
      <c r="D110" s="23">
        <f>(Table13456789101112131415161734[[#This Row],[USA]]-B98)/B98</f>
        <v>3.6688841596350948E-2</v>
      </c>
    </row>
    <row r="111" spans="1:4" x14ac:dyDescent="0.2">
      <c r="A111" s="21">
        <v>36434</v>
      </c>
      <c r="B111" s="77">
        <f>VLOOKUP(A111,Database!$A:$AU,MATCH($B$4,Database!$A$1:$AU$1,0),FALSE)</f>
        <v>89.873472403999997</v>
      </c>
      <c r="C111" s="22">
        <f>(Table13456789101112131415161734[[#This Row],[USA]]-B110)/B110</f>
        <v>1.3145838923665684E-2</v>
      </c>
      <c r="D111" s="23">
        <f>(Table13456789101112131415161734[[#This Row],[USA]]-B99)/B99</f>
        <v>4.249183976854698E-2</v>
      </c>
    </row>
    <row r="112" spans="1:4" x14ac:dyDescent="0.2">
      <c r="A112" s="21">
        <v>36465</v>
      </c>
      <c r="B112" s="77">
        <f>VLOOKUP(A112,Database!$A:$AU,MATCH($B$4,Database!$A$1:$AU$1,0),FALSE)</f>
        <v>90.340619196999995</v>
      </c>
      <c r="C112" s="22">
        <f>(Table13456789101112131415161734[[#This Row],[USA]]-B111)/B111</f>
        <v>5.1978273511017296E-3</v>
      </c>
      <c r="D112" s="23">
        <f>(Table13456789101112131415161734[[#This Row],[USA]]-B100)/B100</f>
        <v>4.8829408345754555E-2</v>
      </c>
    </row>
    <row r="113" spans="1:4" x14ac:dyDescent="0.2">
      <c r="A113" s="21">
        <v>36495</v>
      </c>
      <c r="B113" s="77">
        <f>VLOOKUP(A113,Database!$A:$AU,MATCH($B$4,Database!$A$1:$AU$1,0),FALSE)</f>
        <v>91.035045342999993</v>
      </c>
      <c r="C113" s="22">
        <f>(Table13456789101112131415161734[[#This Row],[USA]]-B112)/B112</f>
        <v>7.6867543323530614E-3</v>
      </c>
      <c r="D113" s="23">
        <f>(Table13456789101112131415161734[[#This Row],[USA]]-B101)/B101</f>
        <v>5.2640989134359703E-2</v>
      </c>
    </row>
    <row r="114" spans="1:4" x14ac:dyDescent="0.2">
      <c r="A114" s="21">
        <v>36526</v>
      </c>
      <c r="B114" s="77">
        <f>VLOOKUP(A114,Database!$A:$AU,MATCH($B$4,Database!$A$1:$AU$1,0),FALSE)</f>
        <v>90.985287717000006</v>
      </c>
      <c r="C114" s="22">
        <f>(Table13456789101112131415161734[[#This Row],[USA]]-B113)/B113</f>
        <v>-5.4657660478458245E-4</v>
      </c>
      <c r="D114" s="23">
        <f>(Table13456789101112131415161734[[#This Row],[USA]]-B102)/B102</f>
        <v>4.745212281314036E-2</v>
      </c>
    </row>
    <row r="115" spans="1:4" x14ac:dyDescent="0.2">
      <c r="A115" s="21">
        <v>36557</v>
      </c>
      <c r="B115" s="77">
        <f>VLOOKUP(A115,Database!$A:$AU,MATCH($B$4,Database!$A$1:$AU$1,0),FALSE)</f>
        <v>91.315353242</v>
      </c>
      <c r="C115" s="22">
        <f>(Table13456789101112131415161734[[#This Row],[USA]]-B114)/B114</f>
        <v>3.6276801808510879E-3</v>
      </c>
      <c r="D115" s="23">
        <f>(Table13456789101112131415161734[[#This Row],[USA]]-B103)/B103</f>
        <v>4.5358096804922539E-2</v>
      </c>
    </row>
    <row r="116" spans="1:4" x14ac:dyDescent="0.2">
      <c r="A116" s="21">
        <v>36586</v>
      </c>
      <c r="B116" s="77">
        <f>VLOOKUP(A116,Database!$A:$AU,MATCH($B$4,Database!$A$1:$AU$1,0),FALSE)</f>
        <v>91.658403327000002</v>
      </c>
      <c r="C116" s="22">
        <f>(Table13456789101112131415161734[[#This Row],[USA]]-B115)/B115</f>
        <v>3.7567623934045904E-3</v>
      </c>
      <c r="D116" s="23">
        <f>(Table13456789101112131415161734[[#This Row],[USA]]-B104)/B104</f>
        <v>4.7278159251218491E-2</v>
      </c>
    </row>
    <row r="117" spans="1:4" x14ac:dyDescent="0.2">
      <c r="A117" s="21">
        <v>36617</v>
      </c>
      <c r="B117" s="77">
        <f>VLOOKUP(A117,Database!$A:$AU,MATCH($B$4,Database!$A$1:$AU$1,0),FALSE)</f>
        <v>92.241816443999994</v>
      </c>
      <c r="C117" s="22">
        <f>(Table13456789101112131415161734[[#This Row],[USA]]-B116)/B116</f>
        <v>6.3650805144249648E-3</v>
      </c>
      <c r="D117" s="23">
        <f>(Table13456789101112131415161734[[#This Row],[USA]]-B105)/B105</f>
        <v>5.1609870417640952E-2</v>
      </c>
    </row>
    <row r="118" spans="1:4" x14ac:dyDescent="0.2">
      <c r="A118" s="21">
        <v>36647</v>
      </c>
      <c r="B118" s="77">
        <f>VLOOKUP(A118,Database!$A:$AU,MATCH($B$4,Database!$A$1:$AU$1,0),FALSE)</f>
        <v>92.520141968000004</v>
      </c>
      <c r="C118" s="22">
        <f>(Table13456789101112131415161734[[#This Row],[USA]]-B117)/B117</f>
        <v>3.017346521671997E-3</v>
      </c>
      <c r="D118" s="23">
        <f>(Table13456789101112131415161734[[#This Row],[USA]]-B106)/B106</f>
        <v>4.826789242220117E-2</v>
      </c>
    </row>
    <row r="119" spans="1:4" x14ac:dyDescent="0.2">
      <c r="A119" s="21">
        <v>36678</v>
      </c>
      <c r="B119" s="77">
        <f>VLOOKUP(A119,Database!$A:$AU,MATCH($B$4,Database!$A$1:$AU$1,0),FALSE)</f>
        <v>92.567818098999993</v>
      </c>
      <c r="C119" s="22">
        <f>(Table13456789101112131415161734[[#This Row],[USA]]-B118)/B118</f>
        <v>5.1530542415810878E-4</v>
      </c>
      <c r="D119" s="23">
        <f>(Table13456789101112131415161734[[#This Row],[USA]]-B107)/B107</f>
        <v>4.9568330935578053E-2</v>
      </c>
    </row>
    <row r="120" spans="1:4" x14ac:dyDescent="0.2">
      <c r="A120" s="21">
        <v>36708</v>
      </c>
      <c r="B120" s="77">
        <f>VLOOKUP(A120,Database!$A:$AU,MATCH($B$4,Database!$A$1:$AU$1,0),FALSE)</f>
        <v>92.382664224999999</v>
      </c>
      <c r="C120" s="22">
        <f>(Table13456789101112131415161734[[#This Row],[USA]]-B119)/B119</f>
        <v>-2.0001970209773587E-3</v>
      </c>
      <c r="D120" s="23">
        <f>(Table13456789101112131415161734[[#This Row],[USA]]-B108)/B108</f>
        <v>4.1205154410662186E-2</v>
      </c>
    </row>
    <row r="121" spans="1:4" x14ac:dyDescent="0.2">
      <c r="A121" s="21">
        <v>36739</v>
      </c>
      <c r="B121" s="77">
        <f>VLOOKUP(A121,Database!$A:$AU,MATCH($B$4,Database!$A$1:$AU$1,0),FALSE)</f>
        <v>92.144481806000002</v>
      </c>
      <c r="C121" s="22">
        <f>(Table13456789101112131415161734[[#This Row],[USA]]-B120)/B120</f>
        <v>-2.5782155234222192E-3</v>
      </c>
      <c r="D121" s="23">
        <f>(Table13456789101112131415161734[[#This Row],[USA]]-B109)/B109</f>
        <v>3.4097381047003161E-2</v>
      </c>
    </row>
    <row r="122" spans="1:4" x14ac:dyDescent="0.2">
      <c r="A122" s="21">
        <v>36770</v>
      </c>
      <c r="B122" s="77">
        <f>VLOOKUP(A122,Database!$A:$AU,MATCH($B$4,Database!$A$1:$AU$1,0),FALSE)</f>
        <v>92.530648557999996</v>
      </c>
      <c r="C122" s="22">
        <f>(Table13456789101112131415161734[[#This Row],[USA]]-B121)/B121</f>
        <v>4.1908831047856492E-3</v>
      </c>
      <c r="D122" s="23">
        <f>(Table13456789101112131415161734[[#This Row],[USA]]-B110)/B110</f>
        <v>4.3100250294472696E-2</v>
      </c>
    </row>
    <row r="123" spans="1:4" x14ac:dyDescent="0.2">
      <c r="A123" s="21">
        <v>36800</v>
      </c>
      <c r="B123" s="77">
        <f>VLOOKUP(A123,Database!$A:$AU,MATCH($B$4,Database!$A$1:$AU$1,0),FALSE)</f>
        <v>92.182345178000006</v>
      </c>
      <c r="C123" s="22">
        <f>(Table13456789101112131415161734[[#This Row],[USA]]-B122)/B122</f>
        <v>-3.7641947336148509E-3</v>
      </c>
      <c r="D123" s="23">
        <f>(Table13456789101112131415161734[[#This Row],[USA]]-B111)/B111</f>
        <v>2.5690258896653547E-2</v>
      </c>
    </row>
    <row r="124" spans="1:4" x14ac:dyDescent="0.2">
      <c r="A124" s="21">
        <v>36831</v>
      </c>
      <c r="B124" s="77">
        <f>VLOOKUP(A124,Database!$A:$AU,MATCH($B$4,Database!$A$1:$AU$1,0),FALSE)</f>
        <v>92.194041193999993</v>
      </c>
      <c r="C124" s="22">
        <f>(Table13456789101112131415161734[[#This Row],[USA]]-B123)/B123</f>
        <v>1.2687913263004127E-4</v>
      </c>
      <c r="D124" s="23">
        <f>(Table13456789101112131415161734[[#This Row],[USA]]-B112)/B112</f>
        <v>2.0515931963653686E-2</v>
      </c>
    </row>
    <row r="125" spans="1:4" x14ac:dyDescent="0.2">
      <c r="A125" s="21">
        <v>36861</v>
      </c>
      <c r="B125" s="77">
        <f>VLOOKUP(A125,Database!$A:$AU,MATCH($B$4,Database!$A$1:$AU$1,0),FALSE)</f>
        <v>91.921563677999998</v>
      </c>
      <c r="C125" s="22">
        <f>(Table13456789101112131415161734[[#This Row],[USA]]-B124)/B124</f>
        <v>-2.9554786022084898E-3</v>
      </c>
      <c r="D125" s="23">
        <f>(Table13456789101112131415161734[[#This Row],[USA]]-B113)/B113</f>
        <v>9.7382094078143147E-3</v>
      </c>
    </row>
    <row r="126" spans="1:4" x14ac:dyDescent="0.2">
      <c r="A126" s="21">
        <v>36892</v>
      </c>
      <c r="B126" s="77">
        <f>VLOOKUP(A126,Database!$A:$AU,MATCH($B$4,Database!$A$1:$AU$1,0),FALSE)</f>
        <v>91.392864125000003</v>
      </c>
      <c r="C126" s="22">
        <f>(Table13456789101112131415161734[[#This Row],[USA]]-B125)/B125</f>
        <v>-5.7516379383190548E-3</v>
      </c>
      <c r="D126" s="23">
        <f>(Table13456789101112131415161734[[#This Row],[USA]]-B114)/B114</f>
        <v>4.4795858564268083E-3</v>
      </c>
    </row>
    <row r="127" spans="1:4" x14ac:dyDescent="0.2">
      <c r="A127" s="21">
        <v>36923</v>
      </c>
      <c r="B127" s="77">
        <f>VLOOKUP(A127,Database!$A:$AU,MATCH($B$4,Database!$A$1:$AU$1,0),FALSE)</f>
        <v>90.774263843</v>
      </c>
      <c r="C127" s="22">
        <f>(Table13456789101112131415161734[[#This Row],[USA]]-B126)/B126</f>
        <v>-6.7685840456201234E-3</v>
      </c>
      <c r="D127" s="23">
        <f>(Table13456789101112131415161734[[#This Row],[USA]]-B115)/B115</f>
        <v>-5.9255029936316275E-3</v>
      </c>
    </row>
    <row r="128" spans="1:4" x14ac:dyDescent="0.2">
      <c r="A128" s="21">
        <v>36951</v>
      </c>
      <c r="B128" s="77">
        <f>VLOOKUP(A128,Database!$A:$AU,MATCH($B$4,Database!$A$1:$AU$1,0),FALSE)</f>
        <v>90.551643071000001</v>
      </c>
      <c r="C128" s="22">
        <f>(Table13456789101112131415161734[[#This Row],[USA]]-B127)/B127</f>
        <v>-2.4524657383621002E-3</v>
      </c>
      <c r="D128" s="23">
        <f>(Table13456789101112131415161734[[#This Row],[USA]]-B116)/B116</f>
        <v>-1.2074836739753469E-2</v>
      </c>
    </row>
    <row r="129" spans="1:4" x14ac:dyDescent="0.2">
      <c r="A129" s="21">
        <v>36982</v>
      </c>
      <c r="B129" s="77">
        <f>VLOOKUP(A129,Database!$A:$AU,MATCH($B$4,Database!$A$1:$AU$1,0),FALSE)</f>
        <v>90.269451915000005</v>
      </c>
      <c r="C129" s="22">
        <f>(Table13456789101112131415161734[[#This Row],[USA]]-B128)/B128</f>
        <v>-3.1163559978556639E-3</v>
      </c>
      <c r="D129" s="23">
        <f>(Table13456789101112131415161734[[#This Row],[USA]]-B117)/B117</f>
        <v>-2.1382542159687542E-2</v>
      </c>
    </row>
    <row r="130" spans="1:4" x14ac:dyDescent="0.2">
      <c r="A130" s="21">
        <v>37012</v>
      </c>
      <c r="B130" s="77">
        <f>VLOOKUP(A130,Database!$A:$AU,MATCH($B$4,Database!$A$1:$AU$1,0),FALSE)</f>
        <v>89.735697305000002</v>
      </c>
      <c r="C130" s="22">
        <f>(Table13456789101112131415161734[[#This Row],[USA]]-B129)/B129</f>
        <v>-5.9129040741556669E-3</v>
      </c>
      <c r="D130" s="23">
        <f>(Table13456789101112131415161734[[#This Row],[USA]]-B118)/B118</f>
        <v>-3.0095551128348458E-2</v>
      </c>
    </row>
    <row r="131" spans="1:4" x14ac:dyDescent="0.2">
      <c r="A131" s="21">
        <v>37043</v>
      </c>
      <c r="B131" s="77">
        <f>VLOOKUP(A131,Database!$A:$AU,MATCH($B$4,Database!$A$1:$AU$1,0),FALSE)</f>
        <v>89.238814880000007</v>
      </c>
      <c r="C131" s="22">
        <f>(Table13456789101112131415161734[[#This Row],[USA]]-B130)/B130</f>
        <v>-5.5371768417997189E-3</v>
      </c>
      <c r="D131" s="23">
        <f>(Table13456789101112131415161734[[#This Row],[USA]]-B119)/B119</f>
        <v>-3.5962857150199479E-2</v>
      </c>
    </row>
    <row r="132" spans="1:4" x14ac:dyDescent="0.2">
      <c r="A132" s="21">
        <v>37073</v>
      </c>
      <c r="B132" s="77">
        <f>VLOOKUP(A132,Database!$A:$AU,MATCH($B$4,Database!$A$1:$AU$1,0),FALSE)</f>
        <v>88.689300384000006</v>
      </c>
      <c r="C132" s="22">
        <f>(Table13456789101112131415161734[[#This Row],[USA]]-B131)/B131</f>
        <v>-6.1577968817597591E-3</v>
      </c>
      <c r="D132" s="23">
        <f>(Table13456789101112131415161734[[#This Row],[USA]]-B120)/B120</f>
        <v>-3.9978970859778674E-2</v>
      </c>
    </row>
    <row r="133" spans="1:4" x14ac:dyDescent="0.2">
      <c r="A133" s="21">
        <v>37104</v>
      </c>
      <c r="B133" s="77">
        <f>VLOOKUP(A133,Database!$A:$AU,MATCH($B$4,Database!$A$1:$AU$1,0),FALSE)</f>
        <v>88.596128734000004</v>
      </c>
      <c r="C133" s="22">
        <f>(Table13456789101112131415161734[[#This Row],[USA]]-B132)/B132</f>
        <v>-1.0505399140211371E-3</v>
      </c>
      <c r="D133" s="23">
        <f>(Table13456789101112131415161734[[#This Row],[USA]]-B121)/B121</f>
        <v>-3.8508579162349212E-2</v>
      </c>
    </row>
    <row r="134" spans="1:4" x14ac:dyDescent="0.2">
      <c r="A134" s="21">
        <v>37135</v>
      </c>
      <c r="B134" s="77">
        <f>VLOOKUP(A134,Database!$A:$AU,MATCH($B$4,Database!$A$1:$AU$1,0),FALSE)</f>
        <v>88.142561213999997</v>
      </c>
      <c r="C134" s="22">
        <f>(Table13456789101112131415161734[[#This Row],[USA]]-B133)/B133</f>
        <v>-5.1194959247236752E-3</v>
      </c>
      <c r="D134" s="23">
        <f>(Table13456789101112131415161734[[#This Row],[USA]]-B122)/B122</f>
        <v>-4.7423069138540198E-2</v>
      </c>
    </row>
    <row r="135" spans="1:4" x14ac:dyDescent="0.2">
      <c r="A135" s="21">
        <v>37165</v>
      </c>
      <c r="B135" s="77">
        <f>VLOOKUP(A135,Database!$A:$AU,MATCH($B$4,Database!$A$1:$AU$1,0),FALSE)</f>
        <v>87.855414119000002</v>
      </c>
      <c r="C135" s="22">
        <f>(Table13456789101112131415161734[[#This Row],[USA]]-B134)/B134</f>
        <v>-3.2577575582678439E-3</v>
      </c>
      <c r="D135" s="23">
        <f>(Table13456789101112131415161734[[#This Row],[USA]]-B123)/B123</f>
        <v>-4.6938825982837516E-2</v>
      </c>
    </row>
    <row r="136" spans="1:4" x14ac:dyDescent="0.2">
      <c r="A136" s="21">
        <v>37196</v>
      </c>
      <c r="B136" s="77">
        <f>VLOOKUP(A136,Database!$A:$AU,MATCH($B$4,Database!$A$1:$AU$1,0),FALSE)</f>
        <v>87.329390774000004</v>
      </c>
      <c r="C136" s="22">
        <f>(Table13456789101112131415161734[[#This Row],[USA]]-B135)/B135</f>
        <v>-5.9873753971212409E-3</v>
      </c>
      <c r="D136" s="23">
        <f>(Table13456789101112131415161734[[#This Row],[USA]]-B124)/B124</f>
        <v>-5.2765345319482342E-2</v>
      </c>
    </row>
    <row r="137" spans="1:4" x14ac:dyDescent="0.2">
      <c r="A137" s="21">
        <v>37226</v>
      </c>
      <c r="B137" s="77">
        <f>VLOOKUP(A137,Database!$A:$AU,MATCH($B$4,Database!$A$1:$AU$1,0),FALSE)</f>
        <v>87.313432650999999</v>
      </c>
      <c r="C137" s="22">
        <f>(Table13456789101112131415161734[[#This Row],[USA]]-B136)/B136</f>
        <v>-1.827348485838221E-4</v>
      </c>
      <c r="D137" s="23">
        <f>(Table13456789101112131415161734[[#This Row],[USA]]-B125)/B125</f>
        <v>-5.0131120953753786E-2</v>
      </c>
    </row>
    <row r="138" spans="1:4" x14ac:dyDescent="0.2">
      <c r="A138" s="21">
        <v>37257</v>
      </c>
      <c r="B138" s="77">
        <f>VLOOKUP(A138,Database!$A:$AU,MATCH($B$4,Database!$A$1:$AU$1,0),FALSE)</f>
        <v>87.889213622</v>
      </c>
      <c r="C138" s="22">
        <f>(Table13456789101112131415161734[[#This Row],[USA]]-B137)/B137</f>
        <v>6.5944145536168649E-3</v>
      </c>
      <c r="D138" s="23">
        <f>(Table13456789101112131415161734[[#This Row],[USA]]-B126)/B126</f>
        <v>-3.833614950733992E-2</v>
      </c>
    </row>
    <row r="139" spans="1:4" x14ac:dyDescent="0.2">
      <c r="A139" s="21">
        <v>37288</v>
      </c>
      <c r="B139" s="77">
        <f>VLOOKUP(A139,Database!$A:$AU,MATCH($B$4,Database!$A$1:$AU$1,0),FALSE)</f>
        <v>87.890898641000007</v>
      </c>
      <c r="C139" s="22">
        <f>(Table13456789101112131415161734[[#This Row],[USA]]-B138)/B138</f>
        <v>1.9172079605287011E-5</v>
      </c>
      <c r="D139" s="23">
        <f>(Table13456789101112131415161734[[#This Row],[USA]]-B127)/B127</f>
        <v>-3.1764126525850554E-2</v>
      </c>
    </row>
    <row r="140" spans="1:4" x14ac:dyDescent="0.2">
      <c r="A140" s="21">
        <v>37316</v>
      </c>
      <c r="B140" s="77">
        <f>VLOOKUP(A140,Database!$A:$AU,MATCH($B$4,Database!$A$1:$AU$1,0),FALSE)</f>
        <v>88.574917315999997</v>
      </c>
      <c r="C140" s="22">
        <f>(Table13456789101112131415161734[[#This Row],[USA]]-B139)/B139</f>
        <v>7.782588249483479E-3</v>
      </c>
      <c r="D140" s="23">
        <f>(Table13456789101112131415161734[[#This Row],[USA]]-B128)/B128</f>
        <v>-2.1829816532982035E-2</v>
      </c>
    </row>
    <row r="141" spans="1:4" x14ac:dyDescent="0.2">
      <c r="A141" s="21">
        <v>37347</v>
      </c>
      <c r="B141" s="77">
        <f>VLOOKUP(A141,Database!$A:$AU,MATCH($B$4,Database!$A$1:$AU$1,0),FALSE)</f>
        <v>89.002020122999994</v>
      </c>
      <c r="C141" s="22">
        <f>(Table13456789101112131415161734[[#This Row],[USA]]-B140)/B140</f>
        <v>4.8219385345431888E-3</v>
      </c>
      <c r="D141" s="23">
        <f>(Table13456789101112131415161734[[#This Row],[USA]]-B129)/B129</f>
        <v>-1.40405393531519E-2</v>
      </c>
    </row>
    <row r="142" spans="1:4" x14ac:dyDescent="0.2">
      <c r="A142" s="21">
        <v>37377</v>
      </c>
      <c r="B142" s="77">
        <f>VLOOKUP(A142,Database!$A:$AU,MATCH($B$4,Database!$A$1:$AU$1,0),FALSE)</f>
        <v>89.368363119999998</v>
      </c>
      <c r="C142" s="22">
        <f>(Table13456789101112131415161734[[#This Row],[USA]]-B141)/B141</f>
        <v>4.1161200216997445E-3</v>
      </c>
      <c r="D142" s="23">
        <f>(Table13456789101112131415161734[[#This Row],[USA]]-B130)/B130</f>
        <v>-4.0935123482852423E-3</v>
      </c>
    </row>
    <row r="143" spans="1:4" x14ac:dyDescent="0.2">
      <c r="A143" s="21">
        <v>37408</v>
      </c>
      <c r="B143" s="77">
        <f>VLOOKUP(A143,Database!$A:$AU,MATCH($B$4,Database!$A$1:$AU$1,0),FALSE)</f>
        <v>90.106698885</v>
      </c>
      <c r="C143" s="22">
        <f>(Table13456789101112131415161734[[#This Row],[USA]]-B142)/B142</f>
        <v>8.2617129733997333E-3</v>
      </c>
      <c r="D143" s="23">
        <f>(Table13456789101112131415161734[[#This Row],[USA]]-B131)/B131</f>
        <v>9.7254093542932241E-3</v>
      </c>
    </row>
    <row r="144" spans="1:4" x14ac:dyDescent="0.2">
      <c r="A144" s="21">
        <v>37438</v>
      </c>
      <c r="B144" s="77">
        <f>VLOOKUP(A144,Database!$A:$AU,MATCH($B$4,Database!$A$1:$AU$1,0),FALSE)</f>
        <v>90.075278233000006</v>
      </c>
      <c r="C144" s="22">
        <f>(Table13456789101112131415161734[[#This Row],[USA]]-B143)/B143</f>
        <v>-3.4870495078390666E-4</v>
      </c>
      <c r="D144" s="23">
        <f>(Table13456789101112131415161734[[#This Row],[USA]]-B132)/B132</f>
        <v>1.5627339972230033E-2</v>
      </c>
    </row>
    <row r="145" spans="1:4" x14ac:dyDescent="0.2">
      <c r="A145" s="21">
        <v>37469</v>
      </c>
      <c r="B145" s="77">
        <f>VLOOKUP(A145,Database!$A:$AU,MATCH($B$4,Database!$A$1:$AU$1,0),FALSE)</f>
        <v>89.984981027000003</v>
      </c>
      <c r="C145" s="22">
        <f>(Table13456789101112131415161734[[#This Row],[USA]]-B144)/B144</f>
        <v>-1.0024638032916022E-3</v>
      </c>
      <c r="D145" s="23">
        <f>(Table13456789101112131415161734[[#This Row],[USA]]-B133)/B133</f>
        <v>1.5676218733776434E-2</v>
      </c>
    </row>
    <row r="146" spans="1:4" x14ac:dyDescent="0.2">
      <c r="A146" s="21">
        <v>37500</v>
      </c>
      <c r="B146" s="77">
        <f>VLOOKUP(A146,Database!$A:$AU,MATCH($B$4,Database!$A$1:$AU$1,0),FALSE)</f>
        <v>90.092128424999999</v>
      </c>
      <c r="C146" s="22">
        <f>(Table13456789101112131415161734[[#This Row],[USA]]-B145)/B145</f>
        <v>1.1907253496874714E-3</v>
      </c>
      <c r="D146" s="23">
        <f>(Table13456789101112131415161734[[#This Row],[USA]]-B134)/B134</f>
        <v>2.21183408349875E-2</v>
      </c>
    </row>
    <row r="147" spans="1:4" x14ac:dyDescent="0.2">
      <c r="A147" s="21">
        <v>37530</v>
      </c>
      <c r="B147" s="77">
        <f>VLOOKUP(A147,Database!$A:$AU,MATCH($B$4,Database!$A$1:$AU$1,0),FALSE)</f>
        <v>89.830256618000007</v>
      </c>
      <c r="C147" s="22">
        <f>(Table13456789101112131415161734[[#This Row],[USA]]-B146)/B146</f>
        <v>-2.9067112918527041E-3</v>
      </c>
      <c r="D147" s="23">
        <f>(Table13456789101112131415161734[[#This Row],[USA]]-B135)/B135</f>
        <v>2.2478324401556903E-2</v>
      </c>
    </row>
    <row r="148" spans="1:4" x14ac:dyDescent="0.2">
      <c r="A148" s="21">
        <v>37561</v>
      </c>
      <c r="B148" s="77">
        <f>VLOOKUP(A148,Database!$A:$AU,MATCH($B$4,Database!$A$1:$AU$1,0),FALSE)</f>
        <v>90.333482645000004</v>
      </c>
      <c r="C148" s="22">
        <f>(Table13456789101112131415161734[[#This Row],[USA]]-B147)/B147</f>
        <v>5.601965818042216E-3</v>
      </c>
      <c r="D148" s="23">
        <f>(Table13456789101112131415161734[[#This Row],[USA]]-B136)/B136</f>
        <v>3.4399551449686608E-2</v>
      </c>
    </row>
    <row r="149" spans="1:4" x14ac:dyDescent="0.2">
      <c r="A149" s="21">
        <v>37591</v>
      </c>
      <c r="B149" s="77">
        <f>VLOOKUP(A149,Database!$A:$AU,MATCH($B$4,Database!$A$1:$AU$1,0),FALSE)</f>
        <v>89.838681714000003</v>
      </c>
      <c r="C149" s="22">
        <f>(Table13456789101112131415161734[[#This Row],[USA]]-B148)/B148</f>
        <v>-5.477492027452434E-3</v>
      </c>
      <c r="D149" s="23">
        <f>(Table13456789101112131415161734[[#This Row],[USA]]-B137)/B137</f>
        <v>2.8921655996433697E-2</v>
      </c>
    </row>
    <row r="150" spans="1:4" x14ac:dyDescent="0.2">
      <c r="A150" s="21">
        <v>37622</v>
      </c>
      <c r="B150" s="77">
        <f>VLOOKUP(A150,Database!$A:$AU,MATCH($B$4,Database!$A$1:$AU$1,0),FALSE)</f>
        <v>90.579891923000005</v>
      </c>
      <c r="C150" s="22">
        <f>(Table13456789101112131415161734[[#This Row],[USA]]-B149)/B149</f>
        <v>8.2504573181475735E-3</v>
      </c>
      <c r="D150" s="23">
        <f>(Table13456789101112131415161734[[#This Row],[USA]]-B138)/B138</f>
        <v>3.0614431397375571E-2</v>
      </c>
    </row>
    <row r="151" spans="1:4" x14ac:dyDescent="0.2">
      <c r="A151" s="21">
        <v>37653</v>
      </c>
      <c r="B151" s="77">
        <f>VLOOKUP(A151,Database!$A:$AU,MATCH($B$4,Database!$A$1:$AU$1,0),FALSE)</f>
        <v>90.687733151000003</v>
      </c>
      <c r="C151" s="22">
        <f>(Table13456789101112131415161734[[#This Row],[USA]]-B150)/B150</f>
        <v>1.1905647678589807E-3</v>
      </c>
      <c r="D151" s="23">
        <f>(Table13456789101112131415161734[[#This Row],[USA]]-B139)/B139</f>
        <v>3.1821662461593132E-2</v>
      </c>
    </row>
    <row r="152" spans="1:4" x14ac:dyDescent="0.2">
      <c r="A152" s="21">
        <v>37681</v>
      </c>
      <c r="B152" s="77">
        <f>VLOOKUP(A152,Database!$A:$AU,MATCH($B$4,Database!$A$1:$AU$1,0),FALSE)</f>
        <v>90.417138891999997</v>
      </c>
      <c r="C152" s="22">
        <f>(Table13456789101112131415161734[[#This Row],[USA]]-B151)/B151</f>
        <v>-2.9838022144566363E-3</v>
      </c>
      <c r="D152" s="23">
        <f>(Table13456789101112131415161734[[#This Row],[USA]]-B140)/B140</f>
        <v>2.0798456626582983E-2</v>
      </c>
    </row>
    <row r="153" spans="1:4" x14ac:dyDescent="0.2">
      <c r="A153" s="21">
        <v>37712</v>
      </c>
      <c r="B153" s="77">
        <f>VLOOKUP(A153,Database!$A:$AU,MATCH($B$4,Database!$A$1:$AU$1,0),FALSE)</f>
        <v>89.846016503000001</v>
      </c>
      <c r="C153" s="22">
        <f>(Table13456789101112131415161734[[#This Row],[USA]]-B152)/B152</f>
        <v>-6.3165279945672772E-3</v>
      </c>
      <c r="D153" s="23">
        <f>(Table13456789101112131415161734[[#This Row],[USA]]-B141)/B141</f>
        <v>9.4828901505113229E-3</v>
      </c>
    </row>
    <row r="154" spans="1:4" x14ac:dyDescent="0.2">
      <c r="A154" s="21">
        <v>37742</v>
      </c>
      <c r="B154" s="77">
        <f>VLOOKUP(A154,Database!$A:$AU,MATCH($B$4,Database!$A$1:$AU$1,0),FALSE)</f>
        <v>89.817767652000001</v>
      </c>
      <c r="C154" s="22">
        <f>(Table13456789101112131415161734[[#This Row],[USA]]-B153)/B153</f>
        <v>-3.1441406196408827E-4</v>
      </c>
      <c r="D154" s="23">
        <f>(Table13456789101112131415161734[[#This Row],[USA]]-B142)/B142</f>
        <v>5.0286758793664102E-3</v>
      </c>
    </row>
    <row r="155" spans="1:4" x14ac:dyDescent="0.2">
      <c r="A155" s="21">
        <v>37773</v>
      </c>
      <c r="B155" s="77">
        <f>VLOOKUP(A155,Database!$A:$AU,MATCH($B$4,Database!$A$1:$AU$1,0),FALSE)</f>
        <v>89.937602252000005</v>
      </c>
      <c r="C155" s="22">
        <f>(Table13456789101112131415161734[[#This Row],[USA]]-B154)/B154</f>
        <v>1.3341970428869365E-3</v>
      </c>
      <c r="D155" s="23">
        <f>(Table13456789101112131415161734[[#This Row],[USA]]-B143)/B143</f>
        <v>-1.8766266558694741E-3</v>
      </c>
    </row>
    <row r="156" spans="1:4" x14ac:dyDescent="0.2">
      <c r="A156" s="21">
        <v>37803</v>
      </c>
      <c r="B156" s="77">
        <f>VLOOKUP(A156,Database!$A:$AU,MATCH($B$4,Database!$A$1:$AU$1,0),FALSE)</f>
        <v>90.399099274999998</v>
      </c>
      <c r="C156" s="22">
        <f>(Table13456789101112131415161734[[#This Row],[USA]]-B155)/B155</f>
        <v>5.1313022745136617E-3</v>
      </c>
      <c r="D156" s="23">
        <f>(Table13456789101112131415161734[[#This Row],[USA]]-B144)/B144</f>
        <v>3.5950046267118436E-3</v>
      </c>
    </row>
    <row r="157" spans="1:4" x14ac:dyDescent="0.2">
      <c r="A157" s="21">
        <v>37834</v>
      </c>
      <c r="B157" s="77">
        <f>VLOOKUP(A157,Database!$A:$AU,MATCH($B$4,Database!$A$1:$AU$1,0),FALSE)</f>
        <v>90.209881530999994</v>
      </c>
      <c r="C157" s="22">
        <f>(Table13456789101112131415161734[[#This Row],[USA]]-B156)/B156</f>
        <v>-2.0931374927131876E-3</v>
      </c>
      <c r="D157" s="23">
        <f>(Table13456789101112131415161734[[#This Row],[USA]]-B145)/B145</f>
        <v>2.4993115676993768E-3</v>
      </c>
    </row>
    <row r="158" spans="1:4" x14ac:dyDescent="0.2">
      <c r="A158" s="21">
        <v>37865</v>
      </c>
      <c r="B158" s="77">
        <f>VLOOKUP(A158,Database!$A:$AU,MATCH($B$4,Database!$A$1:$AU$1,0),FALSE)</f>
        <v>90.82798622</v>
      </c>
      <c r="C158" s="22">
        <f>(Table13456789101112131415161734[[#This Row],[USA]]-B157)/B157</f>
        <v>6.8518512441189585E-3</v>
      </c>
      <c r="D158" s="23">
        <f>(Table13456789101112131415161734[[#This Row],[USA]]-B146)/B146</f>
        <v>8.1678367229673001E-3</v>
      </c>
    </row>
    <row r="159" spans="1:4" x14ac:dyDescent="0.2">
      <c r="A159" s="21">
        <v>37895</v>
      </c>
      <c r="B159" s="77">
        <f>VLOOKUP(A159,Database!$A:$AU,MATCH($B$4,Database!$A$1:$AU$1,0),FALSE)</f>
        <v>90.928790015000004</v>
      </c>
      <c r="C159" s="22">
        <f>(Table13456789101112131415161734[[#This Row],[USA]]-B158)/B158</f>
        <v>1.1098318832682412E-3</v>
      </c>
      <c r="D159" s="23">
        <f>(Table13456789101112131415161734[[#This Row],[USA]]-B147)/B147</f>
        <v>1.2228990969840725E-2</v>
      </c>
    </row>
    <row r="160" spans="1:4" x14ac:dyDescent="0.2">
      <c r="A160" s="21">
        <v>37926</v>
      </c>
      <c r="B160" s="77">
        <f>VLOOKUP(A160,Database!$A:$AU,MATCH($B$4,Database!$A$1:$AU$1,0),FALSE)</f>
        <v>91.536685469999995</v>
      </c>
      <c r="C160" s="22">
        <f>(Table13456789101112131415161734[[#This Row],[USA]]-B159)/B159</f>
        <v>6.6854013442795134E-3</v>
      </c>
      <c r="D160" s="23">
        <f>(Table13456789101112131415161734[[#This Row],[USA]]-B148)/B148</f>
        <v>1.3319566452767433E-2</v>
      </c>
    </row>
    <row r="161" spans="1:4" x14ac:dyDescent="0.2">
      <c r="A161" s="21">
        <v>37956</v>
      </c>
      <c r="B161" s="77">
        <f>VLOOKUP(A161,Database!$A:$AU,MATCH($B$4,Database!$A$1:$AU$1,0),FALSE)</f>
        <v>91.587632521000003</v>
      </c>
      <c r="C161" s="22">
        <f>(Table13456789101112131415161734[[#This Row],[USA]]-B160)/B160</f>
        <v>5.5657522160015036E-4</v>
      </c>
      <c r="D161" s="23">
        <f>(Table13456789101112131415161734[[#This Row],[USA]]-B149)/B149</f>
        <v>1.9467681110546087E-2</v>
      </c>
    </row>
    <row r="162" spans="1:4" x14ac:dyDescent="0.2">
      <c r="A162" s="21">
        <v>37987</v>
      </c>
      <c r="B162" s="77">
        <f>VLOOKUP(A162,Database!$A:$AU,MATCH($B$4,Database!$A$1:$AU$1,0),FALSE)</f>
        <v>91.748601413000003</v>
      </c>
      <c r="C162" s="22">
        <f>(Table13456789101112131415161734[[#This Row],[USA]]-B161)/B161</f>
        <v>1.7575396106356532E-3</v>
      </c>
      <c r="D162" s="23">
        <f>(Table13456789101112131415161734[[#This Row],[USA]]-B150)/B150</f>
        <v>1.2902526876422994E-2</v>
      </c>
    </row>
    <row r="163" spans="1:4" x14ac:dyDescent="0.2">
      <c r="A163" s="21">
        <v>38018</v>
      </c>
      <c r="B163" s="77">
        <f>VLOOKUP(A163,Database!$A:$AU,MATCH($B$4,Database!$A$1:$AU$1,0),FALSE)</f>
        <v>92.288699625000007</v>
      </c>
      <c r="C163" s="22">
        <f>(Table13456789101112131415161734[[#This Row],[USA]]-B162)/B162</f>
        <v>5.8867187475565852E-3</v>
      </c>
      <c r="D163" s="23">
        <f>(Table13456789101112131415161734[[#This Row],[USA]]-B151)/B151</f>
        <v>1.7653616628991124E-2</v>
      </c>
    </row>
    <row r="164" spans="1:4" x14ac:dyDescent="0.2">
      <c r="A164" s="21">
        <v>38047</v>
      </c>
      <c r="B164" s="77">
        <f>VLOOKUP(A164,Database!$A:$AU,MATCH($B$4,Database!$A$1:$AU$1,0),FALSE)</f>
        <v>91.923050459999999</v>
      </c>
      <c r="C164" s="22">
        <f>(Table13456789101112131415161734[[#This Row],[USA]]-B163)/B163</f>
        <v>-3.9620144880766891E-3</v>
      </c>
      <c r="D164" s="23">
        <f>(Table13456789101112131415161734[[#This Row],[USA]]-B152)/B152</f>
        <v>1.6655156162359425E-2</v>
      </c>
    </row>
    <row r="165" spans="1:4" x14ac:dyDescent="0.2">
      <c r="A165" s="21">
        <v>38078</v>
      </c>
      <c r="B165" s="77">
        <f>VLOOKUP(A165,Database!$A:$AU,MATCH($B$4,Database!$A$1:$AU$1,0),FALSE)</f>
        <v>92.304855986000007</v>
      </c>
      <c r="C165" s="22">
        <f>(Table13456789101112131415161734[[#This Row],[USA]]-B164)/B164</f>
        <v>4.153534114559757E-3</v>
      </c>
      <c r="D165" s="23">
        <f>(Table13456789101112131415161734[[#This Row],[USA]]-B153)/B153</f>
        <v>2.7367262108030171E-2</v>
      </c>
    </row>
    <row r="166" spans="1:4" x14ac:dyDescent="0.2">
      <c r="A166" s="21">
        <v>38108</v>
      </c>
      <c r="B166" s="77">
        <f>VLOOKUP(A166,Database!$A:$AU,MATCH($B$4,Database!$A$1:$AU$1,0),FALSE)</f>
        <v>92.970438568000006</v>
      </c>
      <c r="C166" s="22">
        <f>(Table13456789101112131415161734[[#This Row],[USA]]-B165)/B165</f>
        <v>7.2106995335212776E-3</v>
      </c>
      <c r="D166" s="23">
        <f>(Table13456789101112131415161734[[#This Row],[USA]]-B154)/B154</f>
        <v>3.5100748976695413E-2</v>
      </c>
    </row>
    <row r="167" spans="1:4" x14ac:dyDescent="0.2">
      <c r="A167" s="21">
        <v>38139</v>
      </c>
      <c r="B167" s="77">
        <f>VLOOKUP(A167,Database!$A:$AU,MATCH($B$4,Database!$A$1:$AU$1,0),FALSE)</f>
        <v>92.247565332999997</v>
      </c>
      <c r="C167" s="22">
        <f>(Table13456789101112131415161734[[#This Row],[USA]]-B166)/B166</f>
        <v>-7.7753019791477924E-3</v>
      </c>
      <c r="D167" s="23">
        <f>(Table13456789101112131415161734[[#This Row],[USA]]-B155)/B155</f>
        <v>2.5684063430194727E-2</v>
      </c>
    </row>
    <row r="168" spans="1:4" x14ac:dyDescent="0.2">
      <c r="A168" s="21">
        <v>38169</v>
      </c>
      <c r="B168" s="77">
        <f>VLOOKUP(A168,Database!$A:$AU,MATCH($B$4,Database!$A$1:$AU$1,0),FALSE)</f>
        <v>92.938324085000005</v>
      </c>
      <c r="C168" s="22">
        <f>(Table13456789101112131415161734[[#This Row],[USA]]-B167)/B167</f>
        <v>7.488097376949423E-3</v>
      </c>
      <c r="D168" s="23">
        <f>(Table13456789101112131415161734[[#This Row],[USA]]-B156)/B156</f>
        <v>2.8089049895016309E-2</v>
      </c>
    </row>
    <row r="169" spans="1:4" x14ac:dyDescent="0.2">
      <c r="A169" s="21">
        <v>38200</v>
      </c>
      <c r="B169" s="77">
        <f>VLOOKUP(A169,Database!$A:$AU,MATCH($B$4,Database!$A$1:$AU$1,0),FALSE)</f>
        <v>93.024557419999994</v>
      </c>
      <c r="C169" s="22">
        <f>(Table13456789101112131415161734[[#This Row],[USA]]-B168)/B168</f>
        <v>9.2785549824549152E-4</v>
      </c>
      <c r="D169" s="23">
        <f>(Table13456789101112131415161734[[#This Row],[USA]]-B157)/B157</f>
        <v>3.1201414315489999E-2</v>
      </c>
    </row>
    <row r="170" spans="1:4" x14ac:dyDescent="0.2">
      <c r="A170" s="21">
        <v>38231</v>
      </c>
      <c r="B170" s="77">
        <f>VLOOKUP(A170,Database!$A:$AU,MATCH($B$4,Database!$A$1:$AU$1,0),FALSE)</f>
        <v>93.111484587000007</v>
      </c>
      <c r="C170" s="22">
        <f>(Table13456789101112131415161734[[#This Row],[USA]]-B169)/B169</f>
        <v>9.3445397012256097E-4</v>
      </c>
      <c r="D170" s="23">
        <f>(Table13456789101112131415161734[[#This Row],[USA]]-B158)/B158</f>
        <v>2.5140911540953981E-2</v>
      </c>
    </row>
    <row r="171" spans="1:4" x14ac:dyDescent="0.2">
      <c r="A171" s="21">
        <v>38261</v>
      </c>
      <c r="B171" s="77">
        <f>VLOOKUP(A171,Database!$A:$AU,MATCH($B$4,Database!$A$1:$AU$1,0),FALSE)</f>
        <v>93.965789319999999</v>
      </c>
      <c r="C171" s="22">
        <f>(Table13456789101112131415161734[[#This Row],[USA]]-B170)/B170</f>
        <v>9.1750736956810169E-3</v>
      </c>
      <c r="D171" s="23">
        <f>(Table13456789101112131415161734[[#This Row],[USA]]-B159)/B159</f>
        <v>3.3399754956587438E-2</v>
      </c>
    </row>
    <row r="172" spans="1:4" x14ac:dyDescent="0.2">
      <c r="A172" s="21">
        <v>38292</v>
      </c>
      <c r="B172" s="77">
        <f>VLOOKUP(A172,Database!$A:$AU,MATCH($B$4,Database!$A$1:$AU$1,0),FALSE)</f>
        <v>94.200403463000001</v>
      </c>
      <c r="C172" s="22">
        <f>(Table13456789101112131415161734[[#This Row],[USA]]-B171)/B171</f>
        <v>2.4968038335848432E-3</v>
      </c>
      <c r="D172" s="23">
        <f>(Table13456789101112131415161734[[#This Row],[USA]]-B160)/B160</f>
        <v>2.9100004870429859E-2</v>
      </c>
    </row>
    <row r="173" spans="1:4" x14ac:dyDescent="0.2">
      <c r="A173" s="21">
        <v>38322</v>
      </c>
      <c r="B173" s="77">
        <f>VLOOKUP(A173,Database!$A:$AU,MATCH($B$4,Database!$A$1:$AU$1,0),FALSE)</f>
        <v>94.899587311000005</v>
      </c>
      <c r="C173" s="22">
        <f>(Table13456789101112131415161734[[#This Row],[USA]]-B172)/B172</f>
        <v>7.4223020528211359E-3</v>
      </c>
      <c r="D173" s="23">
        <f>(Table13456789101112131415161734[[#This Row],[USA]]-B161)/B161</f>
        <v>3.6161594080299085E-2</v>
      </c>
    </row>
    <row r="174" spans="1:4" x14ac:dyDescent="0.2">
      <c r="A174" s="21">
        <v>38353</v>
      </c>
      <c r="B174" s="77">
        <f>VLOOKUP(A174,Database!$A:$AU,MATCH($B$4,Database!$A$1:$AU$1,0),FALSE)</f>
        <v>95.269399465000006</v>
      </c>
      <c r="C174" s="22">
        <f>(Table13456789101112131415161734[[#This Row],[USA]]-B173)/B173</f>
        <v>3.8968784214843048E-3</v>
      </c>
      <c r="D174" s="23">
        <f>(Table13456789101112131415161734[[#This Row],[USA]]-B162)/B162</f>
        <v>3.8374405688773108E-2</v>
      </c>
    </row>
    <row r="175" spans="1:4" x14ac:dyDescent="0.2">
      <c r="A175" s="21">
        <v>38384</v>
      </c>
      <c r="B175" s="77">
        <f>VLOOKUP(A175,Database!$A:$AU,MATCH($B$4,Database!$A$1:$AU$1,0),FALSE)</f>
        <v>95.966799175000006</v>
      </c>
      <c r="C175" s="22">
        <f>(Table13456789101112131415161734[[#This Row],[USA]]-B174)/B174</f>
        <v>7.3202908165303305E-3</v>
      </c>
      <c r="D175" s="23">
        <f>(Table13456789101112131415161734[[#This Row],[USA]]-B163)/B163</f>
        <v>3.985427863807111E-2</v>
      </c>
    </row>
    <row r="176" spans="1:4" x14ac:dyDescent="0.2">
      <c r="A176" s="21">
        <v>38412</v>
      </c>
      <c r="B176" s="77">
        <f>VLOOKUP(A176,Database!$A:$AU,MATCH($B$4,Database!$A$1:$AU$1,0),FALSE)</f>
        <v>95.82059898</v>
      </c>
      <c r="C176" s="22">
        <f>(Table13456789101112131415161734[[#This Row],[USA]]-B175)/B175</f>
        <v>-1.5234455692682094E-3</v>
      </c>
      <c r="D176" s="23">
        <f>(Table13456789101112131415161734[[#This Row],[USA]]-B164)/B164</f>
        <v>4.2400121628861802E-2</v>
      </c>
    </row>
    <row r="177" spans="1:4" x14ac:dyDescent="0.2">
      <c r="A177" s="21">
        <v>38443</v>
      </c>
      <c r="B177" s="77">
        <f>VLOOKUP(A177,Database!$A:$AU,MATCH($B$4,Database!$A$1:$AU$1,0),FALSE)</f>
        <v>96.010213199000006</v>
      </c>
      <c r="C177" s="22">
        <f>(Table13456789101112131415161734[[#This Row],[USA]]-B176)/B176</f>
        <v>1.9788461042659859E-3</v>
      </c>
      <c r="D177" s="23">
        <f>(Table13456789101112131415161734[[#This Row],[USA]]-B165)/B165</f>
        <v>4.0142603261977848E-2</v>
      </c>
    </row>
    <row r="178" spans="1:4" x14ac:dyDescent="0.2">
      <c r="A178" s="21">
        <v>38473</v>
      </c>
      <c r="B178" s="77">
        <f>VLOOKUP(A178,Database!$A:$AU,MATCH($B$4,Database!$A$1:$AU$1,0),FALSE)</f>
        <v>96.107746074999994</v>
      </c>
      <c r="C178" s="22">
        <f>(Table13456789101112131415161734[[#This Row],[USA]]-B177)/B177</f>
        <v>1.0158593836036198E-3</v>
      </c>
      <c r="D178" s="23">
        <f>(Table13456789101112131415161734[[#This Row],[USA]]-B166)/B166</f>
        <v>3.3745215740864913E-2</v>
      </c>
    </row>
    <row r="179" spans="1:4" x14ac:dyDescent="0.2">
      <c r="A179" s="21">
        <v>38504</v>
      </c>
      <c r="B179" s="77">
        <f>VLOOKUP(A179,Database!$A:$AU,MATCH($B$4,Database!$A$1:$AU$1,0),FALSE)</f>
        <v>96.495102251999995</v>
      </c>
      <c r="C179" s="22">
        <f>(Table13456789101112131415161734[[#This Row],[USA]]-B178)/B178</f>
        <v>4.0304365966268548E-3</v>
      </c>
      <c r="D179" s="23">
        <f>(Table13456789101112131415161734[[#This Row],[USA]]-B167)/B167</f>
        <v>4.6044975861064964E-2</v>
      </c>
    </row>
    <row r="180" spans="1:4" x14ac:dyDescent="0.2">
      <c r="A180" s="21">
        <v>38534</v>
      </c>
      <c r="B180" s="77">
        <f>VLOOKUP(A180,Database!$A:$AU,MATCH($B$4,Database!$A$1:$AU$1,0),FALSE)</f>
        <v>96.187338452000006</v>
      </c>
      <c r="C180" s="22">
        <f>(Table13456789101112131415161734[[#This Row],[USA]]-B179)/B179</f>
        <v>-3.189424051764353E-3</v>
      </c>
      <c r="D180" s="23">
        <f>(Table13456789101112131415161734[[#This Row],[USA]]-B168)/B168</f>
        <v>3.4958822412468948E-2</v>
      </c>
    </row>
    <row r="181" spans="1:4" x14ac:dyDescent="0.2">
      <c r="A181" s="21">
        <v>38565</v>
      </c>
      <c r="B181" s="77">
        <f>VLOOKUP(A181,Database!$A:$AU,MATCH($B$4,Database!$A$1:$AU$1,0),FALSE)</f>
        <v>96.527414973000006</v>
      </c>
      <c r="C181" s="22">
        <f>(Table13456789101112131415161734[[#This Row],[USA]]-B180)/B180</f>
        <v>3.5355643109899267E-3</v>
      </c>
      <c r="D181" s="23">
        <f>(Table13456789101112131415161734[[#This Row],[USA]]-B169)/B169</f>
        <v>3.765519181332766E-2</v>
      </c>
    </row>
    <row r="182" spans="1:4" x14ac:dyDescent="0.2">
      <c r="A182" s="21">
        <v>38596</v>
      </c>
      <c r="B182" s="77">
        <f>VLOOKUP(A182,Database!$A:$AU,MATCH($B$4,Database!$A$1:$AU$1,0),FALSE)</f>
        <v>94.667352018000003</v>
      </c>
      <c r="C182" s="22">
        <f>(Table13456789101112131415161734[[#This Row],[USA]]-B181)/B181</f>
        <v>-1.9269789370411378E-2</v>
      </c>
      <c r="D182" s="23">
        <f>(Table13456789101112131415161734[[#This Row],[USA]]-B170)/B170</f>
        <v>1.6709726387685822E-2</v>
      </c>
    </row>
    <row r="183" spans="1:4" x14ac:dyDescent="0.2">
      <c r="A183" s="21">
        <v>38626</v>
      </c>
      <c r="B183" s="77">
        <f>VLOOKUP(A183,Database!$A:$AU,MATCH($B$4,Database!$A$1:$AU$1,0),FALSE)</f>
        <v>95.792845721999996</v>
      </c>
      <c r="C183" s="22">
        <f>(Table13456789101112131415161734[[#This Row],[USA]]-B182)/B182</f>
        <v>1.1888931928570181E-2</v>
      </c>
      <c r="D183" s="23">
        <f>(Table13456789101112131415161734[[#This Row],[USA]]-B171)/B171</f>
        <v>1.9443846693800077E-2</v>
      </c>
    </row>
    <row r="184" spans="1:4" x14ac:dyDescent="0.2">
      <c r="A184" s="21">
        <v>38657</v>
      </c>
      <c r="B184" s="77">
        <f>VLOOKUP(A184,Database!$A:$AU,MATCH($B$4,Database!$A$1:$AU$1,0),FALSE)</f>
        <v>96.812877048999994</v>
      </c>
      <c r="C184" s="22">
        <f>(Table13456789101112131415161734[[#This Row],[USA]]-B183)/B183</f>
        <v>1.0648303840562652E-2</v>
      </c>
      <c r="D184" s="23">
        <f>(Table13456789101112131415161734[[#This Row],[USA]]-B172)/B172</f>
        <v>2.7733146461799599E-2</v>
      </c>
    </row>
    <row r="185" spans="1:4" x14ac:dyDescent="0.2">
      <c r="A185" s="21">
        <v>38687</v>
      </c>
      <c r="B185" s="77">
        <f>VLOOKUP(A185,Database!$A:$AU,MATCH($B$4,Database!$A$1:$AU$1,0),FALSE)</f>
        <v>97.345343115000006</v>
      </c>
      <c r="C185" s="22">
        <f>(Table13456789101112131415161734[[#This Row],[USA]]-B184)/B184</f>
        <v>5.4999508560262542E-3</v>
      </c>
      <c r="D185" s="23">
        <f>(Table13456789101112131415161734[[#This Row],[USA]]-B173)/B173</f>
        <v>2.5772038354444016E-2</v>
      </c>
    </row>
    <row r="186" spans="1:4" x14ac:dyDescent="0.2">
      <c r="A186" s="21">
        <v>38718</v>
      </c>
      <c r="B186" s="77">
        <f>VLOOKUP(A186,Database!$A:$AU,MATCH($B$4,Database!$A$1:$AU$1,0),FALSE)</f>
        <v>97.468745991000006</v>
      </c>
      <c r="C186" s="22">
        <f>(Table13456789101112131415161734[[#This Row],[USA]]-B185)/B185</f>
        <v>1.2676813502441174E-3</v>
      </c>
      <c r="D186" s="23">
        <f>(Table13456789101112131415161734[[#This Row],[USA]]-B174)/B174</f>
        <v>2.3085550432255988E-2</v>
      </c>
    </row>
    <row r="187" spans="1:4" x14ac:dyDescent="0.2">
      <c r="A187" s="21">
        <v>38749</v>
      </c>
      <c r="B187" s="77">
        <f>VLOOKUP(A187,Database!$A:$AU,MATCH($B$4,Database!$A$1:$AU$1,0),FALSE)</f>
        <v>97.474593999000007</v>
      </c>
      <c r="C187" s="22">
        <f>(Table13456789101112131415161734[[#This Row],[USA]]-B186)/B186</f>
        <v>5.9998802083089776E-5</v>
      </c>
      <c r="D187" s="23">
        <f>(Table13456789101112131415161734[[#This Row],[USA]]-B175)/B175</f>
        <v>1.5711629823669183E-2</v>
      </c>
    </row>
    <row r="188" spans="1:4" x14ac:dyDescent="0.2">
      <c r="A188" s="21">
        <v>38777</v>
      </c>
      <c r="B188" s="77">
        <f>VLOOKUP(A188,Database!$A:$AU,MATCH($B$4,Database!$A$1:$AU$1,0),FALSE)</f>
        <v>97.722688296000001</v>
      </c>
      <c r="C188" s="22">
        <f>(Table13456789101112131415161734[[#This Row],[USA]]-B187)/B187</f>
        <v>2.545220111432725E-3</v>
      </c>
      <c r="D188" s="23">
        <f>(Table13456789101112131415161734[[#This Row],[USA]]-B176)/B176</f>
        <v>1.9850526256854354E-2</v>
      </c>
    </row>
    <row r="189" spans="1:4" x14ac:dyDescent="0.2">
      <c r="A189" s="21">
        <v>38808</v>
      </c>
      <c r="B189" s="77">
        <f>VLOOKUP(A189,Database!$A:$AU,MATCH($B$4,Database!$A$1:$AU$1,0),FALSE)</f>
        <v>98.032632710000001</v>
      </c>
      <c r="C189" s="22">
        <f>(Table13456789101112131415161734[[#This Row],[USA]]-B188)/B188</f>
        <v>3.1716730209179781E-3</v>
      </c>
      <c r="D189" s="23">
        <f>(Table13456789101112131415161734[[#This Row],[USA]]-B177)/B177</f>
        <v>2.1064628893262993E-2</v>
      </c>
    </row>
    <row r="190" spans="1:4" x14ac:dyDescent="0.2">
      <c r="A190" s="21">
        <v>38838</v>
      </c>
      <c r="B190" s="77">
        <f>VLOOKUP(A190,Database!$A:$AU,MATCH($B$4,Database!$A$1:$AU$1,0),FALSE)</f>
        <v>98.028370601999995</v>
      </c>
      <c r="C190" s="22">
        <f>(Table13456789101112131415161734[[#This Row],[USA]]-B189)/B189</f>
        <v>-4.3476420883382774E-5</v>
      </c>
      <c r="D190" s="23">
        <f>(Table13456789101112131415161734[[#This Row],[USA]]-B178)/B178</f>
        <v>1.998407626271035E-2</v>
      </c>
    </row>
    <row r="191" spans="1:4" x14ac:dyDescent="0.2">
      <c r="A191" s="21">
        <v>38869</v>
      </c>
      <c r="B191" s="77">
        <f>VLOOKUP(A191,Database!$A:$AU,MATCH($B$4,Database!$A$1:$AU$1,0),FALSE)</f>
        <v>98.33474674</v>
      </c>
      <c r="C191" s="22">
        <f>(Table13456789101112131415161734[[#This Row],[USA]]-B190)/B190</f>
        <v>3.1253823369553567E-3</v>
      </c>
      <c r="D191" s="23">
        <f>(Table13456789101112131415161734[[#This Row],[USA]]-B179)/B179</f>
        <v>1.9064641055001063E-2</v>
      </c>
    </row>
    <row r="192" spans="1:4" x14ac:dyDescent="0.2">
      <c r="A192" s="21">
        <v>38899</v>
      </c>
      <c r="B192" s="77">
        <f>VLOOKUP(A192,Database!$A:$AU,MATCH($B$4,Database!$A$1:$AU$1,0),FALSE)</f>
        <v>98.273590455000004</v>
      </c>
      <c r="C192" s="22">
        <f>(Table13456789101112131415161734[[#This Row],[USA]]-B191)/B191</f>
        <v>-6.2191938279654725E-4</v>
      </c>
      <c r="D192" s="23">
        <f>(Table13456789101112131415161734[[#This Row],[USA]]-B180)/B180</f>
        <v>2.1689465958568889E-2</v>
      </c>
    </row>
    <row r="193" spans="1:4" x14ac:dyDescent="0.2">
      <c r="A193" s="21">
        <v>38930</v>
      </c>
      <c r="B193" s="77">
        <f>VLOOKUP(A193,Database!$A:$AU,MATCH($B$4,Database!$A$1:$AU$1,0),FALSE)</f>
        <v>98.703964181000003</v>
      </c>
      <c r="C193" s="22">
        <f>(Table13456789101112131415161734[[#This Row],[USA]]-B192)/B192</f>
        <v>4.3793426495093764E-3</v>
      </c>
      <c r="D193" s="23">
        <f>(Table13456789101112131415161734[[#This Row],[USA]]-B181)/B181</f>
        <v>2.2548508199549389E-2</v>
      </c>
    </row>
    <row r="194" spans="1:4" x14ac:dyDescent="0.2">
      <c r="A194" s="21">
        <v>38961</v>
      </c>
      <c r="B194" s="77">
        <f>VLOOKUP(A194,Database!$A:$AU,MATCH($B$4,Database!$A$1:$AU$1,0),FALSE)</f>
        <v>98.537246398999997</v>
      </c>
      <c r="C194" s="22">
        <f>(Table13456789101112131415161734[[#This Row],[USA]]-B193)/B193</f>
        <v>-1.6890687560864816E-3</v>
      </c>
      <c r="D194" s="23">
        <f>(Table13456789101112131415161734[[#This Row],[USA]]-B182)/B182</f>
        <v>4.0878870048717271E-2</v>
      </c>
    </row>
    <row r="195" spans="1:4" x14ac:dyDescent="0.2">
      <c r="A195" s="21">
        <v>38991</v>
      </c>
      <c r="B195" s="77">
        <f>VLOOKUP(A195,Database!$A:$AU,MATCH($B$4,Database!$A$1:$AU$1,0),FALSE)</f>
        <v>98.418105629999999</v>
      </c>
      <c r="C195" s="22">
        <f>(Table13456789101112131415161734[[#This Row],[USA]]-B194)/B194</f>
        <v>-1.2090937524027138E-3</v>
      </c>
      <c r="D195" s="23">
        <f>(Table13456789101112131415161734[[#This Row],[USA]]-B183)/B183</f>
        <v>2.7405594731142652E-2</v>
      </c>
    </row>
    <row r="196" spans="1:4" x14ac:dyDescent="0.2">
      <c r="A196" s="21">
        <v>39022</v>
      </c>
      <c r="B196" s="77">
        <f>VLOOKUP(A196,Database!$A:$AU,MATCH($B$4,Database!$A$1:$AU$1,0),FALSE)</f>
        <v>98.363094709999999</v>
      </c>
      <c r="C196" s="22">
        <f>(Table13456789101112131415161734[[#This Row],[USA]]-B195)/B195</f>
        <v>-5.5895121784616344E-4</v>
      </c>
      <c r="D196" s="23">
        <f>(Table13456789101112131415161734[[#This Row],[USA]]-B184)/B184</f>
        <v>1.6012515155555102E-2</v>
      </c>
    </row>
    <row r="197" spans="1:4" x14ac:dyDescent="0.2">
      <c r="A197" s="21">
        <v>39052</v>
      </c>
      <c r="B197" s="77">
        <f>VLOOKUP(A197,Database!$A:$AU,MATCH($B$4,Database!$A$1:$AU$1,0),FALSE)</f>
        <v>99.369150289000004</v>
      </c>
      <c r="C197" s="22">
        <f>(Table13456789101112131415161734[[#This Row],[USA]]-B196)/B196</f>
        <v>1.0227978104655195E-2</v>
      </c>
      <c r="D197" s="23">
        <f>(Table13456789101112131415161734[[#This Row],[USA]]-B185)/B185</f>
        <v>2.0789974222076048E-2</v>
      </c>
    </row>
    <row r="198" spans="1:4" x14ac:dyDescent="0.2">
      <c r="A198" s="21">
        <v>39083</v>
      </c>
      <c r="B198" s="77">
        <f>VLOOKUP(A198,Database!$A:$AU,MATCH($B$4,Database!$A$1:$AU$1,0),FALSE)</f>
        <v>98.980009972999994</v>
      </c>
      <c r="C198" s="22">
        <f>(Table13456789101112131415161734[[#This Row],[USA]]-B197)/B197</f>
        <v>-3.9161079154672682E-3</v>
      </c>
      <c r="D198" s="23">
        <f>(Table13456789101112131415161734[[#This Row],[USA]]-B186)/B186</f>
        <v>1.5505113630368593E-2</v>
      </c>
    </row>
    <row r="199" spans="1:4" x14ac:dyDescent="0.2">
      <c r="A199" s="21">
        <v>39114</v>
      </c>
      <c r="B199" s="77">
        <f>VLOOKUP(A199,Database!$A:$AU,MATCH($B$4,Database!$A$1:$AU$1,0),FALSE)</f>
        <v>99.921241871999996</v>
      </c>
      <c r="C199" s="22">
        <f>(Table13456789101112131415161734[[#This Row],[USA]]-B198)/B198</f>
        <v>9.5093130345890366E-3</v>
      </c>
      <c r="D199" s="23">
        <f>(Table13456789101112131415161734[[#This Row],[USA]]-B187)/B187</f>
        <v>2.510036485019973E-2</v>
      </c>
    </row>
    <row r="200" spans="1:4" x14ac:dyDescent="0.2">
      <c r="A200" s="21">
        <v>39142</v>
      </c>
      <c r="B200" s="77">
        <f>VLOOKUP(A200,Database!$A:$AU,MATCH($B$4,Database!$A$1:$AU$1,0),FALSE)</f>
        <v>100.135437548</v>
      </c>
      <c r="C200" s="22">
        <f>(Table13456789101112131415161734[[#This Row],[USA]]-B199)/B199</f>
        <v>2.1436450547160867E-3</v>
      </c>
      <c r="D200" s="23">
        <f>(Table13456789101112131415161734[[#This Row],[USA]]-B188)/B188</f>
        <v>2.4689755204971745E-2</v>
      </c>
    </row>
    <row r="201" spans="1:4" x14ac:dyDescent="0.2">
      <c r="A201" s="21">
        <v>39173</v>
      </c>
      <c r="B201" s="77">
        <f>VLOOKUP(A201,Database!$A:$AU,MATCH($B$4,Database!$A$1:$AU$1,0),FALSE)</f>
        <v>100.853057488</v>
      </c>
      <c r="C201" s="22">
        <f>(Table13456789101112131415161734[[#This Row],[USA]]-B200)/B200</f>
        <v>7.1664932772277966E-3</v>
      </c>
      <c r="D201" s="23">
        <f>(Table13456789101112131415161734[[#This Row],[USA]]-B189)/B189</f>
        <v>2.8770264554083536E-2</v>
      </c>
    </row>
    <row r="202" spans="1:4" x14ac:dyDescent="0.2">
      <c r="A202" s="21">
        <v>39203</v>
      </c>
      <c r="B202" s="77">
        <f>VLOOKUP(A202,Database!$A:$AU,MATCH($B$4,Database!$A$1:$AU$1,0),FALSE)</f>
        <v>100.917583811</v>
      </c>
      <c r="C202" s="22">
        <f>(Table13456789101112131415161734[[#This Row],[USA]]-B201)/B201</f>
        <v>6.3980532278531228E-4</v>
      </c>
      <c r="D202" s="23">
        <f>(Table13456789101112131415161734[[#This Row],[USA]]-B190)/B190</f>
        <v>2.9473235056924004E-2</v>
      </c>
    </row>
    <row r="203" spans="1:4" x14ac:dyDescent="0.2">
      <c r="A203" s="21">
        <v>39234</v>
      </c>
      <c r="B203" s="77">
        <f>VLOOKUP(A203,Database!$A:$AU,MATCH($B$4,Database!$A$1:$AU$1,0),FALSE)</f>
        <v>100.944940594</v>
      </c>
      <c r="C203" s="22">
        <f>(Table13456789101112131415161734[[#This Row],[USA]]-B202)/B202</f>
        <v>2.7108043976990261E-4</v>
      </c>
      <c r="D203" s="23">
        <f>(Table13456789101112131415161734[[#This Row],[USA]]-B191)/B191</f>
        <v>2.6543962744943375E-2</v>
      </c>
    </row>
    <row r="204" spans="1:4" x14ac:dyDescent="0.2">
      <c r="A204" s="21">
        <v>39264</v>
      </c>
      <c r="B204" s="77">
        <f>VLOOKUP(A204,Database!$A:$AU,MATCH($B$4,Database!$A$1:$AU$1,0),FALSE)</f>
        <v>100.82451128</v>
      </c>
      <c r="C204" s="22">
        <f>(Table13456789101112131415161734[[#This Row],[USA]]-B203)/B203</f>
        <v>-1.1930198115066722E-3</v>
      </c>
      <c r="D204" s="23">
        <f>(Table13456789101112131415161734[[#This Row],[USA]]-B192)/B192</f>
        <v>2.5957338214564082E-2</v>
      </c>
    </row>
    <row r="205" spans="1:4" x14ac:dyDescent="0.2">
      <c r="A205" s="21">
        <v>39295</v>
      </c>
      <c r="B205" s="77">
        <f>VLOOKUP(A205,Database!$A:$AU,MATCH($B$4,Database!$A$1:$AU$1,0),FALSE)</f>
        <v>101.065369907</v>
      </c>
      <c r="C205" s="22">
        <f>(Table13456789101112131415161734[[#This Row],[USA]]-B204)/B204</f>
        <v>2.3888896057340614E-3</v>
      </c>
      <c r="D205" s="23">
        <f>(Table13456789101112131415161734[[#This Row],[USA]]-B193)/B193</f>
        <v>2.3924122456416591E-2</v>
      </c>
    </row>
    <row r="206" spans="1:4" x14ac:dyDescent="0.2">
      <c r="A206" s="21">
        <v>39326</v>
      </c>
      <c r="B206" s="77">
        <f>VLOOKUP(A206,Database!$A:$AU,MATCH($B$4,Database!$A$1:$AU$1,0),FALSE)</f>
        <v>101.301669069</v>
      </c>
      <c r="C206" s="22">
        <f>(Table13456789101112131415161734[[#This Row],[USA]]-B205)/B205</f>
        <v>2.3380823937757932E-3</v>
      </c>
      <c r="D206" s="23">
        <f>(Table13456789101112131415161734[[#This Row],[USA]]-B194)/B194</f>
        <v>2.805459631788591E-2</v>
      </c>
    </row>
    <row r="207" spans="1:4" x14ac:dyDescent="0.2">
      <c r="A207" s="21">
        <v>39356</v>
      </c>
      <c r="B207" s="77">
        <f>VLOOKUP(A207,Database!$A:$AU,MATCH($B$4,Database!$A$1:$AU$1,0),FALSE)</f>
        <v>100.989444924</v>
      </c>
      <c r="C207" s="22">
        <f>(Table13456789101112131415161734[[#This Row],[USA]]-B206)/B206</f>
        <v>-3.082122415844258E-3</v>
      </c>
      <c r="D207" s="23">
        <f>(Table13456789101112131415161734[[#This Row],[USA]]-B195)/B195</f>
        <v>2.6126689571397289E-2</v>
      </c>
    </row>
    <row r="208" spans="1:4" x14ac:dyDescent="0.2">
      <c r="A208" s="21">
        <v>39387</v>
      </c>
      <c r="B208" s="77">
        <f>VLOOKUP(A208,Database!$A:$AU,MATCH($B$4,Database!$A$1:$AU$1,0),FALSE)</f>
        <v>101.568695053</v>
      </c>
      <c r="C208" s="22">
        <f>(Table13456789101112131415161734[[#This Row],[USA]]-B207)/B207</f>
        <v>5.7357492105825393E-3</v>
      </c>
      <c r="D208" s="23">
        <f>(Table13456789101112131415161734[[#This Row],[USA]]-B196)/B196</f>
        <v>3.2589462058416771E-2</v>
      </c>
    </row>
    <row r="209" spans="1:4" x14ac:dyDescent="0.2">
      <c r="A209" s="21">
        <v>39417</v>
      </c>
      <c r="B209" s="77">
        <f>VLOOKUP(A209,Database!$A:$AU,MATCH($B$4,Database!$A$1:$AU$1,0),FALSE)</f>
        <v>101.55917965</v>
      </c>
      <c r="C209" s="22">
        <f>(Table13456789101112131415161734[[#This Row],[USA]]-B208)/B208</f>
        <v>-9.3684407336624493E-5</v>
      </c>
      <c r="D209" s="23">
        <f>(Table13456789101112131415161734[[#This Row],[USA]]-B197)/B197</f>
        <v>2.2039328651101822E-2</v>
      </c>
    </row>
    <row r="210" spans="1:4" x14ac:dyDescent="0.2">
      <c r="A210" s="21">
        <v>39448</v>
      </c>
      <c r="B210" s="77">
        <f>VLOOKUP(A210,Database!$A:$AU,MATCH($B$4,Database!$A$1:$AU$1,0),FALSE)</f>
        <v>101.41317769299999</v>
      </c>
      <c r="C210" s="22">
        <f>(Table13456789101112131415161734[[#This Row],[USA]]-B209)/B209</f>
        <v>-1.4376047296086045E-3</v>
      </c>
      <c r="D210" s="23">
        <f>(Table13456789101112131415161734[[#This Row],[USA]]-B198)/B198</f>
        <v>2.4582415385326042E-2</v>
      </c>
    </row>
    <row r="211" spans="1:4" x14ac:dyDescent="0.2">
      <c r="A211" s="21">
        <v>39479</v>
      </c>
      <c r="B211" s="77">
        <f>VLOOKUP(A211,Database!$A:$AU,MATCH($B$4,Database!$A$1:$AU$1,0),FALSE)</f>
        <v>101.040094619</v>
      </c>
      <c r="C211" s="22">
        <f>(Table13456789101112131415161734[[#This Row],[USA]]-B210)/B210</f>
        <v>-3.6788421631890646E-3</v>
      </c>
      <c r="D211" s="23">
        <f>(Table13456789101112131415161734[[#This Row],[USA]]-B199)/B199</f>
        <v>1.1197346290323991E-2</v>
      </c>
    </row>
    <row r="212" spans="1:4" x14ac:dyDescent="0.2">
      <c r="A212" s="21">
        <v>39508</v>
      </c>
      <c r="B212" s="77">
        <f>VLOOKUP(A212,Database!$A:$AU,MATCH($B$4,Database!$A$1:$AU$1,0),FALSE)</f>
        <v>100.695161277</v>
      </c>
      <c r="C212" s="22">
        <f>(Table13456789101112131415161734[[#This Row],[USA]]-B211)/B211</f>
        <v>-3.4138263953599046E-3</v>
      </c>
      <c r="D212" s="23">
        <f>(Table13456789101112131415161734[[#This Row],[USA]]-B200)/B200</f>
        <v>5.589666782368571E-3</v>
      </c>
    </row>
    <row r="213" spans="1:4" x14ac:dyDescent="0.2">
      <c r="A213" s="21">
        <v>39539</v>
      </c>
      <c r="B213" s="77">
        <f>VLOOKUP(A213,Database!$A:$AU,MATCH($B$4,Database!$A$1:$AU$1,0),FALSE)</f>
        <v>100.020558886</v>
      </c>
      <c r="C213" s="22">
        <f>(Table13456789101112131415161734[[#This Row],[USA]]-B212)/B212</f>
        <v>-6.6994519145189635E-3</v>
      </c>
      <c r="D213" s="23">
        <f>(Table13456789101112131415161734[[#This Row],[USA]]-B201)/B201</f>
        <v>-8.2545697942678232E-3</v>
      </c>
    </row>
    <row r="214" spans="1:4" x14ac:dyDescent="0.2">
      <c r="A214" s="21">
        <v>39569</v>
      </c>
      <c r="B214" s="77">
        <f>VLOOKUP(A214,Database!$A:$AU,MATCH($B$4,Database!$A$1:$AU$1,0),FALSE)</f>
        <v>99.423368259</v>
      </c>
      <c r="C214" s="22">
        <f>(Table13456789101112131415161734[[#This Row],[USA]]-B213)/B213</f>
        <v>-5.9706787649593191E-3</v>
      </c>
      <c r="D214" s="23">
        <f>(Table13456789101112131415161734[[#This Row],[USA]]-B202)/B202</f>
        <v>-1.4806295350851739E-2</v>
      </c>
    </row>
    <row r="215" spans="1:4" x14ac:dyDescent="0.2">
      <c r="A215" s="21">
        <v>39600</v>
      </c>
      <c r="B215" s="77">
        <f>VLOOKUP(A215,Database!$A:$AU,MATCH($B$4,Database!$A$1:$AU$1,0),FALSE)</f>
        <v>99.203324576</v>
      </c>
      <c r="C215" s="22">
        <f>(Table13456789101112131415161734[[#This Row],[USA]]-B214)/B214</f>
        <v>-2.2131988369855022E-3</v>
      </c>
      <c r="D215" s="23">
        <f>(Table13456789101112131415161734[[#This Row],[USA]]-B203)/B203</f>
        <v>-1.7253128366331624E-2</v>
      </c>
    </row>
    <row r="216" spans="1:4" x14ac:dyDescent="0.2">
      <c r="A216" s="21">
        <v>39630</v>
      </c>
      <c r="B216" s="77">
        <f>VLOOKUP(A216,Database!$A:$AU,MATCH($B$4,Database!$A$1:$AU$1,0),FALSE)</f>
        <v>98.734591882999993</v>
      </c>
      <c r="C216" s="22">
        <f>(Table13456789101112131415161734[[#This Row],[USA]]-B215)/B215</f>
        <v>-4.7249696016075466E-3</v>
      </c>
      <c r="D216" s="23">
        <f>(Table13456789101112131415161734[[#This Row],[USA]]-B204)/B204</f>
        <v>-2.0728286906306764E-2</v>
      </c>
    </row>
    <row r="217" spans="1:4" x14ac:dyDescent="0.2">
      <c r="A217" s="21">
        <v>39661</v>
      </c>
      <c r="B217" s="77">
        <f>VLOOKUP(A217,Database!$A:$AU,MATCH($B$4,Database!$A$1:$AU$1,0),FALSE)</f>
        <v>97.195971119000006</v>
      </c>
      <c r="C217" s="22">
        <f>(Table13456789101112131415161734[[#This Row],[USA]]-B216)/B216</f>
        <v>-1.5583401264505603E-2</v>
      </c>
      <c r="D217" s="23">
        <f>(Table13456789101112131415161734[[#This Row],[USA]]-B205)/B205</f>
        <v>-3.8286099299498978E-2</v>
      </c>
    </row>
    <row r="218" spans="1:4" x14ac:dyDescent="0.2">
      <c r="A218" s="21">
        <v>39692</v>
      </c>
      <c r="B218" s="77">
        <f>VLOOKUP(A218,Database!$A:$AU,MATCH($B$4,Database!$A$1:$AU$1,0),FALSE)</f>
        <v>93.018114699999998</v>
      </c>
      <c r="C218" s="22">
        <f>(Table13456789101112131415161734[[#This Row],[USA]]-B217)/B217</f>
        <v>-4.2983843578093692E-2</v>
      </c>
      <c r="D218" s="23">
        <f>(Table13456789101112131415161734[[#This Row],[USA]]-B206)/B206</f>
        <v>-8.1771153872675001E-2</v>
      </c>
    </row>
    <row r="219" spans="1:4" x14ac:dyDescent="0.2">
      <c r="A219" s="21">
        <v>39722</v>
      </c>
      <c r="B219" s="77">
        <f>VLOOKUP(A219,Database!$A:$AU,MATCH($B$4,Database!$A$1:$AU$1,0),FALSE)</f>
        <v>93.869049394000001</v>
      </c>
      <c r="C219" s="22">
        <f>(Table13456789101112131415161734[[#This Row],[USA]]-B218)/B218</f>
        <v>9.1480535457466421E-3</v>
      </c>
      <c r="D219" s="23">
        <f>(Table13456789101112131415161734[[#This Row],[USA]]-B207)/B207</f>
        <v>-7.0506333957558412E-2</v>
      </c>
    </row>
    <row r="220" spans="1:4" x14ac:dyDescent="0.2">
      <c r="A220" s="21">
        <v>39753</v>
      </c>
      <c r="B220" s="77">
        <f>VLOOKUP(A220,Database!$A:$AU,MATCH($B$4,Database!$A$1:$AU$1,0),FALSE)</f>
        <v>92.649987565000004</v>
      </c>
      <c r="C220" s="22">
        <f>(Table13456789101112131415161734[[#This Row],[USA]]-B219)/B219</f>
        <v>-1.2986834711441304E-2</v>
      </c>
      <c r="D220" s="23">
        <f>(Table13456789101112131415161734[[#This Row],[USA]]-B208)/B208</f>
        <v>-8.7809609873850267E-2</v>
      </c>
    </row>
    <row r="221" spans="1:4" x14ac:dyDescent="0.2">
      <c r="A221" s="21">
        <v>39783</v>
      </c>
      <c r="B221" s="77">
        <f>VLOOKUP(A221,Database!$A:$AU,MATCH($B$4,Database!$A$1:$AU$1,0),FALSE)</f>
        <v>90.024628538000002</v>
      </c>
      <c r="C221" s="22">
        <f>(Table13456789101112131415161734[[#This Row],[USA]]-B220)/B220</f>
        <v>-2.8336312783184579E-2</v>
      </c>
      <c r="D221" s="23">
        <f>(Table13456789101112131415161734[[#This Row],[USA]]-B209)/B209</f>
        <v>-0.11357467785532671</v>
      </c>
    </row>
    <row r="222" spans="1:4" x14ac:dyDescent="0.2">
      <c r="A222" s="21">
        <v>39814</v>
      </c>
      <c r="B222" s="77">
        <f>VLOOKUP(A222,Database!$A:$AU,MATCH($B$4,Database!$A$1:$AU$1,0),FALSE)</f>
        <v>87.802385573999999</v>
      </c>
      <c r="C222" s="22">
        <f>(Table13456789101112131415161734[[#This Row],[USA]]-B221)/B221</f>
        <v>-2.4684833473786336E-2</v>
      </c>
      <c r="D222" s="23">
        <f>(Table13456789101112131415161734[[#This Row],[USA]]-B210)/B210</f>
        <v>-0.13421127735690186</v>
      </c>
    </row>
    <row r="223" spans="1:4" x14ac:dyDescent="0.2">
      <c r="A223" s="21">
        <v>39845</v>
      </c>
      <c r="B223" s="77">
        <f>VLOOKUP(A223,Database!$A:$AU,MATCH($B$4,Database!$A$1:$AU$1,0),FALSE)</f>
        <v>87.231362304000001</v>
      </c>
      <c r="C223" s="22">
        <f>(Table13456789101112131415161734[[#This Row],[USA]]-B222)/B222</f>
        <v>-6.5035051868691926E-3</v>
      </c>
      <c r="D223" s="23">
        <f>(Table13456789101112131415161734[[#This Row],[USA]]-B211)/B211</f>
        <v>-0.13666586880257481</v>
      </c>
    </row>
    <row r="224" spans="1:4" x14ac:dyDescent="0.2">
      <c r="A224" s="21">
        <v>39873</v>
      </c>
      <c r="B224" s="77">
        <f>VLOOKUP(A224,Database!$A:$AU,MATCH($B$4,Database!$A$1:$AU$1,0),FALSE)</f>
        <v>85.841320585999995</v>
      </c>
      <c r="C224" s="22">
        <f>(Table13456789101112131415161734[[#This Row],[USA]]-B223)/B223</f>
        <v>-1.5935114175515585E-2</v>
      </c>
      <c r="D224" s="23">
        <f>(Table13456789101112131415161734[[#This Row],[USA]]-B212)/B212</f>
        <v>-0.14751295397540418</v>
      </c>
    </row>
    <row r="225" spans="1:4" x14ac:dyDescent="0.2">
      <c r="A225" s="21">
        <v>39904</v>
      </c>
      <c r="B225" s="77">
        <f>VLOOKUP(A225,Database!$A:$AU,MATCH($B$4,Database!$A$1:$AU$1,0),FALSE)</f>
        <v>85.18327103</v>
      </c>
      <c r="C225" s="22">
        <f>(Table13456789101112131415161734[[#This Row],[USA]]-B224)/B224</f>
        <v>-7.6658834173075037E-3</v>
      </c>
      <c r="D225" s="23">
        <f>(Table13456789101112131415161734[[#This Row],[USA]]-B213)/B213</f>
        <v>-0.14834238101899663</v>
      </c>
    </row>
    <row r="226" spans="1:4" x14ac:dyDescent="0.2">
      <c r="A226" s="21">
        <v>39934</v>
      </c>
      <c r="B226" s="77">
        <f>VLOOKUP(A226,Database!$A:$AU,MATCH($B$4,Database!$A$1:$AU$1,0),FALSE)</f>
        <v>84.313900243999996</v>
      </c>
      <c r="C226" s="22">
        <f>(Table13456789101112131415161734[[#This Row],[USA]]-B225)/B225</f>
        <v>-1.0205886384591032E-2</v>
      </c>
      <c r="D226" s="23">
        <f>(Table13456789101112131415161734[[#This Row],[USA]]-B214)/B214</f>
        <v>-0.15197099313352086</v>
      </c>
    </row>
    <row r="227" spans="1:4" x14ac:dyDescent="0.2">
      <c r="A227" s="21">
        <v>39965</v>
      </c>
      <c r="B227" s="77">
        <f>VLOOKUP(A227,Database!$A:$AU,MATCH($B$4,Database!$A$1:$AU$1,0),FALSE)</f>
        <v>84.036962383000002</v>
      </c>
      <c r="C227" s="22">
        <f>(Table13456789101112131415161734[[#This Row],[USA]]-B226)/B226</f>
        <v>-3.2846050318933138E-3</v>
      </c>
      <c r="D227" s="23">
        <f>(Table13456789101112131415161734[[#This Row],[USA]]-B215)/B215</f>
        <v>-0.15288159200129423</v>
      </c>
    </row>
    <row r="228" spans="1:4" x14ac:dyDescent="0.2">
      <c r="A228" s="21">
        <v>39995</v>
      </c>
      <c r="B228" s="77">
        <f>VLOOKUP(A228,Database!$A:$AU,MATCH($B$4,Database!$A$1:$AU$1,0),FALSE)</f>
        <v>84.991476198000001</v>
      </c>
      <c r="C228" s="22">
        <f>(Table13456789101112131415161734[[#This Row],[USA]]-B227)/B227</f>
        <v>1.1358261744990071E-2</v>
      </c>
      <c r="D228" s="23">
        <f>(Table13456789101112131415161734[[#This Row],[USA]]-B216)/B216</f>
        <v>-0.13919251017197212</v>
      </c>
    </row>
    <row r="229" spans="1:4" x14ac:dyDescent="0.2">
      <c r="A229" s="21">
        <v>40026</v>
      </c>
      <c r="B229" s="77">
        <f>VLOOKUP(A229,Database!$A:$AU,MATCH($B$4,Database!$A$1:$AU$1,0),FALSE)</f>
        <v>85.945296182000007</v>
      </c>
      <c r="C229" s="22">
        <f>(Table13456789101112131415161734[[#This Row],[USA]]-B228)/B228</f>
        <v>1.1222536972742347E-2</v>
      </c>
      <c r="D229" s="23">
        <f>(Table13456789101112131415161734[[#This Row],[USA]]-B217)/B217</f>
        <v>-0.11575248240717152</v>
      </c>
    </row>
    <row r="230" spans="1:4" x14ac:dyDescent="0.2">
      <c r="A230" s="21">
        <v>40057</v>
      </c>
      <c r="B230" s="77">
        <f>VLOOKUP(A230,Database!$A:$AU,MATCH($B$4,Database!$A$1:$AU$1,0),FALSE)</f>
        <v>86.636947003000003</v>
      </c>
      <c r="C230" s="22">
        <f>(Table13456789101112131415161734[[#This Row],[USA]]-B229)/B229</f>
        <v>8.047570393327149E-3</v>
      </c>
      <c r="D230" s="23">
        <f>(Table13456789101112131415161734[[#This Row],[USA]]-B218)/B218</f>
        <v>-6.8601344131521025E-2</v>
      </c>
    </row>
    <row r="231" spans="1:4" x14ac:dyDescent="0.2">
      <c r="A231" s="21">
        <v>40087</v>
      </c>
      <c r="B231" s="77">
        <f>VLOOKUP(A231,Database!$A:$AU,MATCH($B$4,Database!$A$1:$AU$1,0),FALSE)</f>
        <v>86.887023674999995</v>
      </c>
      <c r="C231" s="22">
        <f>(Table13456789101112131415161734[[#This Row],[USA]]-B230)/B230</f>
        <v>2.8864898943326356E-3</v>
      </c>
      <c r="D231" s="23">
        <f>(Table13456789101112131415161734[[#This Row],[USA]]-B219)/B219</f>
        <v>-7.4380488180870924E-2</v>
      </c>
    </row>
    <row r="232" spans="1:4" x14ac:dyDescent="0.2">
      <c r="A232" s="21">
        <v>40118</v>
      </c>
      <c r="B232" s="77">
        <f>VLOOKUP(A232,Database!$A:$AU,MATCH($B$4,Database!$A$1:$AU$1,0),FALSE)</f>
        <v>87.230569353999996</v>
      </c>
      <c r="C232" s="22">
        <f>(Table13456789101112131415161734[[#This Row],[USA]]-B231)/B231</f>
        <v>3.9539354033466586E-3</v>
      </c>
      <c r="D232" s="23">
        <f>(Table13456789101112131415161734[[#This Row],[USA]]-B220)/B220</f>
        <v>-5.849345859002876E-2</v>
      </c>
    </row>
    <row r="233" spans="1:4" x14ac:dyDescent="0.2">
      <c r="A233" s="21">
        <v>40148</v>
      </c>
      <c r="B233" s="77">
        <f>VLOOKUP(A233,Database!$A:$AU,MATCH($B$4,Database!$A$1:$AU$1,0),FALSE)</f>
        <v>87.503938938999994</v>
      </c>
      <c r="C233" s="22">
        <f>(Table13456789101112131415161734[[#This Row],[USA]]-B232)/B232</f>
        <v>3.1338736755300344E-3</v>
      </c>
      <c r="D233" s="23">
        <f>(Table13456789101112131415161734[[#This Row],[USA]]-B221)/B221</f>
        <v>-2.799999999928917E-2</v>
      </c>
    </row>
    <row r="234" spans="1:4" x14ac:dyDescent="0.2">
      <c r="A234" s="21">
        <v>40179</v>
      </c>
      <c r="B234" s="77">
        <f>VLOOKUP(A234,Database!$A:$AU,MATCH($B$4,Database!$A$1:$AU$1,0),FALSE)</f>
        <v>88.487692792999994</v>
      </c>
      <c r="C234" s="22">
        <f>(Table13456789101112131415161734[[#This Row],[USA]]-B233)/B233</f>
        <v>1.1242395095902892E-2</v>
      </c>
      <c r="D234" s="23">
        <f>(Table13456789101112131415161734[[#This Row],[USA]]-B222)/B222</f>
        <v>7.805109331823528E-3</v>
      </c>
    </row>
    <row r="235" spans="1:4" x14ac:dyDescent="0.2">
      <c r="A235" s="21">
        <v>40210</v>
      </c>
      <c r="B235" s="77">
        <f>VLOOKUP(A235,Database!$A:$AU,MATCH($B$4,Database!$A$1:$AU$1,0),FALSE)</f>
        <v>88.775533719999999</v>
      </c>
      <c r="C235" s="22">
        <f>(Table13456789101112131415161734[[#This Row],[USA]]-B234)/B234</f>
        <v>3.2528922148908727E-3</v>
      </c>
      <c r="D235" s="23">
        <f>(Table13456789101112131415161734[[#This Row],[USA]]-B223)/B223</f>
        <v>1.7702021099000875E-2</v>
      </c>
    </row>
    <row r="236" spans="1:4" x14ac:dyDescent="0.2">
      <c r="A236" s="21">
        <v>40238</v>
      </c>
      <c r="B236" s="77">
        <f>VLOOKUP(A236,Database!$A:$AU,MATCH($B$4,Database!$A$1:$AU$1,0),FALSE)</f>
        <v>89.434475344000006</v>
      </c>
      <c r="C236" s="22">
        <f>(Table13456789101112131415161734[[#This Row],[USA]]-B235)/B235</f>
        <v>7.422558855892933E-3</v>
      </c>
      <c r="D236" s="23">
        <f>(Table13456789101112131415161734[[#This Row],[USA]]-B224)/B224</f>
        <v>4.1858102059371453E-2</v>
      </c>
    </row>
    <row r="237" spans="1:4" x14ac:dyDescent="0.2">
      <c r="A237" s="21">
        <v>40269</v>
      </c>
      <c r="B237" s="77">
        <f>VLOOKUP(A237,Database!$A:$AU,MATCH($B$4,Database!$A$1:$AU$1,0),FALSE)</f>
        <v>89.770785352000004</v>
      </c>
      <c r="C237" s="22">
        <f>(Table13456789101112131415161734[[#This Row],[USA]]-B236)/B236</f>
        <v>3.7604067861573306E-3</v>
      </c>
      <c r="D237" s="23">
        <f>(Table13456789101112131415161734[[#This Row],[USA]]-B225)/B225</f>
        <v>5.3854639138996727E-2</v>
      </c>
    </row>
    <row r="238" spans="1:4" x14ac:dyDescent="0.2">
      <c r="A238" s="21">
        <v>40299</v>
      </c>
      <c r="B238" s="77">
        <f>VLOOKUP(A238,Database!$A:$AU,MATCH($B$4,Database!$A$1:$AU$1,0),FALSE)</f>
        <v>91.015518943999993</v>
      </c>
      <c r="C238" s="22">
        <f>(Table13456789101112131415161734[[#This Row],[USA]]-B237)/B237</f>
        <v>1.3865686783503863E-2</v>
      </c>
      <c r="D238" s="23">
        <f>(Table13456789101112131415161734[[#This Row],[USA]]-B226)/B226</f>
        <v>7.9484150070224066E-2</v>
      </c>
    </row>
    <row r="239" spans="1:4" x14ac:dyDescent="0.2">
      <c r="A239" s="21">
        <v>40330</v>
      </c>
      <c r="B239" s="77">
        <f>VLOOKUP(A239,Database!$A:$AU,MATCH($B$4,Database!$A$1:$AU$1,0),FALSE)</f>
        <v>91.196212473000003</v>
      </c>
      <c r="C239" s="22">
        <f>(Table13456789101112131415161734[[#This Row],[USA]]-B238)/B238</f>
        <v>1.9853046062527739E-3</v>
      </c>
      <c r="D239" s="23">
        <f>(Table13456789101112131415161734[[#This Row],[USA]]-B227)/B227</f>
        <v>8.5191680981656456E-2</v>
      </c>
    </row>
    <row r="240" spans="1:4" x14ac:dyDescent="0.2">
      <c r="A240" s="21">
        <v>40360</v>
      </c>
      <c r="B240" s="77">
        <f>VLOOKUP(A240,Database!$A:$AU,MATCH($B$4,Database!$A$1:$AU$1,0),FALSE)</f>
        <v>91.582478343999995</v>
      </c>
      <c r="C240" s="22">
        <f>(Table13456789101112131415161734[[#This Row],[USA]]-B239)/B239</f>
        <v>4.2355472944049267E-3</v>
      </c>
      <c r="D240" s="23">
        <f>(Table13456789101112131415161734[[#This Row],[USA]]-B228)/B228</f>
        <v>7.7548978331018703E-2</v>
      </c>
    </row>
    <row r="241" spans="1:4" x14ac:dyDescent="0.2">
      <c r="A241" s="21">
        <v>40391</v>
      </c>
      <c r="B241" s="77">
        <f>VLOOKUP(A241,Database!$A:$AU,MATCH($B$4,Database!$A$1:$AU$1,0),FALSE)</f>
        <v>91.894801607999995</v>
      </c>
      <c r="C241" s="22">
        <f>(Table13456789101112131415161734[[#This Row],[USA]]-B240)/B240</f>
        <v>3.4102949564965728E-3</v>
      </c>
      <c r="D241" s="23">
        <f>(Table13456789101112131415161734[[#This Row],[USA]]-B229)/B229</f>
        <v>6.9224328617137565E-2</v>
      </c>
    </row>
    <row r="242" spans="1:4" x14ac:dyDescent="0.2">
      <c r="A242" s="21">
        <v>40422</v>
      </c>
      <c r="B242" s="77">
        <f>VLOOKUP(A242,Database!$A:$AU,MATCH($B$4,Database!$A$1:$AU$1,0),FALSE)</f>
        <v>92.106321077000004</v>
      </c>
      <c r="C242" s="22">
        <f>(Table13456789101112131415161734[[#This Row],[USA]]-B241)/B241</f>
        <v>2.3017566314827917E-3</v>
      </c>
      <c r="D242" s="23">
        <f>(Table13456789101112131415161734[[#This Row],[USA]]-B230)/B230</f>
        <v>6.3129810816286172E-2</v>
      </c>
    </row>
    <row r="243" spans="1:4" x14ac:dyDescent="0.2">
      <c r="A243" s="21">
        <v>40452</v>
      </c>
      <c r="B243" s="77">
        <f>VLOOKUP(A243,Database!$A:$AU,MATCH($B$4,Database!$A$1:$AU$1,0),FALSE)</f>
        <v>91.894504252000004</v>
      </c>
      <c r="C243" s="22">
        <f>(Table13456789101112131415161734[[#This Row],[USA]]-B242)/B242</f>
        <v>-2.2996991142760202E-3</v>
      </c>
      <c r="D243" s="23">
        <f>(Table13456789101112131415161734[[#This Row],[USA]]-B231)/B231</f>
        <v>5.763208779863882E-2</v>
      </c>
    </row>
    <row r="244" spans="1:4" x14ac:dyDescent="0.2">
      <c r="A244" s="21">
        <v>40483</v>
      </c>
      <c r="B244" s="77">
        <f>VLOOKUP(A244,Database!$A:$AU,MATCH($B$4,Database!$A$1:$AU$1,0),FALSE)</f>
        <v>91.936134138</v>
      </c>
      <c r="C244" s="22">
        <f>(Table13456789101112131415161734[[#This Row],[USA]]-B243)/B243</f>
        <v>4.5301823366754242E-4</v>
      </c>
      <c r="D244" s="23">
        <f>(Table13456789101112131415161734[[#This Row],[USA]]-B232)/B232</f>
        <v>5.3943987971737661E-2</v>
      </c>
    </row>
    <row r="245" spans="1:4" x14ac:dyDescent="0.2">
      <c r="A245" s="21">
        <v>40513</v>
      </c>
      <c r="B245" s="77">
        <f>VLOOKUP(A245,Database!$A:$AU,MATCH($B$4,Database!$A$1:$AU$1,0),FALSE)</f>
        <v>92.823941016999996</v>
      </c>
      <c r="C245" s="22">
        <f>(Table13456789101112131415161734[[#This Row],[USA]]-B244)/B244</f>
        <v>9.6567784508685157E-3</v>
      </c>
      <c r="D245" s="23">
        <f>(Table13456789101112131415161734[[#This Row],[USA]]-B233)/B233</f>
        <v>6.079728687080746E-2</v>
      </c>
    </row>
    <row r="246" spans="1:4" x14ac:dyDescent="0.2">
      <c r="A246" s="21">
        <v>40544</v>
      </c>
      <c r="B246" s="77">
        <f>VLOOKUP(A246,Database!$A:$AU,MATCH($B$4,Database!$A$1:$AU$1,0),FALSE)</f>
        <v>92.653060246999999</v>
      </c>
      <c r="C246" s="22">
        <f>(Table13456789101112131415161734[[#This Row],[USA]]-B245)/B245</f>
        <v>-1.840912679722369E-3</v>
      </c>
      <c r="D246" s="23">
        <f>(Table13456789101112131415161734[[#This Row],[USA]]-B234)/B234</f>
        <v>4.707284507625354E-2</v>
      </c>
    </row>
    <row r="247" spans="1:4" x14ac:dyDescent="0.2">
      <c r="A247" s="21">
        <v>40575</v>
      </c>
      <c r="B247" s="77">
        <f>VLOOKUP(A247,Database!$A:$AU,MATCH($B$4,Database!$A$1:$AU$1,0),FALSE)</f>
        <v>92.241618207000002</v>
      </c>
      <c r="C247" s="22">
        <f>(Table13456789101112131415161734[[#This Row],[USA]]-B246)/B246</f>
        <v>-4.4406740468490805E-3</v>
      </c>
      <c r="D247" s="23">
        <f>(Table13456789101112131415161734[[#This Row],[USA]]-B235)/B235</f>
        <v>3.9043240200978241E-2</v>
      </c>
    </row>
    <row r="248" spans="1:4" x14ac:dyDescent="0.2">
      <c r="A248" s="21">
        <v>40603</v>
      </c>
      <c r="B248" s="77">
        <f>VLOOKUP(A248,Database!$A:$AU,MATCH($B$4,Database!$A$1:$AU$1,0),FALSE)</f>
        <v>93.195834665999996</v>
      </c>
      <c r="C248" s="22">
        <f>(Table13456789101112131415161734[[#This Row],[USA]]-B247)/B247</f>
        <v>1.0344749772913036E-2</v>
      </c>
      <c r="D248" s="23">
        <f>(Table13456789101112131415161734[[#This Row],[USA]]-B236)/B236</f>
        <v>4.2057151982301338E-2</v>
      </c>
    </row>
    <row r="249" spans="1:4" x14ac:dyDescent="0.2">
      <c r="A249" s="21">
        <v>40634</v>
      </c>
      <c r="B249" s="77">
        <f>VLOOKUP(A249,Database!$A:$AU,MATCH($B$4,Database!$A$1:$AU$1,0),FALSE)</f>
        <v>92.875383662000004</v>
      </c>
      <c r="C249" s="22">
        <f>(Table13456789101112131415161734[[#This Row],[USA]]-B248)/B248</f>
        <v>-3.4384691670871388E-3</v>
      </c>
      <c r="D249" s="23">
        <f>(Table13456789101112131415161734[[#This Row],[USA]]-B237)/B237</f>
        <v>3.4583615346870003E-2</v>
      </c>
    </row>
    <row r="250" spans="1:4" x14ac:dyDescent="0.2">
      <c r="A250" s="21">
        <v>40664</v>
      </c>
      <c r="B250" s="77">
        <f>VLOOKUP(A250,Database!$A:$AU,MATCH($B$4,Database!$A$1:$AU$1,0),FALSE)</f>
        <v>93.021980331999998</v>
      </c>
      <c r="C250" s="22">
        <f>(Table13456789101112131415161734[[#This Row],[USA]]-B249)/B249</f>
        <v>1.5784233046455124E-3</v>
      </c>
      <c r="D250" s="23">
        <f>(Table13456789101112131415161734[[#This Row],[USA]]-B238)/B238</f>
        <v>2.2045266689459195E-2</v>
      </c>
    </row>
    <row r="251" spans="1:4" x14ac:dyDescent="0.2">
      <c r="A251" s="21">
        <v>40695</v>
      </c>
      <c r="B251" s="77">
        <f>VLOOKUP(A251,Database!$A:$AU,MATCH($B$4,Database!$A$1:$AU$1,0),FALSE)</f>
        <v>93.255305930999995</v>
      </c>
      <c r="C251" s="22">
        <f>(Table13456789101112131415161734[[#This Row],[USA]]-B250)/B250</f>
        <v>2.5082845814209335E-3</v>
      </c>
      <c r="D251" s="23">
        <f>(Table13456789101112131415161734[[#This Row],[USA]]-B239)/B239</f>
        <v>2.2578716836618822E-2</v>
      </c>
    </row>
    <row r="252" spans="1:4" x14ac:dyDescent="0.2">
      <c r="A252" s="21">
        <v>40725</v>
      </c>
      <c r="B252" s="77">
        <f>VLOOKUP(A252,Database!$A:$AU,MATCH($B$4,Database!$A$1:$AU$1,0),FALSE)</f>
        <v>93.754567206999994</v>
      </c>
      <c r="C252" s="22">
        <f>(Table13456789101112131415161734[[#This Row],[USA]]-B251)/B251</f>
        <v>5.3537036956310471E-3</v>
      </c>
      <c r="D252" s="23">
        <f>(Table13456789101112131415161734[[#This Row],[USA]]-B240)/B240</f>
        <v>2.3717297263361328E-2</v>
      </c>
    </row>
    <row r="253" spans="1:4" x14ac:dyDescent="0.2">
      <c r="A253" s="21">
        <v>40756</v>
      </c>
      <c r="B253" s="77">
        <f>VLOOKUP(A253,Database!$A:$AU,MATCH($B$4,Database!$A$1:$AU$1,0),FALSE)</f>
        <v>94.321923083000001</v>
      </c>
      <c r="C253" s="22">
        <f>(Table13456789101112131415161734[[#This Row],[USA]]-B252)/B252</f>
        <v>6.0515012004412217E-3</v>
      </c>
      <c r="D253" s="23">
        <f>(Table13456789101112131415161734[[#This Row],[USA]]-B241)/B241</f>
        <v>2.641195619914926E-2</v>
      </c>
    </row>
    <row r="254" spans="1:4" x14ac:dyDescent="0.2">
      <c r="A254" s="21">
        <v>40787</v>
      </c>
      <c r="B254" s="77">
        <f>VLOOKUP(A254,Database!$A:$AU,MATCH($B$4,Database!$A$1:$AU$1,0),FALSE)</f>
        <v>94.247584000000003</v>
      </c>
      <c r="C254" s="22">
        <f>(Table13456789101112131415161734[[#This Row],[USA]]-B253)/B253</f>
        <v>-7.881421473413168E-4</v>
      </c>
      <c r="D254" s="23">
        <f>(Table13456789101112131415161734[[#This Row],[USA]]-B242)/B242</f>
        <v>2.3247730426774117E-2</v>
      </c>
    </row>
    <row r="255" spans="1:4" x14ac:dyDescent="0.2">
      <c r="A255" s="21">
        <v>40817</v>
      </c>
      <c r="B255" s="77">
        <f>VLOOKUP(A255,Database!$A:$AU,MATCH($B$4,Database!$A$1:$AU$1,0),FALSE)</f>
        <v>94.846955241000003</v>
      </c>
      <c r="C255" s="22">
        <f>(Table13456789101112131415161734[[#This Row],[USA]]-B254)/B254</f>
        <v>6.359539582468236E-3</v>
      </c>
      <c r="D255" s="23">
        <f>(Table13456789101112131415161734[[#This Row],[USA]]-B243)/B243</f>
        <v>3.2128700329059574E-2</v>
      </c>
    </row>
    <row r="256" spans="1:4" x14ac:dyDescent="0.2">
      <c r="A256" s="21">
        <v>40848</v>
      </c>
      <c r="B256" s="77">
        <f>VLOOKUP(A256,Database!$A:$AU,MATCH($B$4,Database!$A$1:$AU$1,0),FALSE)</f>
        <v>94.887098344999998</v>
      </c>
      <c r="C256" s="22">
        <f>(Table13456789101112131415161734[[#This Row],[USA]]-B255)/B255</f>
        <v>4.2324082937605993E-4</v>
      </c>
      <c r="D256" s="23">
        <f>(Table13456789101112131415161734[[#This Row],[USA]]-B244)/B244</f>
        <v>3.2097980132278318E-2</v>
      </c>
    </row>
    <row r="257" spans="1:4" x14ac:dyDescent="0.2">
      <c r="A257" s="21">
        <v>40878</v>
      </c>
      <c r="B257" s="77">
        <f>VLOOKUP(A257,Database!$A:$AU,MATCH($B$4,Database!$A$1:$AU$1,0),FALSE)</f>
        <v>95.356921344</v>
      </c>
      <c r="C257" s="22">
        <f>(Table13456789101112131415161734[[#This Row],[USA]]-B256)/B256</f>
        <v>4.9513896746191154E-3</v>
      </c>
      <c r="D257" s="23">
        <f>(Table13456789101112131415161734[[#This Row],[USA]]-B245)/B245</f>
        <v>2.7288006728093006E-2</v>
      </c>
    </row>
    <row r="258" spans="1:4" x14ac:dyDescent="0.2">
      <c r="A258" s="21">
        <v>40909</v>
      </c>
      <c r="B258" s="77">
        <f>VLOOKUP(A258,Database!$A:$AU,MATCH($B$4,Database!$A$1:$AU$1,0),FALSE)</f>
        <v>95.924376338000002</v>
      </c>
      <c r="C258" s="22">
        <f>(Table13456789101112131415161734[[#This Row],[USA]]-B257)/B257</f>
        <v>5.9508527121267755E-3</v>
      </c>
      <c r="D258" s="23">
        <f>(Table13456789101112131415161734[[#This Row],[USA]]-B246)/B246</f>
        <v>3.5307156420728417E-2</v>
      </c>
    </row>
    <row r="259" spans="1:4" x14ac:dyDescent="0.2">
      <c r="A259" s="21">
        <v>40940</v>
      </c>
      <c r="B259" s="77">
        <f>VLOOKUP(A259,Database!$A:$AU,MATCH($B$4,Database!$A$1:$AU$1,0),FALSE)</f>
        <v>96.195763548000002</v>
      </c>
      <c r="C259" s="22">
        <f>(Table13456789101112131415161734[[#This Row],[USA]]-B258)/B258</f>
        <v>2.8291787797893823E-3</v>
      </c>
      <c r="D259" s="23">
        <f>(Table13456789101112131415161734[[#This Row],[USA]]-B247)/B247</f>
        <v>4.286725902971994E-2</v>
      </c>
    </row>
    <row r="260" spans="1:4" x14ac:dyDescent="0.2">
      <c r="A260" s="21">
        <v>40969</v>
      </c>
      <c r="B260" s="77">
        <f>VLOOKUP(A260,Database!$A:$AU,MATCH($B$4,Database!$A$1:$AU$1,0),FALSE)</f>
        <v>95.720389897000004</v>
      </c>
      <c r="C260" s="22">
        <f>(Table13456789101112131415161734[[#This Row],[USA]]-B259)/B259</f>
        <v>-4.9417316674532658E-3</v>
      </c>
      <c r="D260" s="23">
        <f>(Table13456789101112131415161734[[#This Row],[USA]]-B248)/B248</f>
        <v>2.7088713138818256E-2</v>
      </c>
    </row>
    <row r="261" spans="1:4" x14ac:dyDescent="0.2">
      <c r="A261" s="21">
        <v>41000</v>
      </c>
      <c r="B261" s="77">
        <f>VLOOKUP(A261,Database!$A:$AU,MATCH($B$4,Database!$A$1:$AU$1,0),FALSE)</f>
        <v>96.456346811000003</v>
      </c>
      <c r="C261" s="22">
        <f>(Table13456789101112131415161734[[#This Row],[USA]]-B260)/B260</f>
        <v>7.6886117450203247E-3</v>
      </c>
      <c r="D261" s="23">
        <f>(Table13456789101112131415161734[[#This Row],[USA]]-B249)/B249</f>
        <v>3.8556644482160569E-2</v>
      </c>
    </row>
    <row r="262" spans="1:4" x14ac:dyDescent="0.2">
      <c r="A262" s="21">
        <v>41030</v>
      </c>
      <c r="B262" s="77">
        <f>VLOOKUP(A262,Database!$A:$AU,MATCH($B$4,Database!$A$1:$AU$1,0),FALSE)</f>
        <v>96.607998538000004</v>
      </c>
      <c r="C262" s="22">
        <f>(Table13456789101112131415161734[[#This Row],[USA]]-B261)/B261</f>
        <v>1.5722317090979263E-3</v>
      </c>
      <c r="D262" s="23">
        <f>(Table13456789101112131415161734[[#This Row],[USA]]-B250)/B250</f>
        <v>3.8550224293240495E-2</v>
      </c>
    </row>
    <row r="263" spans="1:4" x14ac:dyDescent="0.2">
      <c r="A263" s="21">
        <v>41061</v>
      </c>
      <c r="B263" s="77">
        <f>VLOOKUP(A263,Database!$A:$AU,MATCH($B$4,Database!$A$1:$AU$1,0),FALSE)</f>
        <v>96.598879611000001</v>
      </c>
      <c r="C263" s="22">
        <f>(Table13456789101112131415161734[[#This Row],[USA]]-B262)/B262</f>
        <v>-9.4391014595091545E-5</v>
      </c>
      <c r="D263" s="23">
        <f>(Table13456789101112131415161734[[#This Row],[USA]]-B251)/B251</f>
        <v>3.585397792243511E-2</v>
      </c>
    </row>
    <row r="264" spans="1:4" x14ac:dyDescent="0.2">
      <c r="A264" s="21">
        <v>41091</v>
      </c>
      <c r="B264" s="77">
        <f>VLOOKUP(A264,Database!$A:$AU,MATCH($B$4,Database!$A$1:$AU$1,0),FALSE)</f>
        <v>96.817832988000006</v>
      </c>
      <c r="C264" s="22">
        <f>(Table13456789101112131415161734[[#This Row],[USA]]-B263)/B263</f>
        <v>2.2666243944207457E-3</v>
      </c>
      <c r="D264" s="23">
        <f>(Table13456789101112131415161734[[#This Row],[USA]]-B252)/B252</f>
        <v>3.2673243259036665E-2</v>
      </c>
    </row>
    <row r="265" spans="1:4" x14ac:dyDescent="0.2">
      <c r="A265" s="21">
        <v>41122</v>
      </c>
      <c r="B265" s="77">
        <f>VLOOKUP(A265,Database!$A:$AU,MATCH($B$4,Database!$A$1:$AU$1,0),FALSE)</f>
        <v>96.426908534000006</v>
      </c>
      <c r="C265" s="22">
        <f>(Table13456789101112131415161734[[#This Row],[USA]]-B264)/B264</f>
        <v>-4.0377319129674492E-3</v>
      </c>
      <c r="D265" s="23">
        <f>(Table13456789101112131415161734[[#This Row],[USA]]-B253)/B253</f>
        <v>2.2317032797854332E-2</v>
      </c>
    </row>
    <row r="266" spans="1:4" x14ac:dyDescent="0.2">
      <c r="A266" s="21">
        <v>41153</v>
      </c>
      <c r="B266" s="77">
        <f>VLOOKUP(A266,Database!$A:$AU,MATCH($B$4,Database!$A$1:$AU$1,0),FALSE)</f>
        <v>96.372690563000006</v>
      </c>
      <c r="C266" s="22">
        <f>(Table13456789101112131415161734[[#This Row],[USA]]-B265)/B265</f>
        <v>-5.6227013625437066E-4</v>
      </c>
      <c r="D266" s="23">
        <f>(Table13456789101112131415161734[[#This Row],[USA]]-B254)/B254</f>
        <v>2.2548127737682937E-2</v>
      </c>
    </row>
    <row r="267" spans="1:4" x14ac:dyDescent="0.2">
      <c r="A267" s="21">
        <v>41183</v>
      </c>
      <c r="B267" s="77">
        <f>VLOOKUP(A267,Database!$A:$AU,MATCH($B$4,Database!$A$1:$AU$1,0),FALSE)</f>
        <v>96.674903712000003</v>
      </c>
      <c r="C267" s="22">
        <f>(Table13456789101112131415161734[[#This Row],[USA]]-B266)/B266</f>
        <v>3.1358795446562318E-3</v>
      </c>
      <c r="D267" s="23">
        <f>(Table13456789101112131415161734[[#This Row],[USA]]-B255)/B255</f>
        <v>1.9272610980028825E-2</v>
      </c>
    </row>
    <row r="268" spans="1:4" x14ac:dyDescent="0.2">
      <c r="A268" s="21">
        <v>41214</v>
      </c>
      <c r="B268" s="77">
        <f>VLOOKUP(A268,Database!$A:$AU,MATCH($B$4,Database!$A$1:$AU$1,0),FALSE)</f>
        <v>97.120244373999995</v>
      </c>
      <c r="C268" s="22">
        <f>(Table13456789101112131415161734[[#This Row],[USA]]-B267)/B267</f>
        <v>4.6065798351006115E-3</v>
      </c>
      <c r="D268" s="23">
        <f>(Table13456789101112131415161734[[#This Row],[USA]]-B256)/B256</f>
        <v>2.3534769931318811E-2</v>
      </c>
    </row>
    <row r="269" spans="1:4" x14ac:dyDescent="0.2">
      <c r="A269" s="21">
        <v>41244</v>
      </c>
      <c r="B269" s="77">
        <f>VLOOKUP(A269,Database!$A:$AU,MATCH($B$4,Database!$A$1:$AU$1,0),FALSE)</f>
        <v>97.346730777999994</v>
      </c>
      <c r="C269" s="22">
        <f>(Table13456789101112131415161734[[#This Row],[USA]]-B268)/B268</f>
        <v>2.3320205324836654E-3</v>
      </c>
      <c r="D269" s="23">
        <f>(Table13456789101112131415161734[[#This Row],[USA]]-B257)/B257</f>
        <v>2.0866963886362888E-2</v>
      </c>
    </row>
    <row r="270" spans="1:4" x14ac:dyDescent="0.2">
      <c r="A270" s="21">
        <v>41275</v>
      </c>
      <c r="B270" s="77">
        <f>VLOOKUP(A270,Database!$A:$AU,MATCH($B$4,Database!$A$1:$AU$1,0),FALSE)</f>
        <v>97.301334378000007</v>
      </c>
      <c r="C270" s="22">
        <f>(Table13456789101112131415161734[[#This Row],[USA]]-B269)/B269</f>
        <v>-4.6633718089119996E-4</v>
      </c>
      <c r="D270" s="23">
        <f>(Table13456789101112131415161734[[#This Row],[USA]]-B258)/B258</f>
        <v>1.4354620718597569E-2</v>
      </c>
    </row>
    <row r="271" spans="1:4" x14ac:dyDescent="0.2">
      <c r="A271" s="21">
        <v>41306</v>
      </c>
      <c r="B271" s="77">
        <f>VLOOKUP(A271,Database!$A:$AU,MATCH($B$4,Database!$A$1:$AU$1,0),FALSE)</f>
        <v>97.776509791999999</v>
      </c>
      <c r="C271" s="22">
        <f>(Table13456789101112131415161734[[#This Row],[USA]]-B270)/B270</f>
        <v>4.8835446814533071E-3</v>
      </c>
      <c r="D271" s="23">
        <f>(Table13456789101112131415161734[[#This Row],[USA]]-B259)/B259</f>
        <v>1.64325972963584E-2</v>
      </c>
    </row>
    <row r="272" spans="1:4" x14ac:dyDescent="0.2">
      <c r="A272" s="21">
        <v>41334</v>
      </c>
      <c r="B272" s="77">
        <f>VLOOKUP(A272,Database!$A:$AU,MATCH($B$4,Database!$A$1:$AU$1,0),FALSE)</f>
        <v>98.186762407000003</v>
      </c>
      <c r="C272" s="22">
        <f>(Table13456789101112131415161734[[#This Row],[USA]]-B271)/B271</f>
        <v>4.1958197922255056E-3</v>
      </c>
      <c r="D272" s="23">
        <f>(Table13456789101112131415161734[[#This Row],[USA]]-B260)/B260</f>
        <v>2.5766427744955293E-2</v>
      </c>
    </row>
    <row r="273" spans="1:4" x14ac:dyDescent="0.2">
      <c r="A273" s="21">
        <v>41365</v>
      </c>
      <c r="B273" s="77">
        <f>VLOOKUP(A273,Database!$A:$AU,MATCH($B$4,Database!$A$1:$AU$1,0),FALSE)</f>
        <v>98.120352826000001</v>
      </c>
      <c r="C273" s="22">
        <f>(Table13456789101112131415161734[[#This Row],[USA]]-B272)/B272</f>
        <v>-6.7635982052981442E-4</v>
      </c>
      <c r="D273" s="23">
        <f>(Table13456789101112131415161734[[#This Row],[USA]]-B261)/B261</f>
        <v>1.7251389566520808E-2</v>
      </c>
    </row>
    <row r="274" spans="1:4" x14ac:dyDescent="0.2">
      <c r="A274" s="21">
        <v>41395</v>
      </c>
      <c r="B274" s="77">
        <f>VLOOKUP(A274,Database!$A:$AU,MATCH($B$4,Database!$A$1:$AU$1,0),FALSE)</f>
        <v>98.199548729</v>
      </c>
      <c r="C274" s="22">
        <f>(Table13456789101112131415161734[[#This Row],[USA]]-B273)/B273</f>
        <v>8.0713023056938388E-4</v>
      </c>
      <c r="D274" s="23">
        <f>(Table13456789101112131415161734[[#This Row],[USA]]-B262)/B262</f>
        <v>1.6474310772249073E-2</v>
      </c>
    </row>
    <row r="275" spans="1:4" x14ac:dyDescent="0.2">
      <c r="A275" s="21">
        <v>41426</v>
      </c>
      <c r="B275" s="77">
        <f>VLOOKUP(A275,Database!$A:$AU,MATCH($B$4,Database!$A$1:$AU$1,0),FALSE)</f>
        <v>98.332268769999999</v>
      </c>
      <c r="C275" s="22">
        <f>(Table13456789101112131415161734[[#This Row],[USA]]-B274)/B274</f>
        <v>1.3515341233009599E-3</v>
      </c>
      <c r="D275" s="23">
        <f>(Table13456789101112131415161734[[#This Row],[USA]]-B263)/B263</f>
        <v>1.79441952741097E-2</v>
      </c>
    </row>
    <row r="276" spans="1:4" x14ac:dyDescent="0.2">
      <c r="A276" s="21">
        <v>41456</v>
      </c>
      <c r="B276" s="77">
        <f>VLOOKUP(A276,Database!$A:$AU,MATCH($B$4,Database!$A$1:$AU$1,0),FALSE)</f>
        <v>98.048689951</v>
      </c>
      <c r="C276" s="22">
        <f>(Table13456789101112131415161734[[#This Row],[USA]]-B275)/B275</f>
        <v>-2.8838836177297205E-3</v>
      </c>
      <c r="D276" s="23">
        <f>(Table13456789101112131415161734[[#This Row],[USA]]-B264)/B264</f>
        <v>1.2713122417773502E-2</v>
      </c>
    </row>
    <row r="277" spans="1:4" x14ac:dyDescent="0.2">
      <c r="A277" s="21">
        <v>41487</v>
      </c>
      <c r="B277" s="77">
        <f>VLOOKUP(A277,Database!$A:$AU,MATCH($B$4,Database!$A$1:$AU$1,0),FALSE)</f>
        <v>98.622785902999993</v>
      </c>
      <c r="C277" s="22">
        <f>(Table13456789101112131415161734[[#This Row],[USA]]-B276)/B276</f>
        <v>5.8552128772643344E-3</v>
      </c>
      <c r="D277" s="23">
        <f>(Table13456789101112131415161734[[#This Row],[USA]]-B265)/B265</f>
        <v>2.2772454311606637E-2</v>
      </c>
    </row>
    <row r="278" spans="1:4" x14ac:dyDescent="0.2">
      <c r="A278" s="21">
        <v>41518</v>
      </c>
      <c r="B278" s="77">
        <f>VLOOKUP(A278,Database!$A:$AU,MATCH($B$4,Database!$A$1:$AU$1,0),FALSE)</f>
        <v>99.175075724999999</v>
      </c>
      <c r="C278" s="22">
        <f>(Table13456789101112131415161734[[#This Row],[USA]]-B277)/B277</f>
        <v>5.6000225195748177E-3</v>
      </c>
      <c r="D278" s="23">
        <f>(Table13456789101112131415161734[[#This Row],[USA]]-B266)/B266</f>
        <v>2.9078623265872603E-2</v>
      </c>
    </row>
    <row r="279" spans="1:4" x14ac:dyDescent="0.2">
      <c r="A279" s="21">
        <v>41548</v>
      </c>
      <c r="B279" s="77">
        <f>VLOOKUP(A279,Database!$A:$AU,MATCH($B$4,Database!$A$1:$AU$1,0),FALSE)</f>
        <v>99.036309438000004</v>
      </c>
      <c r="C279" s="22">
        <f>(Table13456789101112131415161734[[#This Row],[USA]]-B278)/B278</f>
        <v>-1.3992052537955923E-3</v>
      </c>
      <c r="D279" s="23">
        <f>(Table13456789101112131415161734[[#This Row],[USA]]-B267)/B267</f>
        <v>2.442625371559471E-2</v>
      </c>
    </row>
    <row r="280" spans="1:4" x14ac:dyDescent="0.2">
      <c r="A280" s="21">
        <v>41579</v>
      </c>
      <c r="B280" s="77">
        <f>VLOOKUP(A280,Database!$A:$AU,MATCH($B$4,Database!$A$1:$AU$1,0),FALSE)</f>
        <v>99.293423544000007</v>
      </c>
      <c r="C280" s="22">
        <f>(Table13456789101112131415161734[[#This Row],[USA]]-B279)/B279</f>
        <v>2.5961600089809988E-3</v>
      </c>
      <c r="D280" s="23">
        <f>(Table13456789101112131415161734[[#This Row],[USA]]-B268)/B268</f>
        <v>2.2376170735643165E-2</v>
      </c>
    </row>
    <row r="281" spans="1:4" x14ac:dyDescent="0.2">
      <c r="A281" s="21">
        <v>41609</v>
      </c>
      <c r="B281" s="77">
        <f>VLOOKUP(A281,Database!$A:$AU,MATCH($B$4,Database!$A$1:$AU$1,0),FALSE)</f>
        <v>99.481352743000002</v>
      </c>
      <c r="C281" s="22">
        <f>(Table13456789101112131415161734[[#This Row],[USA]]-B280)/B280</f>
        <v>1.8926651161012525E-3</v>
      </c>
      <c r="D281" s="23">
        <f>(Table13456789101112131415161734[[#This Row],[USA]]-B269)/B269</f>
        <v>2.192802930247376E-2</v>
      </c>
    </row>
    <row r="282" spans="1:4" x14ac:dyDescent="0.2">
      <c r="A282" s="21">
        <v>41640</v>
      </c>
      <c r="B282" s="77">
        <f>VLOOKUP(A282,Database!$A:$AU,MATCH($B$4,Database!$A$1:$AU$1,0),FALSE)</f>
        <v>99.156441395000002</v>
      </c>
      <c r="C282" s="22">
        <f>(Table13456789101112131415161734[[#This Row],[USA]]-B281)/B281</f>
        <v>-3.2660527731199645E-3</v>
      </c>
      <c r="D282" s="23">
        <f>(Table13456789101112131415161734[[#This Row],[USA]]-B270)/B270</f>
        <v>1.9065586601240254E-2</v>
      </c>
    </row>
    <row r="283" spans="1:4" x14ac:dyDescent="0.2">
      <c r="A283" s="21">
        <v>41671</v>
      </c>
      <c r="B283" s="77">
        <f>VLOOKUP(A283,Database!$A:$AU,MATCH($B$4,Database!$A$1:$AU$1,0),FALSE)</f>
        <v>99.903598729999999</v>
      </c>
      <c r="C283" s="22">
        <f>(Table13456789101112131415161734[[#This Row],[USA]]-B282)/B282</f>
        <v>7.5351366435551896E-3</v>
      </c>
      <c r="D283" s="23">
        <f>(Table13456789101112131415161734[[#This Row],[USA]]-B271)/B271</f>
        <v>2.1754600798545142E-2</v>
      </c>
    </row>
    <row r="284" spans="1:4" x14ac:dyDescent="0.2">
      <c r="A284" s="21">
        <v>41699</v>
      </c>
      <c r="B284" s="77">
        <f>VLOOKUP(A284,Database!$A:$AU,MATCH($B$4,Database!$A$1:$AU$1,0),FALSE)</f>
        <v>100.88130633900001</v>
      </c>
      <c r="C284" s="22">
        <f>(Table13456789101112131415161734[[#This Row],[USA]]-B283)/B283</f>
        <v>9.7865104103243006E-3</v>
      </c>
      <c r="D284" s="23">
        <f>(Table13456789101112131415161734[[#This Row],[USA]]-B272)/B272</f>
        <v>2.7443046964219901E-2</v>
      </c>
    </row>
    <row r="285" spans="1:4" x14ac:dyDescent="0.2">
      <c r="A285" s="21">
        <v>41730</v>
      </c>
      <c r="B285" s="77">
        <f>VLOOKUP(A285,Database!$A:$AU,MATCH($B$4,Database!$A$1:$AU$1,0),FALSE)</f>
        <v>100.93631726</v>
      </c>
      <c r="C285" s="22">
        <f>(Table13456789101112131415161734[[#This Row],[USA]]-B284)/B284</f>
        <v>5.4530341642417294E-4</v>
      </c>
      <c r="D285" s="23">
        <f>(Table13456789101112131415161734[[#This Row],[USA]]-B273)/B273</f>
        <v>2.8699085897027247E-2</v>
      </c>
    </row>
    <row r="286" spans="1:4" x14ac:dyDescent="0.2">
      <c r="A286" s="21">
        <v>41760</v>
      </c>
      <c r="B286" s="77">
        <f>VLOOKUP(A286,Database!$A:$AU,MATCH($B$4,Database!$A$1:$AU$1,0),FALSE)</f>
        <v>101.33160294</v>
      </c>
      <c r="C286" s="22">
        <f>(Table13456789101112131415161734[[#This Row],[USA]]-B285)/B285</f>
        <v>3.9161888478830825E-3</v>
      </c>
      <c r="D286" s="23">
        <f>(Table13456789101112131415161734[[#This Row],[USA]]-B274)/B274</f>
        <v>3.1894792303409511E-2</v>
      </c>
    </row>
    <row r="287" spans="1:4" x14ac:dyDescent="0.2">
      <c r="A287" s="21">
        <v>41791</v>
      </c>
      <c r="B287" s="77">
        <f>VLOOKUP(A287,Database!$A:$AU,MATCH($B$4,Database!$A$1:$AU$1,0),FALSE)</f>
        <v>101.668309423</v>
      </c>
      <c r="C287" s="22">
        <f>(Table13456789101112131415161734[[#This Row],[USA]]-B286)/B286</f>
        <v>3.3228180866670932E-3</v>
      </c>
      <c r="D287" s="23">
        <f>(Table13456789101112131415161734[[#This Row],[USA]]-B275)/B275</f>
        <v>3.3926204436541832E-2</v>
      </c>
    </row>
    <row r="288" spans="1:4" x14ac:dyDescent="0.2">
      <c r="A288" s="21">
        <v>41821</v>
      </c>
      <c r="B288" s="77">
        <f>VLOOKUP(A288,Database!$A:$AU,MATCH($B$4,Database!$A$1:$AU$1,0),FALSE)</f>
        <v>101.941579889</v>
      </c>
      <c r="C288" s="22">
        <f>(Table13456789101112131415161734[[#This Row],[USA]]-B287)/B287</f>
        <v>2.6878627917676259E-3</v>
      </c>
      <c r="D288" s="23">
        <f>(Table13456789101112131415161734[[#This Row],[USA]]-B276)/B276</f>
        <v>3.9703640507032519E-2</v>
      </c>
    </row>
    <row r="289" spans="1:4" x14ac:dyDescent="0.2">
      <c r="A289" s="21">
        <v>41852</v>
      </c>
      <c r="B289" s="77">
        <f>VLOOKUP(A289,Database!$A:$AU,MATCH($B$4,Database!$A$1:$AU$1,0),FALSE)</f>
        <v>101.74453176199999</v>
      </c>
      <c r="C289" s="22">
        <f>(Table13456789101112131415161734[[#This Row],[USA]]-B288)/B288</f>
        <v>-1.9329514729373412E-3</v>
      </c>
      <c r="D289" s="23">
        <f>(Table13456789101112131415161734[[#This Row],[USA]]-B277)/B277</f>
        <v>3.1653393588682237E-2</v>
      </c>
    </row>
    <row r="290" spans="1:4" x14ac:dyDescent="0.2">
      <c r="A290" s="21">
        <v>41883</v>
      </c>
      <c r="B290" s="77">
        <f>VLOOKUP(A290,Database!$A:$AU,MATCH($B$4,Database!$A$1:$AU$1,0),FALSE)</f>
        <v>102.07826468099999</v>
      </c>
      <c r="C290" s="22">
        <f>(Table13456789101112131415161734[[#This Row],[USA]]-B289)/B289</f>
        <v>3.2801066870174855E-3</v>
      </c>
      <c r="D290" s="23">
        <f>(Table13456789101112131415161734[[#This Row],[USA]]-B278)/B278</f>
        <v>2.9273372717659136E-2</v>
      </c>
    </row>
    <row r="291" spans="1:4" x14ac:dyDescent="0.2">
      <c r="A291" s="21">
        <v>41913</v>
      </c>
      <c r="B291" s="77">
        <f>VLOOKUP(A291,Database!$A:$AU,MATCH($B$4,Database!$A$1:$AU$1,0),FALSE)</f>
        <v>102.083517976</v>
      </c>
      <c r="C291" s="22">
        <f>(Table13456789101112131415161734[[#This Row],[USA]]-B290)/B290</f>
        <v>5.1463404245944504E-5</v>
      </c>
      <c r="D291" s="23">
        <f>(Table13456789101112131415161734[[#This Row],[USA]]-B279)/B279</f>
        <v>3.0768599469143645E-2</v>
      </c>
    </row>
    <row r="292" spans="1:4" x14ac:dyDescent="0.2">
      <c r="A292" s="21">
        <v>41944</v>
      </c>
      <c r="B292" s="77">
        <f>VLOOKUP(A292,Database!$A:$AU,MATCH($B$4,Database!$A$1:$AU$1,0),FALSE)</f>
        <v>102.753362666</v>
      </c>
      <c r="C292" s="22">
        <f>(Table13456789101112131415161734[[#This Row],[USA]]-B291)/B291</f>
        <v>6.5617320335442063E-3</v>
      </c>
      <c r="D292" s="23">
        <f>(Table13456789101112131415161734[[#This Row],[USA]]-B280)/B280</f>
        <v>3.4845602039965798E-2</v>
      </c>
    </row>
    <row r="293" spans="1:4" x14ac:dyDescent="0.2">
      <c r="A293" s="21">
        <v>41974</v>
      </c>
      <c r="B293" s="77">
        <f>VLOOKUP(A293,Database!$A:$AU,MATCH($B$4,Database!$A$1:$AU$1,0),FALSE)</f>
        <v>102.700829715</v>
      </c>
      <c r="C293" s="22">
        <f>(Table13456789101112131415161734[[#This Row],[USA]]-B292)/B292</f>
        <v>-5.1125286450003484E-4</v>
      </c>
      <c r="D293" s="23">
        <f>(Table13456789101112131415161734[[#This Row],[USA]]-B281)/B281</f>
        <v>3.2362617548207129E-2</v>
      </c>
    </row>
    <row r="294" spans="1:4" x14ac:dyDescent="0.2">
      <c r="A294" s="21">
        <v>42005</v>
      </c>
      <c r="B294" s="77">
        <f>VLOOKUP(A294,Database!$A:$AU,MATCH($B$4,Database!$A$1:$AU$1,0),FALSE)</f>
        <v>101.941579889</v>
      </c>
      <c r="C294" s="22">
        <f>(Table13456789101112131415161734[[#This Row],[USA]]-B293)/B293</f>
        <v>-7.3928304971533146E-3</v>
      </c>
      <c r="D294" s="23">
        <f>(Table13456789101112131415161734[[#This Row],[USA]]-B282)/B282</f>
        <v>2.8088326434639838E-2</v>
      </c>
    </row>
    <row r="295" spans="1:4" x14ac:dyDescent="0.2">
      <c r="A295" s="21">
        <v>42036</v>
      </c>
      <c r="B295" s="77">
        <f>VLOOKUP(A295,Database!$A:$AU,MATCH($B$4,Database!$A$1:$AU$1,0),FALSE)</f>
        <v>101.32833202</v>
      </c>
      <c r="C295" s="22">
        <f>(Table13456789101112131415161734[[#This Row],[USA]]-B294)/B294</f>
        <v>-6.0156794672765702E-3</v>
      </c>
      <c r="D295" s="23">
        <f>(Table13456789101112131415161734[[#This Row],[USA]]-B283)/B283</f>
        <v>1.4261080762971291E-2</v>
      </c>
    </row>
    <row r="296" spans="1:4" x14ac:dyDescent="0.2">
      <c r="A296" s="21">
        <v>42064</v>
      </c>
      <c r="B296" s="77">
        <f>VLOOKUP(A296,Database!$A:$AU,MATCH($B$4,Database!$A$1:$AU$1,0),FALSE)</f>
        <v>100.996581476</v>
      </c>
      <c r="C296" s="22">
        <f>(Table13456789101112131415161734[[#This Row],[USA]]-B295)/B295</f>
        <v>-3.2740156418889989E-3</v>
      </c>
      <c r="D296" s="23">
        <f>(Table13456789101112131415161734[[#This Row],[USA]]-B284)/B284</f>
        <v>1.142680851223603E-3</v>
      </c>
    </row>
    <row r="297" spans="1:4" x14ac:dyDescent="0.2">
      <c r="A297" s="21">
        <v>42095</v>
      </c>
      <c r="B297" s="77">
        <f>VLOOKUP(A297,Database!$A:$AU,MATCH($B$4,Database!$A$1:$AU$1,0),FALSE)</f>
        <v>100.39334460400001</v>
      </c>
      <c r="C297" s="22">
        <f>(Table13456789101112131415161734[[#This Row],[USA]]-B296)/B296</f>
        <v>-5.9728444585359043E-3</v>
      </c>
      <c r="D297" s="23">
        <f>(Table13456789101112131415161734[[#This Row],[USA]]-B285)/B285</f>
        <v>-5.3793586960514516E-3</v>
      </c>
    </row>
    <row r="298" spans="1:4" x14ac:dyDescent="0.2">
      <c r="A298" s="21">
        <v>42125</v>
      </c>
      <c r="B298" s="77">
        <f>VLOOKUP(A298,Database!$A:$AU,MATCH($B$4,Database!$A$1:$AU$1,0),FALSE)</f>
        <v>99.952166930999994</v>
      </c>
      <c r="C298" s="22">
        <f>(Table13456789101112131415161734[[#This Row],[USA]]-B297)/B297</f>
        <v>-4.3944912358506562E-3</v>
      </c>
      <c r="D298" s="23">
        <f>(Table13456789101112131415161734[[#This Row],[USA]]-B286)/B286</f>
        <v>-1.3613087812464468E-2</v>
      </c>
    </row>
    <row r="299" spans="1:4" x14ac:dyDescent="0.2">
      <c r="A299" s="21">
        <v>42156</v>
      </c>
      <c r="B299" s="77">
        <f>VLOOKUP(A299,Database!$A:$AU,MATCH($B$4,Database!$A$1:$AU$1,0),FALSE)</f>
        <v>99.620614623999998</v>
      </c>
      <c r="C299" s="22">
        <f>(Table13456789101112131415161734[[#This Row],[USA]]-B298)/B298</f>
        <v>-3.3171097453932748E-3</v>
      </c>
      <c r="D299" s="23">
        <f>(Table13456789101112131415161734[[#This Row],[USA]]-B287)/B287</f>
        <v>-2.0140934875590221E-2</v>
      </c>
    </row>
    <row r="300" spans="1:4" x14ac:dyDescent="0.2">
      <c r="A300" s="21">
        <v>42186</v>
      </c>
      <c r="B300" s="77">
        <f>VLOOKUP(A300,Database!$A:$AU,MATCH($B$4,Database!$A$1:$AU$1,0),FALSE)</f>
        <v>100.291450502</v>
      </c>
      <c r="C300" s="22">
        <f>(Table13456789101112131415161734[[#This Row],[USA]]-B299)/B299</f>
        <v>6.7339062354910594E-3</v>
      </c>
      <c r="D300" s="23">
        <f>(Table13456789101112131415161734[[#This Row],[USA]]-B288)/B288</f>
        <v>-1.6187010136558124E-2</v>
      </c>
    </row>
    <row r="301" spans="1:4" x14ac:dyDescent="0.2">
      <c r="A301" s="21">
        <v>42217</v>
      </c>
      <c r="B301" s="77">
        <f>VLOOKUP(A301,Database!$A:$AU,MATCH($B$4,Database!$A$1:$AU$1,0),FALSE)</f>
        <v>100.022243905</v>
      </c>
      <c r="C301" s="22">
        <f>(Table13456789101112131415161734[[#This Row],[USA]]-B300)/B300</f>
        <v>-2.6842427310854256E-3</v>
      </c>
      <c r="D301" s="23">
        <f>(Table13456789101112131415161734[[#This Row],[USA]]-B289)/B289</f>
        <v>-1.6927571705069713E-2</v>
      </c>
    </row>
    <row r="302" spans="1:4" x14ac:dyDescent="0.2">
      <c r="A302" s="21">
        <v>42248</v>
      </c>
      <c r="B302" s="77">
        <f>VLOOKUP(A302,Database!$A:$AU,MATCH($B$4,Database!$A$1:$AU$1,0),FALSE)</f>
        <v>99.681770908999994</v>
      </c>
      <c r="C302" s="22">
        <f>(Table13456789101112131415161734[[#This Row],[USA]]-B301)/B301</f>
        <v>-3.4039727835278324E-3</v>
      </c>
      <c r="D302" s="23">
        <f>(Table13456789101112131415161734[[#This Row],[USA]]-B290)/B290</f>
        <v>-2.3477023041968532E-2</v>
      </c>
    </row>
    <row r="303" spans="1:4" x14ac:dyDescent="0.2">
      <c r="A303" s="21">
        <v>42278</v>
      </c>
      <c r="B303" s="77">
        <f>VLOOKUP(A303,Database!$A:$AU,MATCH($B$4,Database!$A$1:$AU$1,0),FALSE)</f>
        <v>99.276176875999994</v>
      </c>
      <c r="C303" s="22">
        <f>(Table13456789101112131415161734[[#This Row],[USA]]-B302)/B302</f>
        <v>-4.0688887175797548E-3</v>
      </c>
      <c r="D303" s="23">
        <f>(Table13456789101112131415161734[[#This Row],[USA]]-B291)/B291</f>
        <v>-2.7500434503638607E-2</v>
      </c>
    </row>
    <row r="304" spans="1:4" x14ac:dyDescent="0.2">
      <c r="A304" s="21">
        <v>42309</v>
      </c>
      <c r="B304" s="77">
        <f>VLOOKUP(A304,Database!$A:$AU,MATCH($B$4,Database!$A$1:$AU$1,0),FALSE)</f>
        <v>98.533876360999997</v>
      </c>
      <c r="C304" s="22">
        <f>(Table13456789101112131415161734[[#This Row],[USA]]-B303)/B303</f>
        <v>-7.4771263193098214E-3</v>
      </c>
      <c r="D304" s="23">
        <f>(Table13456789101112131415161734[[#This Row],[USA]]-B292)/B292</f>
        <v>-4.1064216250668625E-2</v>
      </c>
    </row>
    <row r="305" spans="1:4" x14ac:dyDescent="0.2">
      <c r="A305" s="21">
        <v>42339</v>
      </c>
      <c r="B305" s="77">
        <f>VLOOKUP(A305,Database!$A:$AU,MATCH($B$4,Database!$A$1:$AU$1,0),FALSE)</f>
        <v>97.961961021999997</v>
      </c>
      <c r="C305" s="22">
        <f>(Table13456789101112131415161734[[#This Row],[USA]]-B304)/B304</f>
        <v>-5.8042508842813178E-3</v>
      </c>
      <c r="D305" s="23">
        <f>(Table13456789101112131415161734[[#This Row],[USA]]-B293)/B293</f>
        <v>-4.6142457720649399E-2</v>
      </c>
    </row>
    <row r="306" spans="1:4" s="82" customFormat="1" x14ac:dyDescent="0.2">
      <c r="A306" s="21">
        <v>42370</v>
      </c>
      <c r="B306" s="77">
        <f>VLOOKUP(A306,Database!$A:$AU,MATCH($B$4,Database!$A$1:$AU$1,0),FALSE)</f>
        <v>98.603061267000001</v>
      </c>
      <c r="C306" s="22">
        <f>(Table13456789101112131415161734[[#This Row],[USA]]-B305)/B305</f>
        <v>6.5443794541437134E-3</v>
      </c>
      <c r="D306" s="23">
        <f>(Table13456789101112131415161734[[#This Row],[USA]]-B294)/B294</f>
        <v>-3.2749331780370393E-2</v>
      </c>
    </row>
    <row r="307" spans="1:4" s="82" customFormat="1" x14ac:dyDescent="0.2">
      <c r="A307" s="21">
        <v>42401</v>
      </c>
      <c r="B307" s="77">
        <f>VLOOKUP(A307,Database!$A:$AU,MATCH($B$4,Database!$A$1:$AU$1,0),FALSE)</f>
        <v>98.086255967</v>
      </c>
      <c r="C307" s="22">
        <f>(Table13456789101112131415161734[[#This Row],[USA]]-B306)/B306</f>
        <v>-5.2412703354166893E-3</v>
      </c>
      <c r="D307" s="23">
        <f>(Table13456789101112131415161734[[#This Row],[USA]]-B295)/B295</f>
        <v>-3.1995750728040111E-2</v>
      </c>
    </row>
    <row r="308" spans="1:4" s="82" customFormat="1" x14ac:dyDescent="0.2">
      <c r="A308" s="21">
        <v>42430</v>
      </c>
      <c r="B308" s="77">
        <f>VLOOKUP(A308,Database!$A:$AU,MATCH($B$4,Database!$A$1:$AU$1,0),FALSE)</f>
        <v>97.330078822999994</v>
      </c>
      <c r="C308" s="22">
        <f>(Table13456789101112131415161734[[#This Row],[USA]]-B307)/B307</f>
        <v>-7.7093078591399487E-3</v>
      </c>
      <c r="D308" s="23">
        <f>(Table13456789101112131415161734[[#This Row],[USA]]-B296)/B296</f>
        <v>-3.6303235212681792E-2</v>
      </c>
    </row>
    <row r="309" spans="1:4" s="82" customFormat="1" x14ac:dyDescent="0.2">
      <c r="A309" s="21">
        <v>42461</v>
      </c>
      <c r="B309" s="77">
        <f>VLOOKUP(A309,Database!$A:$AU,MATCH($B$4,Database!$A$1:$AU$1,0),FALSE)</f>
        <v>97.599582776000005</v>
      </c>
      <c r="C309" s="22">
        <f>(Table13456789101112131415161734[[#This Row],[USA]]-B308)/B308</f>
        <v>2.7689688147701915E-3</v>
      </c>
      <c r="D309" s="23">
        <f>(Table13456789101112131415161734[[#This Row],[USA]]-B297)/B297</f>
        <v>-2.7828157723203177E-2</v>
      </c>
    </row>
    <row r="310" spans="1:4" s="82" customFormat="1" x14ac:dyDescent="0.2">
      <c r="A310" s="21">
        <v>42491</v>
      </c>
      <c r="B310" s="77">
        <f>VLOOKUP(A310,Database!$A:$AU,MATCH($B$4,Database!$A$1:$AU$1,0),FALSE)</f>
        <v>97.422754878999996</v>
      </c>
      <c r="C310" s="22">
        <f>(Table13456789101112131415161734[[#This Row],[USA]]-B309)/B309</f>
        <v>-1.811768984769596E-3</v>
      </c>
      <c r="D310" s="23">
        <f>(Table13456789101112131415161734[[#This Row],[USA]]-B298)/B298</f>
        <v>-2.5306225264191896E-2</v>
      </c>
    </row>
    <row r="311" spans="1:4" s="82" customFormat="1" x14ac:dyDescent="0.2">
      <c r="A311" s="21">
        <v>42522</v>
      </c>
      <c r="B311" s="77">
        <f>VLOOKUP(A311,Database!$A:$AU,MATCH($B$4,Database!$A$1:$AU$1,0),FALSE)</f>
        <v>97.850155041999997</v>
      </c>
      <c r="C311" s="22">
        <f>(Table13456789101112131415161734[[#This Row],[USA]]-B310)/B310</f>
        <v>4.387067102863562E-3</v>
      </c>
      <c r="D311" s="23">
        <f>(Table13456789101112131415161734[[#This Row],[USA]]-B299)/B299</f>
        <v>-1.7772020265908621E-2</v>
      </c>
    </row>
    <row r="312" spans="1:4" s="82" customFormat="1" x14ac:dyDescent="0.2">
      <c r="A312" s="21">
        <v>42552</v>
      </c>
      <c r="B312" s="77">
        <f>VLOOKUP(A312,Database!$A:$AU,MATCH($B$4,Database!$A$1:$AU$1,0),FALSE)</f>
        <v>98.027676771000003</v>
      </c>
      <c r="C312" s="22">
        <f>(Table13456789101112131415161734[[#This Row],[USA]]-B311)/B311</f>
        <v>1.8142202117493681E-3</v>
      </c>
      <c r="D312" s="23">
        <f>(Table13456789101112131415161734[[#This Row],[USA]]-B300)/B300</f>
        <v>-2.2571951244785882E-2</v>
      </c>
    </row>
    <row r="313" spans="1:4" s="82" customFormat="1" x14ac:dyDescent="0.2">
      <c r="A313" s="21">
        <v>42583</v>
      </c>
      <c r="B313" s="77">
        <f>VLOOKUP(A313,Database!$A:$AU,MATCH($B$4,Database!$A$1:$AU$1,0),FALSE)</f>
        <v>97.854912744000003</v>
      </c>
      <c r="C313" s="22">
        <f>(Table13456789101112131415161734[[#This Row],[USA]]-B312)/B312</f>
        <v>-1.7624005045390313E-3</v>
      </c>
      <c r="D313" s="23">
        <f>(Table13456789101112131415161734[[#This Row],[USA]]-B301)/B301</f>
        <v>-2.1668491691293184E-2</v>
      </c>
    </row>
    <row r="314" spans="1:4" s="82" customFormat="1" x14ac:dyDescent="0.2">
      <c r="A314" s="21">
        <v>42614</v>
      </c>
      <c r="B314" s="77">
        <f>VLOOKUP(A314,Database!$A:$AU,MATCH($B$4,Database!$A$1:$AU$1,0),FALSE)</f>
        <v>97.737060518999996</v>
      </c>
      <c r="C314" s="22">
        <f>(Table13456789101112131415161734[[#This Row],[USA]]-B313)/B313</f>
        <v>-1.2043567532303919E-3</v>
      </c>
      <c r="D314" s="23">
        <f>(Table13456789101112131415161734[[#This Row],[USA]]-B302)/B302</f>
        <v>-1.9509187811032506E-2</v>
      </c>
    </row>
    <row r="315" spans="1:4" s="82" customFormat="1" x14ac:dyDescent="0.2">
      <c r="A315" s="21">
        <v>42644</v>
      </c>
      <c r="B315" s="77">
        <f>VLOOKUP(A315,Database!$A:$AU,MATCH($B$4,Database!$A$1:$AU$1,0),FALSE)</f>
        <v>97.800793892000002</v>
      </c>
      <c r="C315" s="22">
        <f>(Table13456789101112131415161734[[#This Row],[USA]]-B314)/B314</f>
        <v>6.5209013511937405E-4</v>
      </c>
      <c r="D315" s="23">
        <f>(Table13456789101112131415161734[[#This Row],[USA]]-B303)/B303</f>
        <v>-1.4861400090404429E-2</v>
      </c>
    </row>
    <row r="316" spans="1:4" s="82" customFormat="1" x14ac:dyDescent="0.2">
      <c r="A316" s="21">
        <v>42675</v>
      </c>
      <c r="B316" s="77">
        <f>VLOOKUP(A316,Database!$A:$AU,MATCH($B$4,Database!$A$1:$AU$1,0),FALSE)</f>
        <v>97.363184494999999</v>
      </c>
      <c r="C316" s="22">
        <f>(Table13456789101112131415161734[[#This Row],[USA]]-B315)/B315</f>
        <v>-4.4744973899010316E-3</v>
      </c>
      <c r="D316" s="23">
        <f>(Table13456789101112131415161734[[#This Row],[USA]]-B304)/B304</f>
        <v>-1.1881110428568929E-2</v>
      </c>
    </row>
    <row r="317" spans="1:4" s="82" customFormat="1" x14ac:dyDescent="0.2">
      <c r="A317" s="21">
        <v>42705</v>
      </c>
      <c r="B317" s="77">
        <f>VLOOKUP(A317,Database!$A:$AU,MATCH($B$4,Database!$A$1:$AU$1,0),FALSE)</f>
        <v>98.024306731999999</v>
      </c>
      <c r="C317" s="22">
        <f>(Table13456789101112131415161734[[#This Row],[USA]]-B316)/B316</f>
        <v>6.7902692422098423E-3</v>
      </c>
      <c r="D317" s="23">
        <f>(Table13456789101112131415161734[[#This Row],[USA]]-B305)/B305</f>
        <v>6.3642774552053968E-4</v>
      </c>
    </row>
    <row r="318" spans="1:4" s="82" customFormat="1" x14ac:dyDescent="0.2">
      <c r="A318" s="21">
        <v>42736</v>
      </c>
      <c r="B318" s="77">
        <f>VLOOKUP(A318,Database!$A:$AU,MATCH($B$4,Database!$A$1:$AU$1,0),FALSE)</f>
        <v>97.874439143000004</v>
      </c>
      <c r="C318" s="22">
        <f>(Table13456789101112131415161734[[#This Row],[USA]]-B317)/B317</f>
        <v>-1.5288819069104586E-3</v>
      </c>
      <c r="D318" s="23">
        <f>(Table13456789101112131415161734[[#This Row],[USA]]-B306)/B306</f>
        <v>-7.3894472913677098E-3</v>
      </c>
    </row>
    <row r="319" spans="1:4" s="82" customFormat="1" x14ac:dyDescent="0.2">
      <c r="A319" s="21">
        <v>42767</v>
      </c>
      <c r="B319" s="77">
        <f>VLOOKUP(A319,Database!$A:$AU,MATCH($B$4,Database!$A$1:$AU$1,0),FALSE)</f>
        <v>97.500761355999998</v>
      </c>
      <c r="C319" s="22">
        <f>(Table13456789101112131415161734[[#This Row],[USA]]-B318)/B318</f>
        <v>-3.8179303020479268E-3</v>
      </c>
      <c r="D319" s="23">
        <f>(Table13456789101112131415161734[[#This Row],[USA]]-B307)/B307</f>
        <v>-5.9691809543325255E-3</v>
      </c>
    </row>
    <row r="320" spans="1:4" s="82" customFormat="1" x14ac:dyDescent="0.2">
      <c r="A320" s="21">
        <v>42795</v>
      </c>
      <c r="B320" s="77">
        <f>VLOOKUP(A320,Database!$A:$AU,MATCH($B$4,Database!$A$1:$AU$1,0),FALSE)</f>
        <v>98.233149994000001</v>
      </c>
      <c r="C320" s="22">
        <f>(Table13456789101112131415161734[[#This Row],[USA]]-B319)/B319</f>
        <v>7.5116196818798848E-3</v>
      </c>
      <c r="D320" s="23">
        <f>(Table13456789101112131415161734[[#This Row],[USA]]-B308)/B308</f>
        <v>9.2784387100136988E-3</v>
      </c>
    </row>
    <row r="321" spans="1:4" s="82" customFormat="1" x14ac:dyDescent="0.2">
      <c r="A321" s="21">
        <v>42826</v>
      </c>
      <c r="B321" s="77">
        <f>VLOOKUP(A321,Database!$A:$AU,MATCH($B$4,Database!$A$1:$AU$1,0),FALSE)</f>
        <v>99.154756375999995</v>
      </c>
      <c r="C321" s="22">
        <f>(Table13456789101112131415161734[[#This Row],[USA]]-B320)/B320</f>
        <v>9.381826624273823E-3</v>
      </c>
      <c r="D321" s="23">
        <f>(Table13456789101112131415161734[[#This Row],[USA]]-B309)/B309</f>
        <v>1.5934223853899615E-2</v>
      </c>
    </row>
    <row r="322" spans="1:4" s="82" customFormat="1" x14ac:dyDescent="0.2">
      <c r="A322" s="21">
        <v>42856</v>
      </c>
      <c r="B322" s="77">
        <f>VLOOKUP(A322,Database!$A:$AU,MATCH($B$4,Database!$A$1:$AU$1,0),FALSE)</f>
        <v>99.264480860999996</v>
      </c>
      <c r="C322" s="22">
        <f>(Table13456789101112131415161734[[#This Row],[USA]]-B321)/B321</f>
        <v>1.1065983015874704E-3</v>
      </c>
      <c r="D322" s="23">
        <f>(Table13456789101112131415161734[[#This Row],[USA]]-B310)/B310</f>
        <v>1.8904474465821063E-2</v>
      </c>
    </row>
    <row r="323" spans="1:4" s="82" customFormat="1" x14ac:dyDescent="0.2">
      <c r="A323" s="21">
        <v>42887</v>
      </c>
      <c r="B323" s="77">
        <f>VLOOKUP(A323,Database!$A:$AU,MATCH($B$4,Database!$A$1:$AU$1,0),FALSE)</f>
        <v>99.420295577000005</v>
      </c>
      <c r="C323" s="22">
        <f>(Table13456789101112131415161734[[#This Row],[USA]]-B322)/B322</f>
        <v>1.5696925491223415E-3</v>
      </c>
      <c r="D323" s="23">
        <f>(Table13456789101112131415161734[[#This Row],[USA]]-B311)/B311</f>
        <v>1.6046377589550669E-2</v>
      </c>
    </row>
    <row r="324" spans="1:4" s="82" customFormat="1" x14ac:dyDescent="0.2">
      <c r="A324" s="21">
        <v>42917</v>
      </c>
      <c r="B324" s="77">
        <f>VLOOKUP(A324,Database!$A:$AU,MATCH($B$4,Database!$A$1:$AU$1,0),FALSE)</f>
        <v>99.326132740000006</v>
      </c>
      <c r="C324" s="22">
        <f>(Table13456789101112131415161734[[#This Row],[USA]]-B323)/B323</f>
        <v>-9.4711885992202459E-4</v>
      </c>
      <c r="D324" s="23">
        <f>(Table13456789101112131415161734[[#This Row],[USA]]-B312)/B312</f>
        <v>1.3245809875034507E-2</v>
      </c>
    </row>
    <row r="325" spans="1:4" s="82" customFormat="1" x14ac:dyDescent="0.2">
      <c r="A325" s="21">
        <v>42948</v>
      </c>
      <c r="B325" s="77">
        <f>VLOOKUP(A325,Database!$A:$AU,MATCH($B$4,Database!$A$1:$AU$1,0),FALSE)</f>
        <v>98.826871464000007</v>
      </c>
      <c r="C325" s="22">
        <f>(Table13456789101112131415161734[[#This Row],[USA]]-B324)/B324</f>
        <v>-5.0264845940079491E-3</v>
      </c>
      <c r="D325" s="23">
        <f>(Table13456789101112131415161734[[#This Row],[USA]]-B313)/B313</f>
        <v>9.9326512358430298E-3</v>
      </c>
    </row>
    <row r="326" spans="1:4" s="82" customFormat="1" x14ac:dyDescent="0.2">
      <c r="A326" s="21">
        <v>42979</v>
      </c>
      <c r="B326" s="77">
        <f>VLOOKUP(A326,Database!$A:$AU,MATCH($B$4,Database!$A$1:$AU$1,0),FALSE)</f>
        <v>98.869492536999999</v>
      </c>
      <c r="C326" s="22">
        <f>(Table13456789101112131415161734[[#This Row],[USA]]-B325)/B325</f>
        <v>4.3127008240383298E-4</v>
      </c>
      <c r="D326" s="23">
        <f>(Table13456789101112131415161734[[#This Row],[USA]]-B314)/B314</f>
        <v>1.1586516025616089E-2</v>
      </c>
    </row>
    <row r="327" spans="1:4" s="82" customFormat="1" x14ac:dyDescent="0.2">
      <c r="A327" s="21">
        <v>43009</v>
      </c>
      <c r="B327" s="77">
        <f>VLOOKUP(A327,Database!$A:$AU,MATCH($B$4,Database!$A$1:$AU$1,0),FALSE)</f>
        <v>100.09806976900001</v>
      </c>
      <c r="C327" s="22">
        <f>(Table13456789101112131415161734[[#This Row],[USA]]-B326)/B326</f>
        <v>1.2426252026531187E-2</v>
      </c>
      <c r="D327" s="23">
        <f>(Table13456789101112131415161734[[#This Row],[USA]]-B315)/B315</f>
        <v>2.3489337719864039E-2</v>
      </c>
    </row>
    <row r="328" spans="1:4" s="82" customFormat="1" x14ac:dyDescent="0.2">
      <c r="A328" s="21">
        <v>43040</v>
      </c>
      <c r="B328" s="77">
        <f>VLOOKUP(A328,Database!$A:$AU,MATCH($B$4,Database!$A$1:$AU$1,0),FALSE)</f>
        <v>100.380558282</v>
      </c>
      <c r="C328" s="22">
        <f>(Table13456789101112131415161734[[#This Row],[USA]]-B327)/B327</f>
        <v>2.8221174859005675E-3</v>
      </c>
      <c r="D328" s="23">
        <f>(Table13456789101112131415161734[[#This Row],[USA]]-B316)/B316</f>
        <v>3.0990911016832563E-2</v>
      </c>
    </row>
    <row r="329" spans="1:4" s="82" customFormat="1" x14ac:dyDescent="0.2">
      <c r="A329" s="21">
        <v>43070</v>
      </c>
      <c r="B329" s="77">
        <f>VLOOKUP(A329,Database!$A:$AU,MATCH($B$4,Database!$A$1:$AU$1,0),FALSE)</f>
        <v>100.476307019</v>
      </c>
      <c r="C329" s="22">
        <f>(Table13456789101112131415161734[[#This Row],[USA]]-B328)/B328</f>
        <v>9.5385738671646258E-4</v>
      </c>
      <c r="D329" s="23">
        <f>(Table13456789101112131415161734[[#This Row],[USA]]-B317)/B317</f>
        <v>2.5014206871197892E-2</v>
      </c>
    </row>
    <row r="330" spans="1:4" s="82" customFormat="1" x14ac:dyDescent="0.2">
      <c r="A330" s="21">
        <v>43101</v>
      </c>
      <c r="B330" s="77">
        <f>VLOOKUP(A330,Database!$A:$AU,MATCH($B$4,Database!$A$1:$AU$1,0),FALSE)</f>
        <v>100.462925985</v>
      </c>
      <c r="C330" s="22">
        <f>(Table13456789101112131415161734[[#This Row],[USA]]-B329)/B329</f>
        <v>-1.3317601330107602E-4</v>
      </c>
      <c r="D330" s="23">
        <f>(Table13456789101112131415161734[[#This Row],[USA]]-B318)/B318</f>
        <v>2.6447015836464426E-2</v>
      </c>
    </row>
    <row r="331" spans="1:4" s="82" customFormat="1" x14ac:dyDescent="0.2">
      <c r="A331" s="21">
        <v>43132</v>
      </c>
      <c r="B331" s="77">
        <f>VLOOKUP(A331,Database!$A:$AU,MATCH($B$4,Database!$A$1:$AU$1,0),FALSE)</f>
        <v>100.753740474</v>
      </c>
      <c r="C331" s="22">
        <f>(Table13456789101112131415161734[[#This Row],[USA]]-B330)/B330</f>
        <v>2.8947443661298498E-3</v>
      </c>
      <c r="D331" s="23">
        <f>(Table13456789101112131415161734[[#This Row],[USA]]-B319)/B319</f>
        <v>3.3363627860530723E-2</v>
      </c>
    </row>
    <row r="332" spans="1:4" s="82" customFormat="1" x14ac:dyDescent="0.2">
      <c r="A332" s="21">
        <v>43160</v>
      </c>
      <c r="B332" s="77">
        <f>VLOOKUP(A332,Database!$A:$AU,MATCH($B$4,Database!$A$1:$AU$1,0),FALSE)</f>
        <v>101.39652573799999</v>
      </c>
      <c r="C332" s="22">
        <f>(Table13456789101112131415161734[[#This Row],[USA]]-B331)/B331</f>
        <v>6.379765763295615E-3</v>
      </c>
      <c r="D332" s="23">
        <f>(Table13456789101112131415161734[[#This Row],[USA]]-B320)/B320</f>
        <v>3.2202731401703079E-2</v>
      </c>
    </row>
    <row r="333" spans="1:4" s="82" customFormat="1" x14ac:dyDescent="0.2">
      <c r="A333" s="21">
        <v>43191</v>
      </c>
      <c r="B333" s="77">
        <f>VLOOKUP(A333,Database!$A:$AU,MATCH($B$4,Database!$A$1:$AU$1,0),FALSE)</f>
        <v>102.498230936</v>
      </c>
      <c r="C333" s="22">
        <f>(Table13456789101112131415161734[[#This Row],[USA]]-B332)/B332</f>
        <v>1.0865315058690643E-2</v>
      </c>
      <c r="D333" s="23">
        <f>(Table13456789101112131415161734[[#This Row],[USA]]-B321)/B321</f>
        <v>3.3719759719053465E-2</v>
      </c>
    </row>
    <row r="334" spans="1:4" s="82" customFormat="1" x14ac:dyDescent="0.2">
      <c r="A334" s="21">
        <v>43221</v>
      </c>
      <c r="B334" s="77">
        <f>VLOOKUP(A334,Database!$A:$AU,MATCH($B$4,Database!$A$1:$AU$1,0),FALSE)</f>
        <v>101.63718612700001</v>
      </c>
      <c r="C334" s="22">
        <f>(Table13456789101112131415161734[[#This Row],[USA]]-B333)/B333</f>
        <v>-8.4005821479751133E-3</v>
      </c>
      <c r="D334" s="23">
        <f>(Table13456789101112131415161734[[#This Row],[USA]]-B322)/B322</f>
        <v>2.3902862790593841E-2</v>
      </c>
    </row>
    <row r="335" spans="1:4" s="82" customFormat="1" x14ac:dyDescent="0.2">
      <c r="A335" s="21">
        <v>43252</v>
      </c>
      <c r="B335" s="77">
        <f>VLOOKUP(A335,Database!$A:$AU,MATCH($B$4,Database!$A$1:$AU$1,0),FALSE)</f>
        <v>102.394156221</v>
      </c>
      <c r="C335" s="22">
        <f>(Table13456789101112131415161734[[#This Row],[USA]]-B334)/B334</f>
        <v>7.4477671297799378E-3</v>
      </c>
      <c r="D335" s="23">
        <f>(Table13456789101112131415161734[[#This Row],[USA]]-B323)/B323</f>
        <v>2.9912007671479651E-2</v>
      </c>
    </row>
    <row r="336" spans="1:4" s="82" customFormat="1" x14ac:dyDescent="0.2">
      <c r="A336" s="21">
        <v>43282</v>
      </c>
      <c r="B336" s="77">
        <f>VLOOKUP(A336,Database!$A:$AU,MATCH($B$4,Database!$A$1:$AU$1,0),FALSE)</f>
        <v>102.634915729</v>
      </c>
      <c r="C336" s="22">
        <f>(Table13456789101112131415161734[[#This Row],[USA]]-B335)/B335</f>
        <v>2.351301254735269E-3</v>
      </c>
      <c r="D336" s="23">
        <f>(Table13456789101112131415161734[[#This Row],[USA]]-B324)/B324</f>
        <v>3.3312310644985993E-2</v>
      </c>
    </row>
    <row r="337" spans="1:4" s="82" customFormat="1" x14ac:dyDescent="0.2">
      <c r="A337" s="21">
        <v>43313</v>
      </c>
      <c r="B337" s="77">
        <f>VLOOKUP(A337,Database!$A:$AU,MATCH($B$4,Database!$A$1:$AU$1,0),FALSE)</f>
        <v>103.24796535999999</v>
      </c>
      <c r="C337" s="22">
        <f>(Table13456789101112131415161734[[#This Row],[USA]]-B336)/B336</f>
        <v>5.9731098977925633E-3</v>
      </c>
      <c r="D337" s="23">
        <f>(Table13456789101112131415161734[[#This Row],[USA]]-B325)/B325</f>
        <v>4.4735746771165111E-2</v>
      </c>
    </row>
    <row r="338" spans="1:4" s="82" customFormat="1" x14ac:dyDescent="0.2">
      <c r="A338" s="21">
        <v>43344</v>
      </c>
      <c r="B338" s="77">
        <f>VLOOKUP(A338,Database!$A:$AU,MATCH($B$4,Database!$A$1:$AU$1,0),FALSE)</f>
        <v>103.21386850099999</v>
      </c>
      <c r="C338" s="22">
        <f>(Table13456789101112131415161734[[#This Row],[USA]]-B337)/B337</f>
        <v>-3.3024243026111386E-4</v>
      </c>
      <c r="D338" s="23">
        <f>(Table13456789101112131415161734[[#This Row],[USA]]-B326)/B326</f>
        <v>4.3940510389230483E-2</v>
      </c>
    </row>
    <row r="339" spans="1:4" s="82" customFormat="1" x14ac:dyDescent="0.2">
      <c r="A339" s="21">
        <v>43374</v>
      </c>
      <c r="B339" s="77">
        <f>VLOOKUP(A339,Database!$A:$AU,MATCH($B$4,Database!$A$1:$AU$1,0),FALSE)</f>
        <v>103.071038344</v>
      </c>
      <c r="C339" s="22">
        <f>(Table13456789101112131415161734[[#This Row],[USA]]-B338)/B338</f>
        <v>-1.3838271840242852E-3</v>
      </c>
      <c r="D339" s="23">
        <f>(Table13456789101112131415161734[[#This Row],[USA]]-B327)/B327</f>
        <v>2.9700558480906022E-2</v>
      </c>
    </row>
    <row r="340" spans="1:4" s="82" customFormat="1" x14ac:dyDescent="0.2">
      <c r="A340" s="21">
        <v>43405</v>
      </c>
      <c r="B340" s="77">
        <f>VLOOKUP(A340,Database!$A:$AU,MATCH($B$4,Database!$A$1:$AU$1,0),FALSE)</f>
        <v>102.996996618</v>
      </c>
      <c r="C340" s="22">
        <f>(Table13456789101112131415161734[[#This Row],[USA]]-B339)/B339</f>
        <v>-7.1835626369543112E-4</v>
      </c>
      <c r="D340" s="23">
        <f>(Table13456789101112131415161734[[#This Row],[USA]]-B328)/B328</f>
        <v>2.6065190120278255E-2</v>
      </c>
    </row>
    <row r="341" spans="1:4" s="82" customFormat="1" x14ac:dyDescent="0.2">
      <c r="A341" s="21">
        <v>43435</v>
      </c>
      <c r="B341" s="77">
        <f>VLOOKUP(A341,Database!$A:$AU,MATCH($B$4,Database!$A$1:$AU$1,0),FALSE)</f>
        <v>102.951699338</v>
      </c>
      <c r="C341" s="22">
        <f>(Table13456789101112131415161734[[#This Row],[USA]]-B340)/B340</f>
        <v>-4.3979224139904208E-4</v>
      </c>
      <c r="D341" s="23">
        <f>(Table13456789101112131415161734[[#This Row],[USA]]-B329)/B329</f>
        <v>2.4636577442400415E-2</v>
      </c>
    </row>
    <row r="342" spans="1:4" s="82" customFormat="1" x14ac:dyDescent="0.2">
      <c r="A342" s="21">
        <v>43466</v>
      </c>
      <c r="B342" s="77">
        <f>VLOOKUP(A342,Database!$A:$AU,MATCH($B$4,Database!$A$1:$AU$1,0),FALSE)</f>
        <v>102.391975608</v>
      </c>
      <c r="C342" s="22">
        <f>(Table13456789101112131415161734[[#This Row],[USA]]-B341)/B341</f>
        <v>-5.4367604769919994E-3</v>
      </c>
      <c r="D342" s="23">
        <f>(Table13456789101112131415161734[[#This Row],[USA]]-B330)/B330</f>
        <v>1.9201607001651747E-2</v>
      </c>
    </row>
    <row r="343" spans="1:4" s="82" customFormat="1" x14ac:dyDescent="0.2">
      <c r="A343" s="21">
        <v>43497</v>
      </c>
      <c r="B343" s="77">
        <f>VLOOKUP(A343,Database!$A:$AU,MATCH($B$4,Database!$A$1:$AU$1,0),FALSE)</f>
        <v>101.822736476</v>
      </c>
      <c r="C343" s="22">
        <f>(Table13456789101112131415161734[[#This Row],[USA]]-B342)/B342</f>
        <v>-5.5594115517341135E-3</v>
      </c>
      <c r="D343" s="23">
        <f>(Table13456789101112131415161734[[#This Row],[USA]]-B331)/B331</f>
        <v>1.0609988244316006E-2</v>
      </c>
    </row>
    <row r="344" spans="1:4" s="82" customFormat="1" x14ac:dyDescent="0.2">
      <c r="A344" s="21">
        <v>43525</v>
      </c>
      <c r="B344" s="77">
        <f>VLOOKUP(A344,Database!$A:$AU,MATCH($B$4,Database!$A$1:$AU$1,0),FALSE)</f>
        <v>101.957042418</v>
      </c>
      <c r="C344" s="22">
        <f>(Table13456789101112131415161734[[#This Row],[USA]]-B343)/B343</f>
        <v>1.319017212149409E-3</v>
      </c>
      <c r="D344" s="23">
        <f>(Table13456789101112131415161734[[#This Row],[USA]]-B332)/B332</f>
        <v>5.5279673136763461E-3</v>
      </c>
    </row>
    <row r="345" spans="1:4" s="82" customFormat="1" x14ac:dyDescent="0.2">
      <c r="A345" s="21">
        <v>43556</v>
      </c>
      <c r="B345" s="77">
        <f>VLOOKUP(A345,Database!$A:$AU,MATCH($B$4,Database!$A$1:$AU$1,0),FALSE)</f>
        <v>101.35321083300001</v>
      </c>
      <c r="C345" s="22">
        <f>(Table13456789101112131415161734[[#This Row],[USA]]-B344)/B344</f>
        <v>-5.9224117400780082E-3</v>
      </c>
      <c r="D345" s="23">
        <f>(Table13456789101112131415161734[[#This Row],[USA]]-B333)/B333</f>
        <v>-1.117112063831565E-2</v>
      </c>
    </row>
    <row r="346" spans="1:4" s="82" customFormat="1" x14ac:dyDescent="0.2">
      <c r="A346" s="21">
        <v>43586</v>
      </c>
      <c r="B346" s="77">
        <f>VLOOKUP(A346,Database!$A:$AU,MATCH($B$4,Database!$A$1:$AU$1,0),FALSE)</f>
        <v>101.549069535</v>
      </c>
      <c r="C346" s="22">
        <f>(Table13456789101112131415161734[[#This Row],[USA]]-B345)/B345</f>
        <v>1.9324370721980611E-3</v>
      </c>
      <c r="D346" s="23">
        <f>(Table13456789101112131415161734[[#This Row],[USA]]-B334)/B334</f>
        <v>-8.6697197509876282E-4</v>
      </c>
    </row>
    <row r="347" spans="1:4" s="82" customFormat="1" x14ac:dyDescent="0.2">
      <c r="A347" s="21">
        <v>43617</v>
      </c>
      <c r="B347" s="77">
        <f>VLOOKUP(A347,Database!$A:$AU,MATCH($B$4,Database!$A$1:$AU$1,0),FALSE)</f>
        <v>101.481767886</v>
      </c>
      <c r="C347" s="22">
        <f>(Table13456789101112131415161734[[#This Row],[USA]]-B346)/B346</f>
        <v>-6.627500311738913E-4</v>
      </c>
      <c r="D347" s="23">
        <f>(Table13456789101112131415161734[[#This Row],[USA]]-B335)/B335</f>
        <v>-8.910550842674763E-3</v>
      </c>
    </row>
    <row r="348" spans="1:4" s="82" customFormat="1" x14ac:dyDescent="0.2">
      <c r="A348" s="21">
        <v>43647</v>
      </c>
      <c r="B348" s="77">
        <f>VLOOKUP(A348,Database!$A:$AU,MATCH($B$4,Database!$A$1:$AU$1,0),FALSE)</f>
        <v>101.15745124999999</v>
      </c>
      <c r="C348" s="22">
        <f>(Table13456789101112131415161734[[#This Row],[USA]]-B347)/B347</f>
        <v>-3.1958118463636599E-3</v>
      </c>
      <c r="D348" s="23">
        <f>(Table13456789101112131415161734[[#This Row],[USA]]-B336)/B336</f>
        <v>-1.4395339719488273E-2</v>
      </c>
    </row>
    <row r="349" spans="1:4" s="82" customFormat="1" x14ac:dyDescent="0.2">
      <c r="A349" s="21">
        <v>43678</v>
      </c>
      <c r="B349" s="77">
        <f>VLOOKUP(A349,Database!$A:$AU,MATCH($B$4,Database!$A$1:$AU$1,0),FALSE)</f>
        <v>101.783287203</v>
      </c>
      <c r="C349" s="22">
        <f>(Table13456789101112131415161734[[#This Row],[USA]]-B348)/B348</f>
        <v>6.1867509043235843E-3</v>
      </c>
      <c r="D349" s="23">
        <f>(Table13456789101112131415161734[[#This Row],[USA]]-B337)/B337</f>
        <v>-1.4186024411164188E-2</v>
      </c>
    </row>
    <row r="350" spans="1:4" s="82" customFormat="1" x14ac:dyDescent="0.2">
      <c r="A350" s="21">
        <v>43709</v>
      </c>
      <c r="B350" s="77">
        <f>VLOOKUP(A350,Database!$A:$AU,MATCH($B$4,Database!$A$1:$AU$1,0),FALSE)</f>
        <v>101.41268209899999</v>
      </c>
      <c r="C350" s="22">
        <f>(Table13456789101112131415161734[[#This Row],[USA]]-B349)/B349</f>
        <v>-3.6411194232787844E-3</v>
      </c>
      <c r="D350" s="23">
        <f>(Table13456789101112131415161734[[#This Row],[USA]]-B338)/B338</f>
        <v>-1.7451011459594195E-2</v>
      </c>
    </row>
    <row r="351" spans="1:4" s="82" customFormat="1" x14ac:dyDescent="0.2">
      <c r="A351" s="21">
        <v>43739</v>
      </c>
      <c r="B351" s="77">
        <f>VLOOKUP(A351,Database!$A:$AU,MATCH($B$4,Database!$A$1:$AU$1,0),FALSE)</f>
        <v>100.57037073799999</v>
      </c>
      <c r="C351" s="22">
        <f>(Table13456789101112131415161734[[#This Row],[USA]]-B350)/B350</f>
        <v>-8.3057793519130882E-3</v>
      </c>
      <c r="D351" s="23">
        <f>(Table13456789101112131415161734[[#This Row],[USA]]-B339)/B339</f>
        <v>-2.4261593229070025E-2</v>
      </c>
    </row>
    <row r="352" spans="1:4" s="82" customFormat="1" x14ac:dyDescent="0.2">
      <c r="A352" s="21">
        <v>43770</v>
      </c>
      <c r="B352" s="77">
        <f>VLOOKUP(A352,Database!$A:$AU,MATCH($B$4,Database!$A$1:$AU$1,0),FALSE)</f>
        <v>101.088861057</v>
      </c>
      <c r="C352" s="22">
        <f>(Table13456789101112131415161734[[#This Row],[USA]]-B351)/B351</f>
        <v>5.1554977394957504E-3</v>
      </c>
      <c r="D352" s="23">
        <f>(Table13456789101112131415161734[[#This Row],[USA]]-B340)/B340</f>
        <v>-1.852612817514452E-2</v>
      </c>
    </row>
    <row r="353" spans="1:4" s="82" customFormat="1" x14ac:dyDescent="0.2">
      <c r="A353" s="21">
        <v>43800</v>
      </c>
      <c r="B353" s="77">
        <f>VLOOKUP(A353,Database!$A:$AU,MATCH($B$4,Database!$A$1:$AU$1,0),FALSE)</f>
        <v>100.722418941</v>
      </c>
      <c r="C353" s="22">
        <f>(Table13456789101112131415161734[[#This Row],[USA]]-B352)/B352</f>
        <v>-3.6249504858243439E-3</v>
      </c>
      <c r="D353" s="23">
        <f>(Table13456789101112131415161734[[#This Row],[USA]]-B341)/B341</f>
        <v>-2.1653653230929795E-2</v>
      </c>
    </row>
    <row r="354" spans="1:4" s="82" customFormat="1" x14ac:dyDescent="0.2">
      <c r="A354" s="21">
        <v>43831</v>
      </c>
      <c r="B354" s="77">
        <f>VLOOKUP(A354,Database!$A:$AU,MATCH($B$4,Database!$A$1:$AU$1,0),FALSE)</f>
        <v>100.20095505899999</v>
      </c>
      <c r="C354" s="22">
        <f>(Table13456789101112131415161734[[#This Row],[USA]]-B353)/B353</f>
        <v>-5.1772374758539425E-3</v>
      </c>
      <c r="D354" s="23">
        <f>(Table13456789101112131415161734[[#This Row],[USA]]-B342)/B342</f>
        <v>-2.13983618930077E-2</v>
      </c>
    </row>
    <row r="355" spans="1:4" s="82" customFormat="1" x14ac:dyDescent="0.2">
      <c r="A355" s="21">
        <v>43862</v>
      </c>
      <c r="B355" s="77">
        <f>VLOOKUP(A355,Database!$A:$AU,MATCH($B$4,Database!$A$1:$AU$1,0),FALSE)</f>
        <v>100.43180268899999</v>
      </c>
      <c r="C355" s="22">
        <f>(Table13456789101112131415161734[[#This Row],[USA]]-B354)/B354</f>
        <v>2.3038466036982641E-3</v>
      </c>
      <c r="D355" s="23">
        <f>(Table13456789101112131415161734[[#This Row],[USA]]-B343)/B343</f>
        <v>-1.3660345764993823E-2</v>
      </c>
    </row>
    <row r="356" spans="1:4" s="82" customFormat="1" x14ac:dyDescent="0.2">
      <c r="A356" s="21">
        <v>43891</v>
      </c>
      <c r="B356" s="77">
        <f>VLOOKUP(A356,Database!$A:$AU,MATCH($B$4,Database!$A$1:$AU$1,0),FALSE)</f>
        <v>96.588967733000004</v>
      </c>
      <c r="C356" s="22">
        <f>(Table13456789101112131415161734[[#This Row],[USA]]-B355)/B355</f>
        <v>-3.8263128342919658E-2</v>
      </c>
      <c r="D356" s="23">
        <f>(Table13456789101112131415161734[[#This Row],[USA]]-B344)/B344</f>
        <v>-5.2650357029700286E-2</v>
      </c>
    </row>
    <row r="357" spans="1:4" s="82" customFormat="1" x14ac:dyDescent="0.2">
      <c r="A357" s="21">
        <v>43922</v>
      </c>
      <c r="B357" s="77">
        <f>VLOOKUP(A357,Database!$A:$AU,MATCH($B$4,Database!$A$1:$AU$1,0),FALSE)</f>
        <v>83.459793748999999</v>
      </c>
      <c r="C357" s="22">
        <f>(Table13456789101112131415161734[[#This Row],[USA]]-B356)/B356</f>
        <v>-0.1359282979428133</v>
      </c>
      <c r="D357" s="23">
        <f>(Table13456789101112131415161734[[#This Row],[USA]]-B345)/B345</f>
        <v>-0.17654514284192777</v>
      </c>
    </row>
    <row r="358" spans="1:4" s="82" customFormat="1" x14ac:dyDescent="0.2">
      <c r="A358" s="21">
        <v>43952</v>
      </c>
      <c r="B358" s="77">
        <f>VLOOKUP(A358,Database!$A:$AU,MATCH($B$4,Database!$A$1:$AU$1,0),FALSE)</f>
        <v>85.086927579999994</v>
      </c>
      <c r="C358" s="22">
        <f>(Table13456789101112131415161734[[#This Row],[USA]]-B357)/B357</f>
        <v>1.9496020274067487E-2</v>
      </c>
      <c r="D358" s="23">
        <f>(Table13456789101112131415161734[[#This Row],[USA]]-B346)/B346</f>
        <v>-0.16211021952619811</v>
      </c>
    </row>
    <row r="359" spans="1:4" s="82" customFormat="1" x14ac:dyDescent="0.2">
      <c r="A359" s="21">
        <v>43983</v>
      </c>
      <c r="B359" s="77">
        <f>VLOOKUP(A359,Database!$A:$AU,MATCH($B$4,Database!$A$1:$AU$1,0),FALSE)</f>
        <v>90.358857051000001</v>
      </c>
      <c r="C359" s="22">
        <f>(Table13456789101112131415161734[[#This Row],[USA]]-B358)/B358</f>
        <v>6.1959335246219355E-2</v>
      </c>
      <c r="D359" s="23">
        <f>(Table13456789101112131415161734[[#This Row],[USA]]-B347)/B347</f>
        <v>-0.10960501641531285</v>
      </c>
    </row>
    <row r="360" spans="1:4" s="82" customFormat="1" x14ac:dyDescent="0.2">
      <c r="A360" s="21">
        <v>44013</v>
      </c>
      <c r="B360" s="77">
        <f>VLOOKUP(A360,Database!$A:$AU,MATCH($B$4,Database!$A$1:$AU$1,0),FALSE)</f>
        <v>94.052518249000002</v>
      </c>
      <c r="C360" s="22">
        <f>(Table13456789101112131415161734[[#This Row],[USA]]-B359)/B359</f>
        <v>4.0877688347864323E-2</v>
      </c>
      <c r="D360" s="23">
        <f>(Table13456789101112131415161734[[#This Row],[USA]]-B348)/B348</f>
        <v>-7.0236378172883154E-2</v>
      </c>
    </row>
    <row r="361" spans="1:4" s="82" customFormat="1" x14ac:dyDescent="0.2">
      <c r="A361" s="21">
        <v>44044</v>
      </c>
      <c r="B361" s="77">
        <f>VLOOKUP(A361,Database!$A:$AU,MATCH($B$4,Database!$A$1:$AU$1,0),FALSE)</f>
        <v>95.047373406000006</v>
      </c>
      <c r="C361" s="22">
        <f>(Table13456789101112131415161734[[#This Row],[USA]]-B360)/B360</f>
        <v>1.0577655713227871E-2</v>
      </c>
      <c r="D361" s="23">
        <f>(Table13456789101112131415161734[[#This Row],[USA]]-B349)/B349</f>
        <v>-6.6178976746601462E-2</v>
      </c>
    </row>
    <row r="362" spans="1:4" s="82" customFormat="1" x14ac:dyDescent="0.2">
      <c r="A362" s="21">
        <v>44075</v>
      </c>
      <c r="B362" s="77">
        <f>VLOOKUP(A362,Database!$A:$AU,MATCH($B$4,Database!$A$1:$AU$1,0),FALSE)</f>
        <v>94.759433361000006</v>
      </c>
      <c r="C362" s="22">
        <f>(Table13456789101112131415161734[[#This Row],[USA]]-B361)/B361</f>
        <v>-3.0294371604573187E-3</v>
      </c>
      <c r="D362" s="23">
        <f>(Table13456789101112131415161734[[#This Row],[USA]]-B350)/B350</f>
        <v>-6.5605687575692212E-2</v>
      </c>
    </row>
    <row r="363" spans="1:4" s="82" customFormat="1" x14ac:dyDescent="0.2">
      <c r="A363" s="21">
        <v>44105</v>
      </c>
      <c r="B363" s="77">
        <f>VLOOKUP(A363,Database!$A:$AU,MATCH($B$4,Database!$A$1:$AU$1,0),FALSE)</f>
        <v>95.793737790999998</v>
      </c>
      <c r="C363" s="22">
        <f>(Table13456789101112131415161734[[#This Row],[USA]]-B362)/B362</f>
        <v>1.091505503267054E-2</v>
      </c>
      <c r="D363" s="23">
        <f>(Table13456789101112131415161734[[#This Row],[USA]]-B351)/B351</f>
        <v>-4.7495429438594777E-2</v>
      </c>
    </row>
    <row r="364" spans="1:4" s="82" customFormat="1" x14ac:dyDescent="0.2">
      <c r="A364" s="21">
        <v>44136</v>
      </c>
      <c r="B364" s="77">
        <f>VLOOKUP(A364,Database!$A:$AU,MATCH($B$4,Database!$A$1:$AU$1,0),FALSE)</f>
        <v>96.304695082999999</v>
      </c>
      <c r="C364" s="22">
        <f>(Table13456789101112131415161734[[#This Row],[USA]]-B363)/B363</f>
        <v>5.3339320897446583E-3</v>
      </c>
      <c r="D364" s="23">
        <f>(Table13456789101112131415161734[[#This Row],[USA]]-B352)/B352</f>
        <v>-4.7326341636220459E-2</v>
      </c>
    </row>
    <row r="365" spans="1:4" s="82" customFormat="1" x14ac:dyDescent="0.2">
      <c r="A365" s="21">
        <v>44166</v>
      </c>
      <c r="B365" s="77">
        <f>VLOOKUP(A365,Database!$A:$AU,MATCH($B$4,Database!$A$1:$AU$1,0),FALSE)</f>
        <v>97.419285721999998</v>
      </c>
      <c r="C365" s="22">
        <f>(Table13456789101112131415161734[[#This Row],[USA]]-B364)/B364</f>
        <v>1.1573585670349631E-2</v>
      </c>
      <c r="D365" s="23">
        <f>(Table13456789101112131415161734[[#This Row],[USA]]-B353)/B353</f>
        <v>-3.2794419094867786E-2</v>
      </c>
    </row>
    <row r="366" spans="1:4" s="82" customFormat="1" x14ac:dyDescent="0.2">
      <c r="A366" s="21">
        <v>44197</v>
      </c>
      <c r="B366" s="77">
        <f>VLOOKUP(A366,Database!$A:$AU,MATCH($B$4,Database!$A$1:$AU$1,0),FALSE)</f>
        <v>98.531596629000006</v>
      </c>
      <c r="C366" s="22">
        <f>(Table13456789101112131415161734[[#This Row],[USA]]-B365)/B365</f>
        <v>1.1417769066529066E-2</v>
      </c>
      <c r="D366" s="23">
        <f>(Table13456789101112131415161734[[#This Row],[USA]]-B354)/B354</f>
        <v>-1.6660104976215468E-2</v>
      </c>
    </row>
    <row r="367" spans="1:4" s="82" customFormat="1" x14ac:dyDescent="0.2">
      <c r="A367" s="21">
        <v>44228</v>
      </c>
      <c r="B367" s="77">
        <f>VLOOKUP(A367,Database!$A:$AU,MATCH($B$4,Database!$A$1:$AU$1,0),FALSE)</f>
        <v>95.547130276000004</v>
      </c>
      <c r="C367" s="22">
        <f>(Table13456789101112131415161734[[#This Row],[USA]]-B366)/B366</f>
        <v>-3.028943460885326E-2</v>
      </c>
      <c r="D367" s="23">
        <f>(Table13456789101112131415161734[[#This Row],[USA]]-B355)/B355</f>
        <v>-4.8636709510492475E-2</v>
      </c>
    </row>
    <row r="368" spans="1:4" s="82" customFormat="1" x14ac:dyDescent="0.2">
      <c r="A368" s="21">
        <v>44256</v>
      </c>
      <c r="B368" s="77">
        <f>VLOOKUP(A368,Database!$A:$AU,MATCH($B$4,Database!$A$1:$AU$1,0),FALSE)</f>
        <v>98.287962676999996</v>
      </c>
      <c r="C368" s="22">
        <f>(Table13456789101112131415161734[[#This Row],[USA]]-B367)/B367</f>
        <v>2.8685659036359851E-2</v>
      </c>
      <c r="D368" s="23">
        <f>(Table13456789101112131415161734[[#This Row],[USA]]-B356)/B356</f>
        <v>1.7589948250575655E-2</v>
      </c>
    </row>
    <row r="369" spans="1:4" s="82" customFormat="1" x14ac:dyDescent="0.2">
      <c r="A369" s="21">
        <v>44287</v>
      </c>
      <c r="B369" s="77">
        <f>VLOOKUP(A369,Database!$A:$AU,MATCH($B$4,Database!$A$1:$AU$1,0),FALSE)</f>
        <v>98.367059460999997</v>
      </c>
      <c r="C369" s="22">
        <f>(Table13456789101112131415161734[[#This Row],[USA]]-B368)/B368</f>
        <v>8.0474538128268581E-4</v>
      </c>
      <c r="D369" s="23">
        <f>(Table13456789101112131415161734[[#This Row],[USA]]-B357)/B357</f>
        <v>0.17861613409724744</v>
      </c>
    </row>
    <row r="370" spans="1:4" s="82" customFormat="1" x14ac:dyDescent="0.2">
      <c r="A370" s="21">
        <v>44317</v>
      </c>
      <c r="B370" s="77">
        <f>VLOOKUP(A370,Database!$A:$AU,MATCH($B$4,Database!$A$1:$AU$1,0),FALSE)</f>
        <v>99.042058327000007</v>
      </c>
      <c r="C370" s="22">
        <f>(Table13456789101112131415161734[[#This Row],[USA]]-B369)/B369</f>
        <v>6.862041721066487E-3</v>
      </c>
      <c r="D370" s="23">
        <f>(Table13456789101112131415161734[[#This Row],[USA]]-B358)/B358</f>
        <v>0.16401027918042041</v>
      </c>
    </row>
    <row r="371" spans="1:4" s="82" customFormat="1" x14ac:dyDescent="0.2">
      <c r="A371" s="21">
        <v>44348</v>
      </c>
      <c r="B371" s="77">
        <f>VLOOKUP(A371,Database!$A:$AU,MATCH($B$4,Database!$A$1:$AU$1,0),FALSE)</f>
        <v>99.585030982999996</v>
      </c>
      <c r="C371" s="22">
        <f>(Table13456789101112131415161734[[#This Row],[USA]]-B370)/B370</f>
        <v>5.4822432527330527E-3</v>
      </c>
      <c r="D371" s="23">
        <f>(Table13456789101112131415161734[[#This Row],[USA]]-B359)/B359</f>
        <v>0.10210591670933368</v>
      </c>
    </row>
    <row r="372" spans="1:4" s="82" customFormat="1" x14ac:dyDescent="0.2">
      <c r="A372" s="21">
        <v>44378</v>
      </c>
      <c r="B372" s="77">
        <f>VLOOKUP(A372,Database!$A:$AU,MATCH($B$4,Database!$A$1:$AU$1,0),FALSE)</f>
        <v>100.352012074</v>
      </c>
      <c r="C372" s="22">
        <f>(Table13456789101112131415161734[[#This Row],[USA]]-B371)/B371</f>
        <v>7.7017708728828469E-3</v>
      </c>
      <c r="D372" s="23">
        <f>(Table13456789101112131415161734[[#This Row],[USA]]-B360)/B360</f>
        <v>6.6978470563886019E-2</v>
      </c>
    </row>
    <row r="373" spans="1:4" s="82" customFormat="1" x14ac:dyDescent="0.2">
      <c r="A373" s="21">
        <v>44409</v>
      </c>
      <c r="B373" s="77">
        <f>VLOOKUP(A373,Database!$A:$AU,MATCH($B$4,Database!$A$1:$AU$1,0),FALSE)</f>
        <v>100.21512904399999</v>
      </c>
      <c r="C373" s="22">
        <f>(Table13456789101112131415161734[[#This Row],[USA]]-B372)/B372</f>
        <v>-1.3640287540928316E-3</v>
      </c>
      <c r="D373" s="23">
        <f>(Table13456789101112131415161734[[#This Row],[USA]]-B361)/B361</f>
        <v>5.43703150630543E-2</v>
      </c>
    </row>
    <row r="374" spans="1:4" s="82" customFormat="1" x14ac:dyDescent="0.2">
      <c r="A374" s="21">
        <v>44440</v>
      </c>
      <c r="B374" s="77">
        <f>VLOOKUP(A374,Database!$A:$AU,MATCH($B$4,Database!$A$1:$AU$1,0),FALSE)</f>
        <v>99.199161587000006</v>
      </c>
      <c r="C374" s="22">
        <f>(Table13456789101112131415161734[[#This Row],[USA]]-B373)/B373</f>
        <v>-1.0137865077776051E-2</v>
      </c>
      <c r="D374" s="23">
        <f>(Table13456789101112131415161734[[#This Row],[USA]]-B362)/B362</f>
        <v>4.6852625311574012E-2</v>
      </c>
    </row>
    <row r="375" spans="1:4" s="82" customFormat="1" x14ac:dyDescent="0.2">
      <c r="A375" s="21">
        <v>44470</v>
      </c>
      <c r="B375" s="77">
        <f>VLOOKUP(A375,Database!$A:$AU,MATCH($B$4,Database!$A$1:$AU$1,0),FALSE)</f>
        <v>100.86425791000001</v>
      </c>
      <c r="C375" s="22">
        <f>(Table13456789101112131415161734[[#This Row],[USA]]-B374)/B374</f>
        <v>1.6785387057325796E-2</v>
      </c>
      <c r="D375" s="23">
        <f>(Table13456789101112131415161734[[#This Row],[USA]]-B363)/B363</f>
        <v>5.2931644968930248E-2</v>
      </c>
    </row>
    <row r="376" spans="1:4" s="82" customFormat="1" x14ac:dyDescent="0.2">
      <c r="A376" s="21">
        <v>44501</v>
      </c>
      <c r="B376" s="77">
        <f>VLOOKUP(A376,Database!$A:$AU,MATCH($B$4,Database!$A$1:$AU$1,0),FALSE)</f>
        <v>101.383838535</v>
      </c>
      <c r="C376" s="22">
        <f>(Table13456789101112131415161734[[#This Row],[USA]]-B375)/B375</f>
        <v>5.1512858545353568E-3</v>
      </c>
      <c r="D376" s="23">
        <f>(Table13456789101112131415161734[[#This Row],[USA]]-B364)/B364</f>
        <v>5.2740351315401057E-2</v>
      </c>
    </row>
    <row r="377" spans="1:4" s="82" customFormat="1" x14ac:dyDescent="0.2">
      <c r="A377" s="21">
        <v>44531</v>
      </c>
      <c r="B377" s="77">
        <f>VLOOKUP(A377,Database!$A:$AU,MATCH($B$4,Database!$A$1:$AU$1,0),FALSE)</f>
        <v>100.994698219</v>
      </c>
      <c r="C377" s="22">
        <f>(Table13456789101112131415161734[[#This Row],[USA]]-B376)/B376</f>
        <v>-3.8382874590574441E-3</v>
      </c>
      <c r="D377" s="23">
        <f>(Table13456789101112131415161734[[#This Row],[USA]]-B365)/B365</f>
        <v>3.6701280146961432E-2</v>
      </c>
    </row>
    <row r="378" spans="1:4" s="82" customFormat="1" x14ac:dyDescent="0.2">
      <c r="A378" s="21">
        <v>44562</v>
      </c>
      <c r="B378" s="77">
        <f>VLOOKUP(A378,Database!$A:$AU,MATCH($B$4,Database!$A$1:$AU$1,0),FALSE)</f>
        <v>102.555918064</v>
      </c>
      <c r="C378" s="22">
        <f>(Table13456789101112131415161734[[#This Row],[USA]]-B377)/B377</f>
        <v>1.5458433685445543E-2</v>
      </c>
      <c r="D378" s="23">
        <f>(Table13456789101112131415161734[[#This Row],[USA]]-B366)/B366</f>
        <v>4.084295365833486E-2</v>
      </c>
    </row>
    <row r="379" spans="1:4" s="82" customFormat="1" x14ac:dyDescent="0.2">
      <c r="A379" s="21">
        <v>44593</v>
      </c>
      <c r="B379" s="77">
        <f>VLOOKUP(A379,Database!$A:$AU,MATCH($B$4,Database!$A$1:$AU$1,0),FALSE)</f>
        <v>102.66831875600001</v>
      </c>
      <c r="C379" s="22">
        <f>(Table13456789101112131415161734[[#This Row],[USA]]-B378)/B378</f>
        <v>1.0959942061058324E-3</v>
      </c>
      <c r="D379" s="23">
        <f>(Table13456789101112131415161734[[#This Row],[USA]]-B367)/B367</f>
        <v>7.453063696868284E-2</v>
      </c>
    </row>
    <row r="380" spans="1:4" s="82" customFormat="1" x14ac:dyDescent="0.2">
      <c r="A380" s="21">
        <v>44621</v>
      </c>
      <c r="B380" s="77">
        <f>VLOOKUP(A380,Database!$A:$AU,MATCH($B$4,Database!$A$1:$AU$1,0),FALSE)</f>
        <v>103.663669508</v>
      </c>
      <c r="C380" s="22">
        <f>(Table13456789101112131415161734[[#This Row],[USA]]-B379)/B379</f>
        <v>9.6948188502582657E-3</v>
      </c>
      <c r="D380" s="23">
        <f>(Table13456789101112131415161734[[#This Row],[USA]]-B368)/B368</f>
        <v>5.4693440423279338E-2</v>
      </c>
    </row>
    <row r="381" spans="1:4" s="82" customFormat="1" x14ac:dyDescent="0.2">
      <c r="A381" s="21">
        <v>44652</v>
      </c>
      <c r="B381" s="77">
        <f>VLOOKUP(A381,Database!$A:$AU,MATCH($B$4,Database!$A$1:$AU$1,0),FALSE)</f>
        <v>104.666751523</v>
      </c>
      <c r="C381" s="22">
        <f>(Table13456789101112131415161734[[#This Row],[USA]]-B380)/B380</f>
        <v>9.6763120557158497E-3</v>
      </c>
      <c r="D381" s="23">
        <f>(Table13456789101112131415161734[[#This Row],[USA]]-B369)/B369</f>
        <v>6.4042699827757593E-2</v>
      </c>
    </row>
    <row r="382" spans="1:4" s="82" customFormat="1" x14ac:dyDescent="0.2">
      <c r="A382" s="16"/>
      <c r="C382" s="19"/>
      <c r="D382" s="19"/>
    </row>
    <row r="383" spans="1:4" s="82" customFormat="1" x14ac:dyDescent="0.2">
      <c r="A383" s="16"/>
      <c r="C383" s="19"/>
      <c r="D383" s="19"/>
    </row>
    <row r="384" spans="1:4" s="82" customFormat="1" x14ac:dyDescent="0.2">
      <c r="A384" s="16"/>
      <c r="C384" s="19"/>
      <c r="D384" s="19"/>
    </row>
    <row r="385" spans="1:4" s="82" customFormat="1" x14ac:dyDescent="0.2">
      <c r="A385" s="16"/>
      <c r="C385" s="19"/>
      <c r="D385" s="19"/>
    </row>
    <row r="386" spans="1:4" s="82" customFormat="1" x14ac:dyDescent="0.2">
      <c r="A386" s="16"/>
      <c r="C386" s="19"/>
      <c r="D386" s="19"/>
    </row>
    <row r="387" spans="1:4" s="82" customFormat="1" x14ac:dyDescent="0.2">
      <c r="A387" s="16"/>
      <c r="C387" s="19"/>
      <c r="D387" s="19"/>
    </row>
    <row r="388" spans="1:4" s="82" customFormat="1" x14ac:dyDescent="0.2">
      <c r="A388" s="16"/>
      <c r="C388" s="19"/>
      <c r="D388" s="19"/>
    </row>
    <row r="389" spans="1:4" s="82" customFormat="1" x14ac:dyDescent="0.2">
      <c r="A389" s="16"/>
      <c r="C389" s="19"/>
      <c r="D389" s="19"/>
    </row>
    <row r="390" spans="1:4" s="82" customFormat="1" x14ac:dyDescent="0.2">
      <c r="A390" s="16"/>
      <c r="C390" s="19"/>
      <c r="D390" s="19"/>
    </row>
    <row r="391" spans="1:4" s="82" customFormat="1" x14ac:dyDescent="0.2">
      <c r="A391" s="16"/>
      <c r="C391" s="19"/>
      <c r="D391" s="19"/>
    </row>
    <row r="392" spans="1:4" s="82" customFormat="1" x14ac:dyDescent="0.2">
      <c r="A392" s="16"/>
      <c r="C392" s="19"/>
      <c r="D392" s="19"/>
    </row>
    <row r="393" spans="1:4" s="82" customFormat="1" x14ac:dyDescent="0.2">
      <c r="A393" s="16"/>
      <c r="C393" s="19"/>
      <c r="D393" s="19"/>
    </row>
    <row r="394" spans="1:4" s="82" customFormat="1" x14ac:dyDescent="0.2">
      <c r="A394" s="16"/>
      <c r="C394" s="19"/>
      <c r="D394" s="19"/>
    </row>
    <row r="395" spans="1:4" s="82" customFormat="1" x14ac:dyDescent="0.2">
      <c r="A395" s="16"/>
      <c r="C395" s="19"/>
      <c r="D395" s="19"/>
    </row>
    <row r="396" spans="1:4" s="82" customFormat="1" x14ac:dyDescent="0.2">
      <c r="A396" s="16"/>
      <c r="C396" s="19"/>
      <c r="D396" s="19"/>
    </row>
    <row r="397" spans="1:4" s="82" customFormat="1" x14ac:dyDescent="0.2">
      <c r="A397" s="16"/>
      <c r="C397" s="19"/>
      <c r="D397" s="19"/>
    </row>
    <row r="398" spans="1:4" s="82" customFormat="1" x14ac:dyDescent="0.2">
      <c r="A398" s="16"/>
      <c r="C398" s="19"/>
      <c r="D398" s="19"/>
    </row>
    <row r="399" spans="1:4" s="82" customFormat="1" x14ac:dyDescent="0.2">
      <c r="A399" s="16"/>
      <c r="C399" s="19"/>
      <c r="D399" s="19"/>
    </row>
    <row r="400" spans="1:4" s="82" customFormat="1" x14ac:dyDescent="0.2">
      <c r="A400" s="16"/>
      <c r="C400" s="19"/>
      <c r="D400" s="19"/>
    </row>
    <row r="401" spans="1:4" s="82" customFormat="1" x14ac:dyDescent="0.2">
      <c r="A401" s="16"/>
      <c r="C401" s="19"/>
      <c r="D401" s="19"/>
    </row>
    <row r="402" spans="1:4" s="82" customFormat="1" x14ac:dyDescent="0.2">
      <c r="A402" s="16"/>
      <c r="C402" s="19"/>
      <c r="D402" s="19"/>
    </row>
    <row r="403" spans="1:4" s="82" customFormat="1" x14ac:dyDescent="0.2">
      <c r="A403" s="16"/>
      <c r="C403" s="19"/>
      <c r="D403" s="19"/>
    </row>
    <row r="404" spans="1:4" s="82" customFormat="1" x14ac:dyDescent="0.2">
      <c r="A404" s="16"/>
      <c r="C404" s="19"/>
      <c r="D404" s="19"/>
    </row>
    <row r="405" spans="1:4" s="82" customFormat="1" x14ac:dyDescent="0.2">
      <c r="A405" s="16"/>
      <c r="C405" s="19"/>
      <c r="D405" s="19"/>
    </row>
    <row r="406" spans="1:4" s="82" customFormat="1" x14ac:dyDescent="0.2">
      <c r="A406" s="16"/>
      <c r="C406" s="19"/>
      <c r="D406" s="19"/>
    </row>
    <row r="407" spans="1:4" s="82" customFormat="1" x14ac:dyDescent="0.2">
      <c r="A407" s="16"/>
      <c r="C407" s="19"/>
      <c r="D407" s="19"/>
    </row>
    <row r="408" spans="1:4" s="82" customFormat="1" x14ac:dyDescent="0.2">
      <c r="A408" s="16"/>
      <c r="C408" s="19"/>
      <c r="D408" s="19"/>
    </row>
    <row r="409" spans="1:4" s="82" customFormat="1" x14ac:dyDescent="0.2">
      <c r="A409" s="16"/>
      <c r="C409" s="19"/>
      <c r="D409" s="19"/>
    </row>
    <row r="410" spans="1:4" s="82" customFormat="1" x14ac:dyDescent="0.2">
      <c r="A410" s="16"/>
      <c r="C410" s="19"/>
      <c r="D410" s="19"/>
    </row>
    <row r="411" spans="1:4" s="82" customFormat="1" x14ac:dyDescent="0.2">
      <c r="A411" s="16"/>
      <c r="C411" s="19"/>
      <c r="D411" s="19"/>
    </row>
    <row r="412" spans="1:4" s="82" customFormat="1" x14ac:dyDescent="0.2">
      <c r="A412" s="16"/>
      <c r="C412" s="19"/>
      <c r="D412" s="19"/>
    </row>
    <row r="413" spans="1:4" s="82" customFormat="1" x14ac:dyDescent="0.2">
      <c r="A413" s="16"/>
      <c r="C413" s="19"/>
      <c r="D413" s="19"/>
    </row>
    <row r="414" spans="1:4" s="82" customFormat="1" x14ac:dyDescent="0.2">
      <c r="A414" s="16"/>
      <c r="C414" s="19"/>
      <c r="D414" s="19"/>
    </row>
    <row r="415" spans="1:4" s="82" customFormat="1" x14ac:dyDescent="0.2">
      <c r="A415" s="16"/>
      <c r="C415" s="19"/>
      <c r="D415" s="19"/>
    </row>
    <row r="416" spans="1:4" s="82" customFormat="1" x14ac:dyDescent="0.2">
      <c r="A416" s="16"/>
      <c r="C416" s="19"/>
      <c r="D416" s="19"/>
    </row>
    <row r="417" spans="1:4" s="82" customFormat="1" x14ac:dyDescent="0.2">
      <c r="A417" s="16"/>
      <c r="C417" s="19"/>
      <c r="D417" s="19"/>
    </row>
    <row r="418" spans="1:4" s="82" customFormat="1" x14ac:dyDescent="0.2">
      <c r="A418" s="16"/>
      <c r="C418" s="19"/>
      <c r="D418" s="19"/>
    </row>
    <row r="419" spans="1:4" s="82" customFormat="1" x14ac:dyDescent="0.2">
      <c r="A419" s="16"/>
      <c r="C419" s="19"/>
      <c r="D419" s="19"/>
    </row>
    <row r="420" spans="1:4" s="82" customFormat="1" x14ac:dyDescent="0.2">
      <c r="A420" s="16"/>
      <c r="C420" s="19"/>
      <c r="D420" s="19"/>
    </row>
    <row r="421" spans="1:4" s="82" customFormat="1" x14ac:dyDescent="0.2">
      <c r="A421" s="16"/>
      <c r="C421" s="19"/>
      <c r="D421" s="19"/>
    </row>
    <row r="422" spans="1:4" s="82" customFormat="1" x14ac:dyDescent="0.2">
      <c r="A422" s="16"/>
      <c r="C422" s="19"/>
      <c r="D422" s="19"/>
    </row>
    <row r="423" spans="1:4" s="82" customFormat="1" x14ac:dyDescent="0.2">
      <c r="A423" s="16"/>
      <c r="C423" s="19"/>
      <c r="D423" s="19"/>
    </row>
    <row r="424" spans="1:4" s="82" customFormat="1" x14ac:dyDescent="0.2">
      <c r="A424" s="16"/>
      <c r="C424" s="19"/>
      <c r="D424" s="19"/>
    </row>
    <row r="425" spans="1:4" s="82" customFormat="1" x14ac:dyDescent="0.2">
      <c r="A425" s="16"/>
      <c r="C425" s="19"/>
      <c r="D425" s="19"/>
    </row>
    <row r="426" spans="1:4" s="82" customFormat="1" x14ac:dyDescent="0.2">
      <c r="A426" s="16"/>
      <c r="C426" s="19"/>
      <c r="D426" s="19"/>
    </row>
    <row r="427" spans="1:4" s="82" customFormat="1" x14ac:dyDescent="0.2">
      <c r="A427" s="16"/>
      <c r="C427" s="19"/>
      <c r="D427" s="19"/>
    </row>
    <row r="428" spans="1:4" s="82" customFormat="1" x14ac:dyDescent="0.2">
      <c r="A428" s="16"/>
      <c r="C428" s="19"/>
      <c r="D428" s="19"/>
    </row>
    <row r="429" spans="1:4" s="82" customFormat="1" x14ac:dyDescent="0.2">
      <c r="A429" s="16"/>
      <c r="C429" s="19"/>
      <c r="D429" s="19"/>
    </row>
    <row r="430" spans="1:4" s="82" customFormat="1" x14ac:dyDescent="0.2">
      <c r="A430" s="16"/>
      <c r="C430" s="19"/>
      <c r="D430" s="19"/>
    </row>
    <row r="431" spans="1:4" s="82" customFormat="1" x14ac:dyDescent="0.2">
      <c r="A431" s="16"/>
      <c r="C431" s="19"/>
      <c r="D431" s="19"/>
    </row>
    <row r="432" spans="1:4" s="82" customFormat="1" x14ac:dyDescent="0.2">
      <c r="A432" s="16"/>
      <c r="C432" s="19"/>
      <c r="D432" s="19"/>
    </row>
    <row r="433" spans="1:4" s="82" customFormat="1" x14ac:dyDescent="0.2">
      <c r="A433" s="16"/>
      <c r="C433" s="19"/>
      <c r="D433" s="19"/>
    </row>
    <row r="434" spans="1:4" s="82" customFormat="1" x14ac:dyDescent="0.2">
      <c r="A434" s="16"/>
      <c r="C434" s="19"/>
      <c r="D434" s="19"/>
    </row>
    <row r="435" spans="1:4" s="82" customFormat="1" x14ac:dyDescent="0.2">
      <c r="A435" s="16"/>
      <c r="C435" s="19"/>
      <c r="D435" s="19"/>
    </row>
    <row r="436" spans="1:4" s="82" customFormat="1" x14ac:dyDescent="0.2">
      <c r="A436" s="16"/>
      <c r="C436" s="19"/>
      <c r="D436" s="19"/>
    </row>
    <row r="437" spans="1:4" s="82" customFormat="1" x14ac:dyDescent="0.2">
      <c r="A437" s="16"/>
      <c r="C437" s="19"/>
      <c r="D437" s="19"/>
    </row>
    <row r="438" spans="1:4" s="82" customFormat="1" x14ac:dyDescent="0.2">
      <c r="A438" s="16"/>
      <c r="C438" s="19"/>
      <c r="D438" s="19"/>
    </row>
    <row r="439" spans="1:4" s="82" customFormat="1" x14ac:dyDescent="0.2">
      <c r="A439" s="16"/>
      <c r="C439" s="19"/>
      <c r="D439" s="19"/>
    </row>
    <row r="440" spans="1:4" s="82" customFormat="1" x14ac:dyDescent="0.2">
      <c r="A440" s="16"/>
      <c r="C440" s="19"/>
      <c r="D440" s="19"/>
    </row>
    <row r="441" spans="1:4" s="82" customFormat="1" x14ac:dyDescent="0.2">
      <c r="A441" s="16"/>
      <c r="C441" s="19"/>
      <c r="D441" s="19"/>
    </row>
    <row r="442" spans="1:4" s="82" customFormat="1" x14ac:dyDescent="0.2">
      <c r="A442" s="16"/>
      <c r="C442" s="19"/>
      <c r="D442" s="19"/>
    </row>
    <row r="443" spans="1:4" s="82" customFormat="1" x14ac:dyDescent="0.2">
      <c r="A443" s="16"/>
      <c r="C443" s="19"/>
      <c r="D443" s="19"/>
    </row>
    <row r="444" spans="1:4" s="82" customFormat="1" x14ac:dyDescent="0.2">
      <c r="A444" s="16"/>
      <c r="C444" s="19"/>
      <c r="D444" s="19"/>
    </row>
    <row r="445" spans="1:4" s="82" customFormat="1" x14ac:dyDescent="0.2">
      <c r="A445" s="16"/>
      <c r="C445" s="19"/>
      <c r="D445" s="19"/>
    </row>
    <row r="446" spans="1:4" s="82" customFormat="1" x14ac:dyDescent="0.2">
      <c r="A446" s="16"/>
      <c r="C446" s="19"/>
      <c r="D446" s="19"/>
    </row>
    <row r="447" spans="1:4" s="82" customFormat="1" x14ac:dyDescent="0.2">
      <c r="A447" s="16"/>
      <c r="C447" s="19"/>
      <c r="D447" s="19"/>
    </row>
    <row r="448" spans="1:4" s="82" customFormat="1" x14ac:dyDescent="0.2">
      <c r="A448" s="16"/>
      <c r="C448" s="19"/>
      <c r="D448" s="19"/>
    </row>
    <row r="449" spans="1:4" s="82" customFormat="1" x14ac:dyDescent="0.2">
      <c r="A449" s="16"/>
      <c r="C449" s="19"/>
      <c r="D449" s="19"/>
    </row>
    <row r="450" spans="1:4" s="82" customFormat="1" x14ac:dyDescent="0.2">
      <c r="A450" s="16"/>
      <c r="C450" s="19"/>
      <c r="D450" s="19"/>
    </row>
    <row r="451" spans="1:4" s="82" customFormat="1" x14ac:dyDescent="0.2">
      <c r="A451" s="16"/>
      <c r="C451" s="19"/>
      <c r="D451" s="19"/>
    </row>
    <row r="452" spans="1:4" s="82" customFormat="1" x14ac:dyDescent="0.2">
      <c r="A452" s="16"/>
      <c r="C452" s="19"/>
      <c r="D452" s="19"/>
    </row>
    <row r="453" spans="1:4" s="82" customFormat="1" x14ac:dyDescent="0.2">
      <c r="A453" s="16"/>
      <c r="C453" s="19"/>
      <c r="D453" s="19"/>
    </row>
    <row r="454" spans="1:4" s="82" customFormat="1" x14ac:dyDescent="0.2">
      <c r="A454" s="16"/>
      <c r="C454" s="19"/>
      <c r="D454" s="19"/>
    </row>
    <row r="455" spans="1:4" s="82" customFormat="1" x14ac:dyDescent="0.2">
      <c r="A455" s="16"/>
      <c r="C455" s="19"/>
      <c r="D455" s="19"/>
    </row>
    <row r="456" spans="1:4" s="82" customFormat="1" x14ac:dyDescent="0.2">
      <c r="A456" s="16"/>
      <c r="C456" s="19"/>
      <c r="D456" s="19"/>
    </row>
    <row r="457" spans="1:4" s="82" customFormat="1" x14ac:dyDescent="0.2">
      <c r="A457" s="16"/>
      <c r="C457" s="19"/>
      <c r="D457" s="19"/>
    </row>
    <row r="458" spans="1:4" s="82" customFormat="1" x14ac:dyDescent="0.2">
      <c r="A458" s="16"/>
      <c r="C458" s="19"/>
      <c r="D458" s="19"/>
    </row>
    <row r="459" spans="1:4" s="82" customFormat="1" x14ac:dyDescent="0.2">
      <c r="A459" s="16"/>
      <c r="C459" s="19"/>
      <c r="D459" s="19"/>
    </row>
    <row r="460" spans="1:4" s="82" customFormat="1" x14ac:dyDescent="0.2">
      <c r="A460" s="16"/>
      <c r="C460" s="19"/>
      <c r="D460" s="19"/>
    </row>
    <row r="461" spans="1:4" s="82" customFormat="1" x14ac:dyDescent="0.2">
      <c r="A461" s="16"/>
      <c r="C461" s="19"/>
      <c r="D461" s="19"/>
    </row>
    <row r="462" spans="1:4" s="82" customFormat="1" x14ac:dyDescent="0.2">
      <c r="A462" s="16"/>
      <c r="C462" s="19"/>
      <c r="D462" s="19"/>
    </row>
    <row r="463" spans="1:4" s="82" customFormat="1" x14ac:dyDescent="0.2">
      <c r="A463" s="16"/>
      <c r="C463" s="19"/>
      <c r="D463" s="19"/>
    </row>
    <row r="464" spans="1:4" s="82" customFormat="1" x14ac:dyDescent="0.2">
      <c r="A464" s="16"/>
      <c r="C464" s="19"/>
      <c r="D464" s="19"/>
    </row>
    <row r="465" spans="1:4" s="82" customFormat="1" x14ac:dyDescent="0.2">
      <c r="A465" s="16"/>
      <c r="C465" s="19"/>
      <c r="D465" s="19"/>
    </row>
    <row r="466" spans="1:4" s="82" customFormat="1" x14ac:dyDescent="0.2">
      <c r="A466" s="16"/>
      <c r="C466" s="19"/>
      <c r="D466" s="19"/>
    </row>
    <row r="467" spans="1:4" s="82" customFormat="1" x14ac:dyDescent="0.2">
      <c r="A467" s="16"/>
      <c r="C467" s="19"/>
      <c r="D467" s="19"/>
    </row>
    <row r="468" spans="1:4" s="82" customFormat="1" x14ac:dyDescent="0.2">
      <c r="A468" s="16"/>
      <c r="C468" s="19"/>
      <c r="D468" s="19"/>
    </row>
    <row r="469" spans="1:4" s="82" customFormat="1" x14ac:dyDescent="0.2">
      <c r="A469" s="16"/>
      <c r="C469" s="19"/>
      <c r="D469" s="19"/>
    </row>
    <row r="470" spans="1:4" s="82" customFormat="1" x14ac:dyDescent="0.2">
      <c r="A470" s="16"/>
      <c r="C470" s="19"/>
      <c r="D470" s="19"/>
    </row>
    <row r="471" spans="1:4" s="82" customFormat="1" x14ac:dyDescent="0.2">
      <c r="A471" s="16"/>
      <c r="C471" s="19"/>
      <c r="D471" s="19"/>
    </row>
    <row r="472" spans="1:4" s="82" customFormat="1" x14ac:dyDescent="0.2">
      <c r="A472" s="16"/>
      <c r="C472" s="19"/>
      <c r="D472" s="19"/>
    </row>
    <row r="473" spans="1:4" s="82" customFormat="1" x14ac:dyDescent="0.2">
      <c r="A473" s="16"/>
      <c r="C473" s="19"/>
      <c r="D473" s="19"/>
    </row>
    <row r="474" spans="1:4" s="82" customFormat="1" x14ac:dyDescent="0.2">
      <c r="A474" s="16"/>
      <c r="C474" s="19"/>
      <c r="D474" s="19"/>
    </row>
    <row r="475" spans="1:4" s="82" customFormat="1" x14ac:dyDescent="0.2">
      <c r="A475" s="16"/>
      <c r="C475" s="19"/>
      <c r="D475" s="19"/>
    </row>
    <row r="476" spans="1:4" s="82" customFormat="1" x14ac:dyDescent="0.2">
      <c r="A476" s="16"/>
      <c r="C476" s="19"/>
      <c r="D476" s="19"/>
    </row>
    <row r="477" spans="1:4" s="82" customFormat="1" x14ac:dyDescent="0.2">
      <c r="A477" s="16"/>
      <c r="C477" s="19"/>
      <c r="D477" s="19"/>
    </row>
    <row r="478" spans="1:4" s="82" customFormat="1" x14ac:dyDescent="0.2">
      <c r="A478" s="16"/>
      <c r="C478" s="19"/>
      <c r="D478" s="19"/>
    </row>
    <row r="479" spans="1:4" s="82" customFormat="1" x14ac:dyDescent="0.2">
      <c r="A479" s="16"/>
      <c r="C479" s="19"/>
      <c r="D479" s="19"/>
    </row>
    <row r="480" spans="1:4" s="82" customFormat="1" x14ac:dyDescent="0.2">
      <c r="A480" s="16"/>
      <c r="C480" s="19"/>
      <c r="D480" s="19"/>
    </row>
    <row r="481" spans="1:4" s="82" customFormat="1" x14ac:dyDescent="0.2">
      <c r="A481" s="16"/>
      <c r="C481" s="19"/>
      <c r="D481" s="19"/>
    </row>
    <row r="482" spans="1:4" s="82" customFormat="1" x14ac:dyDescent="0.2">
      <c r="A482" s="16"/>
      <c r="C482" s="19"/>
      <c r="D482" s="19"/>
    </row>
    <row r="483" spans="1:4" s="82" customFormat="1" x14ac:dyDescent="0.2">
      <c r="A483" s="16"/>
      <c r="C483" s="19"/>
      <c r="D483" s="19"/>
    </row>
    <row r="484" spans="1:4" s="82" customFormat="1" x14ac:dyDescent="0.2">
      <c r="A484" s="16"/>
      <c r="C484" s="19"/>
      <c r="D484" s="19"/>
    </row>
    <row r="485" spans="1:4" s="82" customFormat="1" x14ac:dyDescent="0.2">
      <c r="A485" s="16"/>
      <c r="C485" s="19"/>
      <c r="D485" s="19"/>
    </row>
    <row r="486" spans="1:4" s="82" customFormat="1" x14ac:dyDescent="0.2">
      <c r="A486" s="16"/>
      <c r="C486" s="19"/>
      <c r="D486" s="19"/>
    </row>
    <row r="487" spans="1:4" s="82" customFormat="1" x14ac:dyDescent="0.2">
      <c r="A487" s="16"/>
      <c r="C487" s="19"/>
      <c r="D487" s="19"/>
    </row>
    <row r="488" spans="1:4" s="82" customFormat="1" x14ac:dyDescent="0.2">
      <c r="A488" s="16"/>
      <c r="C488" s="19"/>
      <c r="D488" s="19"/>
    </row>
    <row r="489" spans="1:4" s="82" customFormat="1" x14ac:dyDescent="0.2">
      <c r="A489" s="16"/>
      <c r="C489" s="19"/>
      <c r="D489" s="19"/>
    </row>
    <row r="490" spans="1:4" s="82" customFormat="1" x14ac:dyDescent="0.2">
      <c r="A490" s="16"/>
      <c r="C490" s="19"/>
      <c r="D490" s="19"/>
    </row>
    <row r="491" spans="1:4" s="82" customFormat="1" x14ac:dyDescent="0.2">
      <c r="A491" s="16"/>
      <c r="C491" s="19"/>
      <c r="D491" s="19"/>
    </row>
    <row r="492" spans="1:4" s="82" customFormat="1" x14ac:dyDescent="0.2">
      <c r="A492" s="16"/>
      <c r="C492" s="19"/>
      <c r="D492" s="19"/>
    </row>
    <row r="493" spans="1:4" s="82" customFormat="1" x14ac:dyDescent="0.2">
      <c r="A493" s="16"/>
      <c r="C493" s="19"/>
      <c r="D493" s="19"/>
    </row>
    <row r="494" spans="1:4" s="82" customFormat="1" x14ac:dyDescent="0.2">
      <c r="A494" s="16"/>
      <c r="C494" s="19"/>
      <c r="D494" s="19"/>
    </row>
    <row r="495" spans="1:4" s="82" customFormat="1" x14ac:dyDescent="0.2">
      <c r="A495" s="16"/>
      <c r="C495" s="19"/>
      <c r="D495" s="19"/>
    </row>
    <row r="496" spans="1:4" s="82" customFormat="1" x14ac:dyDescent="0.2">
      <c r="A496" s="16"/>
      <c r="C496" s="19"/>
      <c r="D496" s="19"/>
    </row>
    <row r="497" spans="1:4" s="82" customFormat="1" x14ac:dyDescent="0.2">
      <c r="A497" s="16"/>
      <c r="C497" s="19"/>
      <c r="D497" s="19"/>
    </row>
    <row r="498" spans="1:4" s="82" customFormat="1" x14ac:dyDescent="0.2">
      <c r="A498" s="16"/>
      <c r="C498" s="19"/>
      <c r="D498" s="19"/>
    </row>
    <row r="499" spans="1:4" s="82" customFormat="1" x14ac:dyDescent="0.2">
      <c r="A499" s="16"/>
      <c r="C499" s="19"/>
      <c r="D499" s="19"/>
    </row>
    <row r="500" spans="1:4" s="82" customFormat="1" x14ac:dyDescent="0.2">
      <c r="A500" s="16"/>
      <c r="C500" s="19"/>
      <c r="D500" s="19"/>
    </row>
    <row r="501" spans="1:4" s="82" customFormat="1" x14ac:dyDescent="0.2">
      <c r="A501" s="16"/>
      <c r="C501" s="19"/>
      <c r="D501" s="19"/>
    </row>
    <row r="502" spans="1:4" s="82" customFormat="1" x14ac:dyDescent="0.2">
      <c r="A502" s="16"/>
      <c r="C502" s="19"/>
      <c r="D502" s="19"/>
    </row>
    <row r="503" spans="1:4" s="82" customFormat="1" x14ac:dyDescent="0.2">
      <c r="A503" s="16"/>
      <c r="C503" s="19"/>
      <c r="D503" s="19"/>
    </row>
    <row r="504" spans="1:4" s="82" customFormat="1" x14ac:dyDescent="0.2">
      <c r="A504" s="16"/>
      <c r="C504" s="19"/>
      <c r="D504" s="19"/>
    </row>
    <row r="505" spans="1:4" s="82" customFormat="1" x14ac:dyDescent="0.2">
      <c r="A505" s="16"/>
      <c r="C505" s="19"/>
      <c r="D505" s="19"/>
    </row>
    <row r="506" spans="1:4" s="82" customFormat="1" x14ac:dyDescent="0.2">
      <c r="A506" s="16"/>
      <c r="C506" s="19"/>
      <c r="D506" s="19"/>
    </row>
    <row r="507" spans="1:4" s="82" customFormat="1" x14ac:dyDescent="0.2">
      <c r="A507" s="16"/>
      <c r="C507" s="19"/>
      <c r="D507" s="19"/>
    </row>
    <row r="508" spans="1:4" s="82" customFormat="1" x14ac:dyDescent="0.2">
      <c r="A508" s="16"/>
      <c r="C508" s="19"/>
      <c r="D508" s="19"/>
    </row>
    <row r="509" spans="1:4" s="82" customFormat="1" x14ac:dyDescent="0.2">
      <c r="A509" s="16"/>
      <c r="C509" s="19"/>
      <c r="D509" s="19"/>
    </row>
    <row r="510" spans="1:4" s="82" customFormat="1" x14ac:dyDescent="0.2">
      <c r="A510" s="16"/>
      <c r="C510" s="19"/>
      <c r="D510" s="19"/>
    </row>
    <row r="511" spans="1:4" s="82" customFormat="1" x14ac:dyDescent="0.2">
      <c r="A511" s="16"/>
      <c r="C511" s="19"/>
      <c r="D511" s="19"/>
    </row>
    <row r="512" spans="1:4" s="82" customFormat="1" x14ac:dyDescent="0.2">
      <c r="A512" s="16"/>
      <c r="C512" s="19"/>
      <c r="D512" s="19"/>
    </row>
    <row r="513" spans="1:4" s="82" customFormat="1" x14ac:dyDescent="0.2">
      <c r="A513" s="16"/>
      <c r="C513" s="19"/>
      <c r="D513" s="19"/>
    </row>
    <row r="514" spans="1:4" s="82" customFormat="1" x14ac:dyDescent="0.2">
      <c r="A514" s="16"/>
      <c r="C514" s="19"/>
      <c r="D514" s="19"/>
    </row>
    <row r="515" spans="1:4" s="82" customFormat="1" x14ac:dyDescent="0.2">
      <c r="A515" s="16"/>
      <c r="C515" s="19"/>
      <c r="D515" s="19"/>
    </row>
    <row r="516" spans="1:4" s="82" customFormat="1" x14ac:dyDescent="0.2">
      <c r="A516" s="16"/>
      <c r="C516" s="19"/>
      <c r="D516" s="19"/>
    </row>
    <row r="517" spans="1:4" s="82" customFormat="1" x14ac:dyDescent="0.2">
      <c r="A517" s="16"/>
      <c r="C517" s="19"/>
      <c r="D517" s="19"/>
    </row>
    <row r="518" spans="1:4" s="82" customFormat="1" x14ac:dyDescent="0.2">
      <c r="A518" s="16"/>
      <c r="C518" s="19"/>
      <c r="D518" s="19"/>
    </row>
    <row r="519" spans="1:4" s="82" customFormat="1" x14ac:dyDescent="0.2">
      <c r="A519" s="16"/>
      <c r="C519" s="19"/>
      <c r="D519" s="19"/>
    </row>
    <row r="520" spans="1:4" s="82" customFormat="1" x14ac:dyDescent="0.2">
      <c r="A520" s="16"/>
      <c r="C520" s="19"/>
      <c r="D520" s="19"/>
    </row>
    <row r="521" spans="1:4" s="82" customFormat="1" x14ac:dyDescent="0.2">
      <c r="A521" s="16"/>
      <c r="C521" s="19"/>
      <c r="D521" s="19"/>
    </row>
    <row r="522" spans="1:4" s="82" customFormat="1" x14ac:dyDescent="0.2">
      <c r="A522" s="16"/>
      <c r="C522" s="19"/>
      <c r="D522" s="19"/>
    </row>
    <row r="523" spans="1:4" s="82" customFormat="1" x14ac:dyDescent="0.2">
      <c r="A523" s="16"/>
      <c r="C523" s="19"/>
      <c r="D523" s="19"/>
    </row>
    <row r="524" spans="1:4" s="82" customFormat="1" x14ac:dyDescent="0.2">
      <c r="A524" s="16"/>
      <c r="C524" s="19"/>
      <c r="D524" s="19"/>
    </row>
    <row r="525" spans="1:4" s="82" customFormat="1" x14ac:dyDescent="0.2">
      <c r="A525" s="16"/>
      <c r="C525" s="19"/>
      <c r="D525" s="19"/>
    </row>
    <row r="526" spans="1:4" s="82" customFormat="1" x14ac:dyDescent="0.2">
      <c r="A526" s="16"/>
      <c r="C526" s="19"/>
      <c r="D526" s="19"/>
    </row>
    <row r="527" spans="1:4" s="82" customFormat="1" x14ac:dyDescent="0.2">
      <c r="A527" s="16"/>
      <c r="C527" s="19"/>
      <c r="D527" s="19"/>
    </row>
    <row r="528" spans="1:4" s="82" customFormat="1" x14ac:dyDescent="0.2">
      <c r="A528" s="16"/>
      <c r="C528" s="19"/>
      <c r="D528" s="19"/>
    </row>
    <row r="529" spans="1:4" s="82" customFormat="1" x14ac:dyDescent="0.2">
      <c r="A529" s="16"/>
      <c r="C529" s="19"/>
      <c r="D529" s="19"/>
    </row>
    <row r="530" spans="1:4" s="82" customFormat="1" x14ac:dyDescent="0.2">
      <c r="A530" s="16"/>
      <c r="C530" s="19"/>
      <c r="D530" s="19"/>
    </row>
    <row r="531" spans="1:4" s="82" customFormat="1" x14ac:dyDescent="0.2">
      <c r="A531" s="16"/>
      <c r="C531" s="19"/>
      <c r="D531" s="19"/>
    </row>
    <row r="532" spans="1:4" s="82" customFormat="1" x14ac:dyDescent="0.2">
      <c r="A532" s="16"/>
      <c r="C532" s="19"/>
      <c r="D532" s="19"/>
    </row>
    <row r="533" spans="1:4" s="82" customFormat="1" x14ac:dyDescent="0.2">
      <c r="A533" s="16"/>
      <c r="C533" s="19"/>
      <c r="D533" s="19"/>
    </row>
    <row r="534" spans="1:4" s="82" customFormat="1" x14ac:dyDescent="0.2">
      <c r="A534" s="16"/>
      <c r="C534" s="19"/>
      <c r="D534" s="19"/>
    </row>
    <row r="535" spans="1:4" s="82" customFormat="1" x14ac:dyDescent="0.2">
      <c r="A535" s="16"/>
      <c r="C535" s="19"/>
      <c r="D535" s="19"/>
    </row>
    <row r="536" spans="1:4" s="82" customFormat="1" x14ac:dyDescent="0.2">
      <c r="A536" s="16"/>
      <c r="C536" s="19"/>
      <c r="D536" s="19"/>
    </row>
    <row r="537" spans="1:4" s="82" customFormat="1" x14ac:dyDescent="0.2">
      <c r="A537" s="16"/>
      <c r="C537" s="19"/>
      <c r="D537" s="19"/>
    </row>
    <row r="538" spans="1:4" s="82" customFormat="1" x14ac:dyDescent="0.2">
      <c r="A538" s="16"/>
      <c r="C538" s="19"/>
      <c r="D538" s="19"/>
    </row>
    <row r="539" spans="1:4" s="82" customFormat="1" x14ac:dyDescent="0.2">
      <c r="A539" s="16"/>
      <c r="C539" s="19"/>
      <c r="D539" s="19"/>
    </row>
    <row r="540" spans="1:4" s="82" customFormat="1" x14ac:dyDescent="0.2">
      <c r="A540" s="16"/>
      <c r="C540" s="19"/>
      <c r="D540" s="19"/>
    </row>
    <row r="541" spans="1:4" s="82" customFormat="1" x14ac:dyDescent="0.2">
      <c r="A541" s="16"/>
      <c r="C541" s="19"/>
      <c r="D541" s="19"/>
    </row>
    <row r="542" spans="1:4" s="82" customFormat="1" x14ac:dyDescent="0.2">
      <c r="A542" s="16"/>
      <c r="C542" s="19"/>
      <c r="D542" s="19"/>
    </row>
    <row r="543" spans="1:4" s="82" customFormat="1" x14ac:dyDescent="0.2">
      <c r="A543" s="16"/>
      <c r="C543" s="19"/>
      <c r="D543" s="19"/>
    </row>
    <row r="544" spans="1:4" s="82" customFormat="1" x14ac:dyDescent="0.2">
      <c r="A544" s="16"/>
      <c r="C544" s="19"/>
      <c r="D544" s="19"/>
    </row>
    <row r="545" spans="1:4" s="82" customFormat="1" x14ac:dyDescent="0.2">
      <c r="A545" s="16"/>
      <c r="C545" s="19"/>
      <c r="D545" s="19"/>
    </row>
    <row r="546" spans="1:4" s="82" customFormat="1" x14ac:dyDescent="0.2">
      <c r="A546" s="16"/>
      <c r="C546" s="19"/>
      <c r="D546" s="19"/>
    </row>
    <row r="547" spans="1:4" s="82" customFormat="1" x14ac:dyDescent="0.2">
      <c r="A547" s="16"/>
      <c r="C547" s="19"/>
      <c r="D547" s="19"/>
    </row>
    <row r="548" spans="1:4" s="82" customFormat="1" x14ac:dyDescent="0.2">
      <c r="A548" s="16"/>
      <c r="C548" s="19"/>
      <c r="D548" s="19"/>
    </row>
    <row r="549" spans="1:4" s="82" customFormat="1" x14ac:dyDescent="0.2">
      <c r="A549" s="16"/>
      <c r="C549" s="19"/>
      <c r="D549" s="19"/>
    </row>
    <row r="550" spans="1:4" s="82" customFormat="1" x14ac:dyDescent="0.2">
      <c r="A550" s="16"/>
      <c r="C550" s="19"/>
      <c r="D550" s="19"/>
    </row>
    <row r="551" spans="1:4" s="82" customFormat="1" x14ac:dyDescent="0.2">
      <c r="A551" s="16"/>
      <c r="C551" s="19"/>
      <c r="D551" s="19"/>
    </row>
    <row r="552" spans="1:4" s="82" customFormat="1" x14ac:dyDescent="0.2">
      <c r="A552" s="16"/>
      <c r="C552" s="19"/>
      <c r="D552" s="19"/>
    </row>
    <row r="553" spans="1:4" s="82" customFormat="1" x14ac:dyDescent="0.2">
      <c r="A553" s="16"/>
      <c r="C553" s="19"/>
      <c r="D553" s="19"/>
    </row>
    <row r="554" spans="1:4" s="82" customFormat="1" x14ac:dyDescent="0.2">
      <c r="A554" s="16"/>
      <c r="C554" s="19"/>
      <c r="D554" s="19"/>
    </row>
    <row r="555" spans="1:4" s="82" customFormat="1" x14ac:dyDescent="0.2">
      <c r="A555" s="16"/>
      <c r="C555" s="19"/>
      <c r="D555" s="19"/>
    </row>
    <row r="556" spans="1:4" s="82" customFormat="1" x14ac:dyDescent="0.2">
      <c r="A556" s="16"/>
      <c r="C556" s="19"/>
      <c r="D556" s="19"/>
    </row>
    <row r="557" spans="1:4" s="82" customFormat="1" x14ac:dyDescent="0.2">
      <c r="A557" s="16"/>
      <c r="C557" s="19"/>
      <c r="D557" s="19"/>
    </row>
    <row r="558" spans="1:4" s="82" customFormat="1" x14ac:dyDescent="0.2">
      <c r="A558" s="16"/>
      <c r="C558" s="19"/>
      <c r="D558" s="19"/>
    </row>
    <row r="559" spans="1:4" s="82" customFormat="1" x14ac:dyDescent="0.2">
      <c r="A559" s="16"/>
      <c r="C559" s="19"/>
      <c r="D559" s="19"/>
    </row>
    <row r="560" spans="1:4" s="82" customFormat="1" x14ac:dyDescent="0.2">
      <c r="A560" s="16"/>
      <c r="C560" s="19"/>
      <c r="D560" s="19"/>
    </row>
    <row r="561" spans="1:4" s="82" customFormat="1" x14ac:dyDescent="0.2">
      <c r="A561" s="16"/>
      <c r="C561" s="19"/>
      <c r="D561" s="19"/>
    </row>
    <row r="562" spans="1:4" s="82" customFormat="1" x14ac:dyDescent="0.2">
      <c r="A562" s="16"/>
      <c r="C562" s="19"/>
      <c r="D562" s="19"/>
    </row>
    <row r="563" spans="1:4" s="82" customFormat="1" x14ac:dyDescent="0.2">
      <c r="A563" s="16"/>
      <c r="C563" s="19"/>
      <c r="D563" s="19"/>
    </row>
    <row r="564" spans="1:4" s="82" customFormat="1" x14ac:dyDescent="0.2">
      <c r="A564" s="16"/>
      <c r="C564" s="19"/>
      <c r="D564" s="19"/>
    </row>
    <row r="565" spans="1:4" s="82" customFormat="1" x14ac:dyDescent="0.2">
      <c r="A565" s="16"/>
      <c r="C565" s="19"/>
      <c r="D565" s="19"/>
    </row>
    <row r="566" spans="1:4" s="82" customFormat="1" x14ac:dyDescent="0.2">
      <c r="A566" s="16"/>
      <c r="C566" s="19"/>
      <c r="D566" s="19"/>
    </row>
    <row r="567" spans="1:4" s="82" customFormat="1" x14ac:dyDescent="0.2">
      <c r="A567" s="16"/>
      <c r="C567" s="19"/>
      <c r="D567" s="19"/>
    </row>
    <row r="568" spans="1:4" s="82" customFormat="1" x14ac:dyDescent="0.2">
      <c r="A568" s="16"/>
      <c r="C568" s="19"/>
      <c r="D568" s="19"/>
    </row>
    <row r="569" spans="1:4" s="82" customFormat="1" x14ac:dyDescent="0.2">
      <c r="A569" s="16"/>
      <c r="C569" s="19"/>
      <c r="D569" s="19"/>
    </row>
    <row r="570" spans="1:4" s="82" customFormat="1" x14ac:dyDescent="0.2">
      <c r="A570" s="16"/>
      <c r="C570" s="19"/>
      <c r="D570" s="19"/>
    </row>
    <row r="571" spans="1:4" s="82" customFormat="1" x14ac:dyDescent="0.2">
      <c r="A571" s="16"/>
      <c r="C571" s="19"/>
      <c r="D571" s="19"/>
    </row>
    <row r="572" spans="1:4" s="82" customFormat="1" x14ac:dyDescent="0.2">
      <c r="A572" s="16"/>
      <c r="C572" s="19"/>
      <c r="D572" s="19"/>
    </row>
    <row r="573" spans="1:4" s="82" customFormat="1" x14ac:dyDescent="0.2">
      <c r="A573" s="16"/>
      <c r="C573" s="19"/>
      <c r="D573" s="19"/>
    </row>
    <row r="574" spans="1:4" s="82" customFormat="1" x14ac:dyDescent="0.2">
      <c r="A574" s="16"/>
      <c r="C574" s="19"/>
      <c r="D574" s="19"/>
    </row>
    <row r="575" spans="1:4" s="82" customFormat="1" x14ac:dyDescent="0.2">
      <c r="A575" s="16"/>
      <c r="C575" s="19"/>
      <c r="D575" s="19"/>
    </row>
    <row r="576" spans="1:4" s="82" customFormat="1" x14ac:dyDescent="0.2">
      <c r="A576" s="16"/>
      <c r="C576" s="19"/>
      <c r="D576" s="19"/>
    </row>
    <row r="577" spans="1:4" s="82" customFormat="1" x14ac:dyDescent="0.2">
      <c r="A577" s="16"/>
      <c r="C577" s="19"/>
      <c r="D577" s="19"/>
    </row>
    <row r="578" spans="1:4" s="82" customFormat="1" x14ac:dyDescent="0.2">
      <c r="A578" s="16"/>
      <c r="C578" s="19"/>
      <c r="D578" s="19"/>
    </row>
    <row r="579" spans="1:4" s="82" customFormat="1" x14ac:dyDescent="0.2">
      <c r="A579" s="16"/>
      <c r="C579" s="19"/>
      <c r="D579" s="19"/>
    </row>
    <row r="580" spans="1:4" s="82" customFormat="1" x14ac:dyDescent="0.2">
      <c r="A580" s="16"/>
      <c r="C580" s="19"/>
      <c r="D580" s="19"/>
    </row>
    <row r="581" spans="1:4" s="82" customFormat="1" x14ac:dyDescent="0.2">
      <c r="A581" s="16"/>
      <c r="C581" s="19"/>
      <c r="D581" s="19"/>
    </row>
    <row r="582" spans="1:4" s="82" customFormat="1" x14ac:dyDescent="0.2">
      <c r="A582" s="16"/>
      <c r="C582" s="19"/>
      <c r="D582" s="19"/>
    </row>
    <row r="583" spans="1:4" s="82" customFormat="1" x14ac:dyDescent="0.2">
      <c r="A583" s="16"/>
      <c r="C583" s="19"/>
      <c r="D583" s="19"/>
    </row>
    <row r="584" spans="1:4" s="82" customFormat="1" x14ac:dyDescent="0.2">
      <c r="A584" s="16"/>
      <c r="C584" s="19"/>
      <c r="D584" s="19"/>
    </row>
    <row r="585" spans="1:4" s="82" customFormat="1" x14ac:dyDescent="0.2">
      <c r="A585" s="16"/>
      <c r="C585" s="19"/>
      <c r="D585" s="19"/>
    </row>
    <row r="586" spans="1:4" s="82" customFormat="1" x14ac:dyDescent="0.2">
      <c r="A586" s="16"/>
      <c r="C586" s="19"/>
      <c r="D586" s="19"/>
    </row>
    <row r="587" spans="1:4" s="82" customFormat="1" x14ac:dyDescent="0.2">
      <c r="A587" s="16"/>
      <c r="C587" s="19"/>
      <c r="D587" s="19"/>
    </row>
    <row r="588" spans="1:4" s="82" customFormat="1" x14ac:dyDescent="0.2">
      <c r="A588" s="16"/>
      <c r="C588" s="19"/>
      <c r="D588" s="19"/>
    </row>
    <row r="589" spans="1:4" s="82" customFormat="1" x14ac:dyDescent="0.2">
      <c r="A589" s="16"/>
      <c r="C589" s="19"/>
      <c r="D589" s="19"/>
    </row>
    <row r="590" spans="1:4" s="82" customFormat="1" x14ac:dyDescent="0.2">
      <c r="A590" s="16"/>
      <c r="C590" s="19"/>
      <c r="D590" s="19"/>
    </row>
    <row r="591" spans="1:4" s="82" customFormat="1" x14ac:dyDescent="0.2">
      <c r="A591" s="16"/>
      <c r="C591" s="19"/>
      <c r="D591" s="19"/>
    </row>
    <row r="592" spans="1:4" s="82" customFormat="1" x14ac:dyDescent="0.2">
      <c r="A592" s="16"/>
      <c r="C592" s="19"/>
      <c r="D592" s="19"/>
    </row>
    <row r="593" spans="1:4" s="82" customFormat="1" x14ac:dyDescent="0.2">
      <c r="A593" s="16"/>
      <c r="C593" s="19"/>
      <c r="D593" s="19"/>
    </row>
    <row r="594" spans="1:4" s="82" customFormat="1" x14ac:dyDescent="0.2">
      <c r="A594" s="16"/>
      <c r="C594" s="19"/>
      <c r="D594" s="19"/>
    </row>
    <row r="595" spans="1:4" s="82" customFormat="1" x14ac:dyDescent="0.2">
      <c r="A595" s="16"/>
      <c r="C595" s="19"/>
      <c r="D595" s="19"/>
    </row>
    <row r="596" spans="1:4" s="82" customFormat="1" x14ac:dyDescent="0.2">
      <c r="A596" s="16"/>
      <c r="C596" s="19"/>
      <c r="D596" s="19"/>
    </row>
    <row r="597" spans="1:4" s="82" customFormat="1" x14ac:dyDescent="0.2">
      <c r="A597" s="16"/>
      <c r="C597" s="19"/>
      <c r="D597" s="19"/>
    </row>
    <row r="598" spans="1:4" s="82" customFormat="1" x14ac:dyDescent="0.2">
      <c r="A598" s="16"/>
      <c r="C598" s="19"/>
      <c r="D598" s="19"/>
    </row>
    <row r="599" spans="1:4" s="82" customFormat="1" x14ac:dyDescent="0.2">
      <c r="A599" s="16"/>
      <c r="C599" s="19"/>
      <c r="D599" s="19"/>
    </row>
    <row r="600" spans="1:4" s="82" customFormat="1" x14ac:dyDescent="0.2">
      <c r="A600" s="16"/>
      <c r="C600" s="19"/>
      <c r="D600" s="19"/>
    </row>
    <row r="601" spans="1:4" s="82" customFormat="1" x14ac:dyDescent="0.2">
      <c r="A601" s="16"/>
      <c r="C601" s="19"/>
      <c r="D601" s="19"/>
    </row>
    <row r="602" spans="1:4" s="82" customFormat="1" x14ac:dyDescent="0.2">
      <c r="A602" s="16"/>
      <c r="C602" s="19"/>
      <c r="D602" s="19"/>
    </row>
    <row r="603" spans="1:4" s="82" customFormat="1" x14ac:dyDescent="0.2">
      <c r="A603" s="16"/>
      <c r="C603" s="19"/>
      <c r="D603" s="19"/>
    </row>
    <row r="604" spans="1:4" s="82" customFormat="1" x14ac:dyDescent="0.2">
      <c r="A604" s="16"/>
      <c r="C604" s="19"/>
      <c r="D604" s="19"/>
    </row>
    <row r="605" spans="1:4" s="82" customFormat="1" x14ac:dyDescent="0.2">
      <c r="A605" s="16"/>
      <c r="C605" s="19"/>
      <c r="D605" s="19"/>
    </row>
    <row r="606" spans="1:4" s="82" customFormat="1" x14ac:dyDescent="0.2">
      <c r="A606" s="16"/>
      <c r="C606" s="19"/>
      <c r="D606" s="19"/>
    </row>
    <row r="607" spans="1:4" s="82" customFormat="1" x14ac:dyDescent="0.2">
      <c r="A607" s="16"/>
      <c r="C607" s="19"/>
      <c r="D607" s="19"/>
    </row>
    <row r="608" spans="1:4" s="82" customFormat="1" x14ac:dyDescent="0.2">
      <c r="A608" s="16"/>
      <c r="C608" s="19"/>
      <c r="D608" s="19"/>
    </row>
    <row r="609" spans="1:4" s="82" customFormat="1" x14ac:dyDescent="0.2">
      <c r="A609" s="16"/>
      <c r="C609" s="19"/>
      <c r="D609" s="19"/>
    </row>
    <row r="610" spans="1:4" s="82" customFormat="1" x14ac:dyDescent="0.2">
      <c r="A610" s="16"/>
      <c r="C610" s="19"/>
      <c r="D610" s="19"/>
    </row>
    <row r="611" spans="1:4" s="82" customFormat="1" x14ac:dyDescent="0.2">
      <c r="A611" s="16"/>
      <c r="C611" s="19"/>
      <c r="D611" s="19"/>
    </row>
    <row r="612" spans="1:4" s="82" customFormat="1" x14ac:dyDescent="0.2">
      <c r="A612" s="16"/>
      <c r="C612" s="19"/>
      <c r="D612" s="19"/>
    </row>
    <row r="613" spans="1:4" s="82" customFormat="1" x14ac:dyDescent="0.2">
      <c r="A613" s="16"/>
      <c r="C613" s="19"/>
      <c r="D613" s="19"/>
    </row>
    <row r="614" spans="1:4" s="82" customFormat="1" x14ac:dyDescent="0.2">
      <c r="A614" s="16"/>
      <c r="C614" s="19"/>
      <c r="D614" s="19"/>
    </row>
    <row r="615" spans="1:4" s="82" customFormat="1" x14ac:dyDescent="0.2">
      <c r="A615" s="16"/>
      <c r="C615" s="19"/>
      <c r="D615" s="19"/>
    </row>
    <row r="616" spans="1:4" s="82" customFormat="1" x14ac:dyDescent="0.2">
      <c r="A616" s="16"/>
      <c r="C616" s="19"/>
      <c r="D616" s="19"/>
    </row>
    <row r="617" spans="1:4" s="82" customFormat="1" x14ac:dyDescent="0.2">
      <c r="A617" s="16"/>
      <c r="C617" s="19"/>
      <c r="D617" s="19"/>
    </row>
    <row r="618" spans="1:4" s="82" customFormat="1" x14ac:dyDescent="0.2">
      <c r="A618" s="16"/>
      <c r="C618" s="19"/>
      <c r="D618" s="19"/>
    </row>
    <row r="619" spans="1:4" s="82" customFormat="1" x14ac:dyDescent="0.2">
      <c r="A619" s="16"/>
      <c r="C619" s="19"/>
      <c r="D619" s="19"/>
    </row>
    <row r="620" spans="1:4" s="82" customFormat="1" x14ac:dyDescent="0.2">
      <c r="A620" s="16"/>
      <c r="C620" s="19"/>
      <c r="D620" s="19"/>
    </row>
    <row r="621" spans="1:4" s="82" customFormat="1" x14ac:dyDescent="0.2">
      <c r="A621" s="16"/>
      <c r="C621" s="19"/>
      <c r="D621" s="19"/>
    </row>
    <row r="622" spans="1:4" s="82" customFormat="1" x14ac:dyDescent="0.2">
      <c r="A622" s="16"/>
      <c r="C622" s="19"/>
      <c r="D622" s="19"/>
    </row>
    <row r="623" spans="1:4" s="82" customFormat="1" x14ac:dyDescent="0.2">
      <c r="A623" s="16"/>
      <c r="C623" s="19"/>
      <c r="D623" s="19"/>
    </row>
    <row r="624" spans="1:4" s="82" customFormat="1" x14ac:dyDescent="0.2">
      <c r="A624" s="16"/>
      <c r="C624" s="19"/>
      <c r="D624" s="19"/>
    </row>
    <row r="625" spans="1:4" s="82" customFormat="1" x14ac:dyDescent="0.2">
      <c r="A625" s="16"/>
      <c r="C625" s="19"/>
      <c r="D625" s="19"/>
    </row>
    <row r="626" spans="1:4" s="82" customFormat="1" x14ac:dyDescent="0.2">
      <c r="A626" s="16"/>
      <c r="C626" s="19"/>
      <c r="D626" s="19"/>
    </row>
    <row r="627" spans="1:4" s="82" customFormat="1" x14ac:dyDescent="0.2">
      <c r="A627" s="16"/>
      <c r="C627" s="19"/>
      <c r="D627" s="19"/>
    </row>
    <row r="628" spans="1:4" s="82" customFormat="1" x14ac:dyDescent="0.2">
      <c r="A628" s="16"/>
      <c r="C628" s="19"/>
      <c r="D628" s="19"/>
    </row>
    <row r="629" spans="1:4" s="82" customFormat="1" x14ac:dyDescent="0.2">
      <c r="A629" s="16"/>
      <c r="C629" s="19"/>
      <c r="D629" s="19"/>
    </row>
    <row r="630" spans="1:4" s="82" customFormat="1" x14ac:dyDescent="0.2">
      <c r="A630" s="16"/>
      <c r="C630" s="19"/>
      <c r="D630" s="19"/>
    </row>
    <row r="631" spans="1:4" s="82" customFormat="1" x14ac:dyDescent="0.2">
      <c r="A631" s="16"/>
      <c r="C631" s="19"/>
      <c r="D631" s="19"/>
    </row>
    <row r="632" spans="1:4" s="82" customFormat="1" x14ac:dyDescent="0.2">
      <c r="A632" s="16"/>
      <c r="C632" s="19"/>
      <c r="D632" s="19"/>
    </row>
    <row r="633" spans="1:4" s="82" customFormat="1" x14ac:dyDescent="0.2">
      <c r="A633" s="16"/>
      <c r="C633" s="19"/>
      <c r="D633" s="19"/>
    </row>
    <row r="634" spans="1:4" s="82" customFormat="1" x14ac:dyDescent="0.2">
      <c r="A634" s="16"/>
      <c r="C634" s="19"/>
      <c r="D634" s="19"/>
    </row>
    <row r="635" spans="1:4" s="82" customFormat="1" x14ac:dyDescent="0.2">
      <c r="A635" s="16"/>
      <c r="C635" s="19"/>
      <c r="D635" s="19"/>
    </row>
    <row r="636" spans="1:4" s="82" customFormat="1" x14ac:dyDescent="0.2">
      <c r="A636" s="16"/>
      <c r="C636" s="19"/>
      <c r="D636" s="19"/>
    </row>
    <row r="637" spans="1:4" s="82" customFormat="1" x14ac:dyDescent="0.2">
      <c r="A637" s="16"/>
      <c r="C637" s="19"/>
      <c r="D637" s="19"/>
    </row>
    <row r="638" spans="1:4" s="82" customFormat="1" x14ac:dyDescent="0.2">
      <c r="A638" s="16"/>
      <c r="C638" s="19"/>
      <c r="D638" s="19"/>
    </row>
    <row r="639" spans="1:4" s="82" customFormat="1" x14ac:dyDescent="0.2">
      <c r="A639" s="16"/>
      <c r="C639" s="19"/>
      <c r="D639" s="19"/>
    </row>
    <row r="640" spans="1:4" s="82" customFormat="1" x14ac:dyDescent="0.2">
      <c r="A640" s="16"/>
      <c r="C640" s="19"/>
      <c r="D640" s="19"/>
    </row>
    <row r="641" spans="1:4" s="82" customFormat="1" x14ac:dyDescent="0.2">
      <c r="A641" s="16"/>
      <c r="C641" s="19"/>
      <c r="D641" s="19"/>
    </row>
    <row r="642" spans="1:4" s="82" customFormat="1" x14ac:dyDescent="0.2">
      <c r="A642" s="16"/>
      <c r="C642" s="19"/>
      <c r="D642" s="19"/>
    </row>
    <row r="643" spans="1:4" s="82" customFormat="1" x14ac:dyDescent="0.2">
      <c r="A643" s="16"/>
      <c r="C643" s="19"/>
      <c r="D643" s="19"/>
    </row>
    <row r="644" spans="1:4" s="82" customFormat="1" x14ac:dyDescent="0.2">
      <c r="A644" s="16"/>
      <c r="C644" s="19"/>
      <c r="D644" s="19"/>
    </row>
    <row r="645" spans="1:4" s="82" customFormat="1" x14ac:dyDescent="0.2">
      <c r="A645" s="16"/>
      <c r="C645" s="19"/>
      <c r="D645" s="19"/>
    </row>
    <row r="646" spans="1:4" s="82" customFormat="1" x14ac:dyDescent="0.2">
      <c r="A646" s="16"/>
      <c r="C646" s="19"/>
      <c r="D646" s="19"/>
    </row>
    <row r="647" spans="1:4" s="82" customFormat="1" x14ac:dyDescent="0.2">
      <c r="A647" s="16"/>
      <c r="C647" s="19"/>
      <c r="D647" s="19"/>
    </row>
    <row r="648" spans="1:4" s="82" customFormat="1" x14ac:dyDescent="0.2">
      <c r="A648" s="16"/>
      <c r="C648" s="19"/>
      <c r="D648" s="19"/>
    </row>
    <row r="649" spans="1:4" s="82" customFormat="1" x14ac:dyDescent="0.2">
      <c r="A649" s="16"/>
      <c r="C649" s="19"/>
      <c r="D649" s="19"/>
    </row>
    <row r="650" spans="1:4" s="82" customFormat="1" x14ac:dyDescent="0.2">
      <c r="A650" s="16"/>
      <c r="C650" s="19"/>
      <c r="D650" s="19"/>
    </row>
    <row r="651" spans="1:4" s="82" customFormat="1" x14ac:dyDescent="0.2">
      <c r="A651" s="16"/>
      <c r="C651" s="19"/>
      <c r="D651" s="19"/>
    </row>
    <row r="652" spans="1:4" s="82" customFormat="1" x14ac:dyDescent="0.2">
      <c r="A652" s="16"/>
      <c r="C652" s="19"/>
      <c r="D652" s="19"/>
    </row>
    <row r="653" spans="1:4" s="82" customFormat="1" x14ac:dyDescent="0.2">
      <c r="A653" s="16"/>
      <c r="C653" s="19"/>
      <c r="D653" s="19"/>
    </row>
    <row r="654" spans="1:4" s="82" customFormat="1" x14ac:dyDescent="0.2">
      <c r="A654" s="16"/>
      <c r="C654" s="19"/>
      <c r="D654" s="19"/>
    </row>
    <row r="655" spans="1:4" s="82" customFormat="1" x14ac:dyDescent="0.2">
      <c r="A655" s="16"/>
      <c r="C655" s="19"/>
      <c r="D655" s="19"/>
    </row>
    <row r="656" spans="1:4" s="82" customFormat="1" x14ac:dyDescent="0.2">
      <c r="A656" s="16"/>
      <c r="C656" s="19"/>
      <c r="D656" s="19"/>
    </row>
    <row r="657" spans="1:4" s="82" customFormat="1" x14ac:dyDescent="0.2">
      <c r="A657" s="16"/>
      <c r="C657" s="19"/>
      <c r="D657" s="19"/>
    </row>
    <row r="658" spans="1:4" s="82" customFormat="1" x14ac:dyDescent="0.2">
      <c r="A658" s="16"/>
      <c r="C658" s="19"/>
      <c r="D658" s="19"/>
    </row>
    <row r="659" spans="1:4" s="82" customFormat="1" x14ac:dyDescent="0.2">
      <c r="A659" s="16"/>
      <c r="C659" s="19"/>
      <c r="D659" s="19"/>
    </row>
    <row r="660" spans="1:4" s="82" customFormat="1" x14ac:dyDescent="0.2">
      <c r="A660" s="16"/>
      <c r="C660" s="19"/>
      <c r="D660" s="19"/>
    </row>
    <row r="661" spans="1:4" s="82" customFormat="1" x14ac:dyDescent="0.2">
      <c r="A661" s="16"/>
      <c r="C661" s="19"/>
      <c r="D661" s="19"/>
    </row>
    <row r="662" spans="1:4" s="82" customFormat="1" x14ac:dyDescent="0.2">
      <c r="A662" s="16"/>
      <c r="C662" s="19"/>
      <c r="D662" s="19"/>
    </row>
    <row r="663" spans="1:4" s="82" customFormat="1" x14ac:dyDescent="0.2">
      <c r="A663" s="16"/>
      <c r="C663" s="19"/>
      <c r="D663" s="19"/>
    </row>
    <row r="664" spans="1:4" s="82" customFormat="1" x14ac:dyDescent="0.2">
      <c r="A664" s="16"/>
      <c r="C664" s="19"/>
      <c r="D664" s="19"/>
    </row>
    <row r="665" spans="1:4" s="82" customFormat="1" x14ac:dyDescent="0.2">
      <c r="A665" s="16"/>
      <c r="C665" s="19"/>
      <c r="D665" s="19"/>
    </row>
    <row r="666" spans="1:4" s="82" customFormat="1" x14ac:dyDescent="0.2">
      <c r="A666" s="16"/>
      <c r="C666" s="19"/>
      <c r="D666" s="19"/>
    </row>
    <row r="667" spans="1:4" s="82" customFormat="1" x14ac:dyDescent="0.2">
      <c r="A667" s="16"/>
      <c r="C667" s="19"/>
      <c r="D667" s="19"/>
    </row>
    <row r="668" spans="1:4" s="82" customFormat="1" x14ac:dyDescent="0.2">
      <c r="A668" s="16"/>
      <c r="C668" s="19"/>
      <c r="D668" s="19"/>
    </row>
    <row r="669" spans="1:4" s="82" customFormat="1" x14ac:dyDescent="0.2">
      <c r="A669" s="16"/>
      <c r="C669" s="19"/>
      <c r="D669" s="19"/>
    </row>
    <row r="670" spans="1:4" s="82" customFormat="1" x14ac:dyDescent="0.2">
      <c r="A670" s="16"/>
      <c r="C670" s="19"/>
      <c r="D670" s="19"/>
    </row>
    <row r="671" spans="1:4" s="82" customFormat="1" x14ac:dyDescent="0.2">
      <c r="A671" s="16"/>
      <c r="C671" s="19"/>
      <c r="D671" s="19"/>
    </row>
    <row r="672" spans="1:4" s="82" customFormat="1" x14ac:dyDescent="0.2">
      <c r="A672" s="16"/>
      <c r="C672" s="19"/>
      <c r="D672" s="19"/>
    </row>
    <row r="673" spans="1:4" s="82" customFormat="1" x14ac:dyDescent="0.2">
      <c r="A673" s="16"/>
      <c r="C673" s="19"/>
      <c r="D673" s="19"/>
    </row>
    <row r="674" spans="1:4" s="82" customFormat="1" x14ac:dyDescent="0.2">
      <c r="A674" s="16"/>
      <c r="C674" s="19"/>
      <c r="D674" s="19"/>
    </row>
    <row r="675" spans="1:4" s="82" customFormat="1" x14ac:dyDescent="0.2">
      <c r="A675" s="16"/>
      <c r="C675" s="19"/>
      <c r="D675" s="19"/>
    </row>
    <row r="676" spans="1:4" s="82" customFormat="1" x14ac:dyDescent="0.2">
      <c r="A676" s="16"/>
      <c r="C676" s="19"/>
      <c r="D676" s="19"/>
    </row>
    <row r="677" spans="1:4" s="82" customFormat="1" x14ac:dyDescent="0.2">
      <c r="A677" s="16"/>
      <c r="C677" s="19"/>
      <c r="D677" s="19"/>
    </row>
    <row r="678" spans="1:4" s="82" customFormat="1" x14ac:dyDescent="0.2">
      <c r="A678" s="16"/>
      <c r="C678" s="19"/>
      <c r="D678" s="19"/>
    </row>
    <row r="679" spans="1:4" s="82" customFormat="1" x14ac:dyDescent="0.2">
      <c r="A679" s="16"/>
      <c r="C679" s="19"/>
      <c r="D679" s="19"/>
    </row>
    <row r="680" spans="1:4" s="82" customFormat="1" x14ac:dyDescent="0.2">
      <c r="A680" s="16"/>
      <c r="C680" s="19"/>
      <c r="D680" s="19"/>
    </row>
    <row r="681" spans="1:4" s="82" customFormat="1" x14ac:dyDescent="0.2">
      <c r="A681" s="16"/>
      <c r="C681" s="19"/>
      <c r="D681" s="19"/>
    </row>
    <row r="682" spans="1:4" s="82" customFormat="1" x14ac:dyDescent="0.2">
      <c r="A682" s="16"/>
      <c r="C682" s="19"/>
      <c r="D682" s="19"/>
    </row>
    <row r="683" spans="1:4" s="82" customFormat="1" x14ac:dyDescent="0.2">
      <c r="A683" s="16"/>
      <c r="C683" s="19"/>
      <c r="D683" s="19"/>
    </row>
    <row r="684" spans="1:4" s="82" customFormat="1" x14ac:dyDescent="0.2">
      <c r="A684" s="16"/>
      <c r="C684" s="19"/>
      <c r="D684" s="19"/>
    </row>
    <row r="685" spans="1:4" s="82" customFormat="1" x14ac:dyDescent="0.2">
      <c r="A685" s="16"/>
      <c r="C685" s="19"/>
      <c r="D685" s="19"/>
    </row>
    <row r="686" spans="1:4" s="82" customFormat="1" x14ac:dyDescent="0.2">
      <c r="A686" s="16"/>
      <c r="C686" s="19"/>
      <c r="D686" s="19"/>
    </row>
    <row r="687" spans="1:4" s="82" customFormat="1" x14ac:dyDescent="0.2">
      <c r="A687" s="16"/>
      <c r="C687" s="19"/>
      <c r="D687" s="19"/>
    </row>
    <row r="688" spans="1:4" s="82" customFormat="1" x14ac:dyDescent="0.2">
      <c r="A688" s="16"/>
      <c r="C688" s="19"/>
      <c r="D688" s="19"/>
    </row>
    <row r="689" spans="1:4" s="82" customFormat="1" x14ac:dyDescent="0.2">
      <c r="A689" s="16"/>
      <c r="C689" s="19"/>
      <c r="D689" s="19"/>
    </row>
    <row r="690" spans="1:4" s="82" customFormat="1" x14ac:dyDescent="0.2">
      <c r="A690" s="16"/>
      <c r="C690" s="19"/>
      <c r="D690" s="19"/>
    </row>
    <row r="691" spans="1:4" s="82" customFormat="1" x14ac:dyDescent="0.2">
      <c r="A691" s="16"/>
      <c r="C691" s="19"/>
      <c r="D691" s="19"/>
    </row>
    <row r="692" spans="1:4" s="82" customFormat="1" x14ac:dyDescent="0.2">
      <c r="A692" s="16"/>
      <c r="C692" s="19"/>
      <c r="D692" s="19"/>
    </row>
    <row r="693" spans="1:4" s="82" customFormat="1" x14ac:dyDescent="0.2">
      <c r="A693" s="16"/>
      <c r="C693" s="19"/>
      <c r="D693" s="19"/>
    </row>
    <row r="694" spans="1:4" s="82" customFormat="1" x14ac:dyDescent="0.2">
      <c r="A694" s="16"/>
      <c r="C694" s="19"/>
      <c r="D694" s="19"/>
    </row>
    <row r="695" spans="1:4" s="82" customFormat="1" x14ac:dyDescent="0.2">
      <c r="A695" s="16"/>
      <c r="C695" s="19"/>
      <c r="D695" s="19"/>
    </row>
    <row r="696" spans="1:4" s="82" customFormat="1" x14ac:dyDescent="0.2">
      <c r="A696" s="16"/>
      <c r="C696" s="19"/>
      <c r="D696" s="19"/>
    </row>
    <row r="697" spans="1:4" s="82" customFormat="1" x14ac:dyDescent="0.2">
      <c r="A697" s="16"/>
      <c r="C697" s="19"/>
      <c r="D697" s="19"/>
    </row>
    <row r="698" spans="1:4" s="82" customFormat="1" x14ac:dyDescent="0.2">
      <c r="A698" s="16"/>
      <c r="C698" s="19"/>
      <c r="D698" s="19"/>
    </row>
    <row r="699" spans="1:4" s="82" customFormat="1" x14ac:dyDescent="0.2">
      <c r="A699" s="16"/>
      <c r="C699" s="19"/>
      <c r="D699" s="19"/>
    </row>
    <row r="700" spans="1:4" s="82" customFormat="1" x14ac:dyDescent="0.2">
      <c r="A700" s="16"/>
      <c r="C700" s="19"/>
      <c r="D700" s="19"/>
    </row>
    <row r="701" spans="1:4" s="82" customFormat="1" x14ac:dyDescent="0.2">
      <c r="A701" s="16"/>
      <c r="C701" s="19"/>
      <c r="D701" s="19"/>
    </row>
    <row r="702" spans="1:4" s="82" customFormat="1" x14ac:dyDescent="0.2">
      <c r="A702" s="16"/>
      <c r="C702" s="19"/>
      <c r="D702" s="19"/>
    </row>
    <row r="703" spans="1:4" s="82" customFormat="1" x14ac:dyDescent="0.2">
      <c r="A703" s="16"/>
      <c r="C703" s="19"/>
      <c r="D703" s="19"/>
    </row>
    <row r="704" spans="1:4" s="82" customFormat="1" x14ac:dyDescent="0.2">
      <c r="A704" s="16"/>
      <c r="C704" s="19"/>
      <c r="D704" s="19"/>
    </row>
    <row r="705" spans="1:4" s="82" customFormat="1" x14ac:dyDescent="0.2">
      <c r="A705" s="16"/>
      <c r="C705" s="19"/>
      <c r="D705" s="19"/>
    </row>
    <row r="706" spans="1:4" s="82" customFormat="1" x14ac:dyDescent="0.2">
      <c r="A706" s="16"/>
      <c r="C706" s="19"/>
      <c r="D706" s="19"/>
    </row>
    <row r="707" spans="1:4" s="82" customFormat="1" x14ac:dyDescent="0.2">
      <c r="A707" s="16"/>
      <c r="C707" s="19"/>
      <c r="D707" s="19"/>
    </row>
    <row r="708" spans="1:4" s="82" customFormat="1" x14ac:dyDescent="0.2">
      <c r="A708" s="16"/>
      <c r="C708" s="19"/>
      <c r="D708" s="19"/>
    </row>
    <row r="709" spans="1:4" s="82" customFormat="1" x14ac:dyDescent="0.2">
      <c r="A709" s="16"/>
      <c r="C709" s="19"/>
      <c r="D709" s="19"/>
    </row>
    <row r="710" spans="1:4" s="82" customFormat="1" x14ac:dyDescent="0.2">
      <c r="A710" s="16"/>
      <c r="C710" s="19"/>
      <c r="D710" s="19"/>
    </row>
    <row r="711" spans="1:4" s="82" customFormat="1" x14ac:dyDescent="0.2">
      <c r="A711" s="16"/>
      <c r="C711" s="19"/>
      <c r="D711" s="19"/>
    </row>
    <row r="712" spans="1:4" s="82" customFormat="1" x14ac:dyDescent="0.2">
      <c r="A712" s="16"/>
      <c r="C712" s="19"/>
      <c r="D712" s="19"/>
    </row>
    <row r="713" spans="1:4" s="82" customFormat="1" x14ac:dyDescent="0.2">
      <c r="A713" s="16"/>
      <c r="C713" s="19"/>
      <c r="D713" s="19"/>
    </row>
    <row r="714" spans="1:4" s="82" customFormat="1" x14ac:dyDescent="0.2">
      <c r="A714" s="16"/>
      <c r="C714" s="19"/>
      <c r="D714" s="19"/>
    </row>
    <row r="715" spans="1:4" s="82" customFormat="1" x14ac:dyDescent="0.2">
      <c r="A715" s="16"/>
      <c r="C715" s="19"/>
      <c r="D715" s="19"/>
    </row>
    <row r="716" spans="1:4" s="82" customFormat="1" x14ac:dyDescent="0.2">
      <c r="A716" s="16"/>
      <c r="C716" s="19"/>
      <c r="D716" s="19"/>
    </row>
    <row r="717" spans="1:4" s="82" customFormat="1" x14ac:dyDescent="0.2">
      <c r="A717" s="16"/>
      <c r="C717" s="19"/>
      <c r="D717" s="19"/>
    </row>
    <row r="718" spans="1:4" s="82" customFormat="1" x14ac:dyDescent="0.2">
      <c r="A718" s="16"/>
      <c r="C718" s="19"/>
      <c r="D718" s="19"/>
    </row>
    <row r="719" spans="1:4" s="82" customFormat="1" x14ac:dyDescent="0.2">
      <c r="A719" s="16"/>
      <c r="C719" s="19"/>
      <c r="D719" s="19"/>
    </row>
    <row r="720" spans="1:4" s="82" customFormat="1" x14ac:dyDescent="0.2">
      <c r="A720" s="16"/>
      <c r="C720" s="19"/>
      <c r="D720" s="19"/>
    </row>
    <row r="721" spans="1:4" s="82" customFormat="1" x14ac:dyDescent="0.2">
      <c r="A721" s="16"/>
      <c r="C721" s="19"/>
      <c r="D721" s="19"/>
    </row>
    <row r="722" spans="1:4" s="82" customFormat="1" x14ac:dyDescent="0.2">
      <c r="A722" s="16"/>
      <c r="C722" s="19"/>
      <c r="D722" s="19"/>
    </row>
    <row r="723" spans="1:4" s="82" customFormat="1" x14ac:dyDescent="0.2">
      <c r="A723" s="16"/>
      <c r="C723" s="19"/>
      <c r="D723" s="19"/>
    </row>
    <row r="724" spans="1:4" s="82" customFormat="1" x14ac:dyDescent="0.2">
      <c r="A724" s="16"/>
      <c r="C724" s="19"/>
      <c r="D724" s="19"/>
    </row>
    <row r="725" spans="1:4" s="82" customFormat="1" x14ac:dyDescent="0.2">
      <c r="A725" s="16"/>
      <c r="C725" s="19"/>
      <c r="D725" s="19"/>
    </row>
    <row r="726" spans="1:4" s="82" customFormat="1" x14ac:dyDescent="0.2">
      <c r="A726" s="16"/>
      <c r="C726" s="19"/>
      <c r="D726" s="19"/>
    </row>
    <row r="727" spans="1:4" s="82" customFormat="1" x14ac:dyDescent="0.2">
      <c r="A727" s="16"/>
      <c r="C727" s="19"/>
      <c r="D727" s="19"/>
    </row>
    <row r="728" spans="1:4" s="82" customFormat="1" x14ac:dyDescent="0.2">
      <c r="A728" s="16"/>
      <c r="C728" s="19"/>
      <c r="D728" s="19"/>
    </row>
    <row r="729" spans="1:4" s="82" customFormat="1" x14ac:dyDescent="0.2">
      <c r="A729" s="16"/>
      <c r="C729" s="19"/>
      <c r="D729" s="19"/>
    </row>
    <row r="730" spans="1:4" s="82" customFormat="1" x14ac:dyDescent="0.2">
      <c r="A730" s="16"/>
      <c r="C730" s="19"/>
      <c r="D730" s="19"/>
    </row>
    <row r="731" spans="1:4" s="82" customFormat="1" x14ac:dyDescent="0.2">
      <c r="A731" s="16"/>
      <c r="C731" s="19"/>
      <c r="D731" s="19"/>
    </row>
    <row r="732" spans="1:4" s="82" customFormat="1" x14ac:dyDescent="0.2">
      <c r="A732" s="16"/>
      <c r="C732" s="19"/>
      <c r="D732" s="19"/>
    </row>
    <row r="733" spans="1:4" s="82" customFormat="1" x14ac:dyDescent="0.2">
      <c r="A733" s="16"/>
      <c r="C733" s="19"/>
      <c r="D733" s="19"/>
    </row>
    <row r="734" spans="1:4" s="82" customFormat="1" x14ac:dyDescent="0.2">
      <c r="A734" s="16"/>
      <c r="C734" s="19"/>
      <c r="D734" s="19"/>
    </row>
    <row r="735" spans="1:4" s="82" customFormat="1" x14ac:dyDescent="0.2">
      <c r="A735" s="16"/>
      <c r="C735" s="19"/>
      <c r="D735" s="19"/>
    </row>
    <row r="736" spans="1:4" s="82" customFormat="1" x14ac:dyDescent="0.2">
      <c r="A736" s="16"/>
      <c r="C736" s="19"/>
      <c r="D736" s="19"/>
    </row>
    <row r="737" spans="1:4" s="82" customFormat="1" x14ac:dyDescent="0.2">
      <c r="A737" s="16"/>
      <c r="C737" s="19"/>
      <c r="D737" s="19"/>
    </row>
    <row r="738" spans="1:4" s="82" customFormat="1" x14ac:dyDescent="0.2">
      <c r="A738" s="16"/>
      <c r="C738" s="19"/>
      <c r="D738" s="19"/>
    </row>
    <row r="739" spans="1:4" s="82" customFormat="1" x14ac:dyDescent="0.2">
      <c r="A739" s="16"/>
      <c r="C739" s="19"/>
      <c r="D739" s="19"/>
    </row>
    <row r="740" spans="1:4" s="82" customFormat="1" x14ac:dyDescent="0.2">
      <c r="A740" s="16"/>
      <c r="C740" s="19"/>
      <c r="D740" s="19"/>
    </row>
    <row r="741" spans="1:4" s="82" customFormat="1" x14ac:dyDescent="0.2">
      <c r="A741" s="16"/>
      <c r="C741" s="19"/>
      <c r="D741" s="19"/>
    </row>
    <row r="742" spans="1:4" s="82" customFormat="1" x14ac:dyDescent="0.2">
      <c r="A742" s="16"/>
      <c r="C742" s="19"/>
      <c r="D742" s="19"/>
    </row>
    <row r="743" spans="1:4" s="82" customFormat="1" x14ac:dyDescent="0.2">
      <c r="A743" s="16"/>
      <c r="C743" s="19"/>
      <c r="D743" s="19"/>
    </row>
    <row r="744" spans="1:4" s="82" customFormat="1" x14ac:dyDescent="0.2">
      <c r="A744" s="16"/>
      <c r="C744" s="19"/>
      <c r="D744" s="19"/>
    </row>
    <row r="745" spans="1:4" s="82" customFormat="1" x14ac:dyDescent="0.2">
      <c r="A745" s="16"/>
      <c r="C745" s="19"/>
      <c r="D745" s="19"/>
    </row>
    <row r="746" spans="1:4" s="82" customFormat="1" x14ac:dyDescent="0.2">
      <c r="A746" s="16"/>
      <c r="C746" s="19"/>
      <c r="D746" s="19"/>
    </row>
    <row r="747" spans="1:4" s="82" customFormat="1" x14ac:dyDescent="0.2">
      <c r="A747" s="16"/>
      <c r="C747" s="19"/>
      <c r="D747" s="19"/>
    </row>
    <row r="748" spans="1:4" s="82" customFormat="1" x14ac:dyDescent="0.2">
      <c r="A748" s="16"/>
      <c r="C748" s="19"/>
      <c r="D748" s="19"/>
    </row>
    <row r="749" spans="1:4" s="82" customFormat="1" x14ac:dyDescent="0.2">
      <c r="A749" s="16"/>
      <c r="C749" s="19"/>
      <c r="D749" s="19"/>
    </row>
    <row r="750" spans="1:4" s="82" customFormat="1" x14ac:dyDescent="0.2">
      <c r="A750" s="16"/>
      <c r="C750" s="19"/>
      <c r="D750" s="19"/>
    </row>
    <row r="751" spans="1:4" s="82" customFormat="1" x14ac:dyDescent="0.2">
      <c r="A751" s="16"/>
      <c r="C751" s="19"/>
      <c r="D751" s="19"/>
    </row>
    <row r="752" spans="1:4" s="82" customFormat="1" x14ac:dyDescent="0.2">
      <c r="A752" s="16"/>
      <c r="C752" s="19"/>
      <c r="D752" s="19"/>
    </row>
    <row r="753" spans="1:4" s="82" customFormat="1" x14ac:dyDescent="0.2">
      <c r="A753" s="16"/>
      <c r="C753" s="19"/>
      <c r="D753" s="19"/>
    </row>
    <row r="754" spans="1:4" s="82" customFormat="1" x14ac:dyDescent="0.2">
      <c r="A754" s="16"/>
      <c r="C754" s="19"/>
      <c r="D754" s="19"/>
    </row>
    <row r="755" spans="1:4" s="82" customFormat="1" x14ac:dyDescent="0.2">
      <c r="A755" s="16"/>
      <c r="C755" s="19"/>
      <c r="D755" s="19"/>
    </row>
    <row r="756" spans="1:4" s="82" customFormat="1" x14ac:dyDescent="0.2">
      <c r="A756" s="16"/>
      <c r="C756" s="19"/>
      <c r="D756" s="19"/>
    </row>
    <row r="757" spans="1:4" s="82" customFormat="1" x14ac:dyDescent="0.2">
      <c r="A757" s="16"/>
      <c r="C757" s="19"/>
      <c r="D757" s="19"/>
    </row>
    <row r="758" spans="1:4" s="82" customFormat="1" x14ac:dyDescent="0.2">
      <c r="A758" s="16"/>
      <c r="C758" s="19"/>
      <c r="D758" s="19"/>
    </row>
    <row r="759" spans="1:4" s="82" customFormat="1" x14ac:dyDescent="0.2">
      <c r="A759" s="16"/>
      <c r="C759" s="19"/>
      <c r="D759" s="19"/>
    </row>
    <row r="760" spans="1:4" s="82" customFormat="1" x14ac:dyDescent="0.2">
      <c r="A760" s="16"/>
      <c r="C760" s="19"/>
      <c r="D760" s="19"/>
    </row>
    <row r="761" spans="1:4" s="82" customFormat="1" x14ac:dyDescent="0.2">
      <c r="A761" s="16"/>
      <c r="C761" s="19"/>
      <c r="D761" s="19"/>
    </row>
    <row r="762" spans="1:4" s="82" customFormat="1" x14ac:dyDescent="0.2">
      <c r="A762" s="16"/>
      <c r="C762" s="19"/>
      <c r="D762" s="19"/>
    </row>
    <row r="763" spans="1:4" s="82" customFormat="1" x14ac:dyDescent="0.2">
      <c r="A763" s="16"/>
      <c r="C763" s="19"/>
      <c r="D763" s="19"/>
    </row>
    <row r="764" spans="1:4" s="82" customFormat="1" x14ac:dyDescent="0.2">
      <c r="A764" s="16"/>
      <c r="C764" s="19"/>
      <c r="D764" s="19"/>
    </row>
    <row r="765" spans="1:4" s="82" customFormat="1" x14ac:dyDescent="0.2">
      <c r="A765" s="16"/>
      <c r="C765" s="19"/>
      <c r="D765" s="19"/>
    </row>
    <row r="766" spans="1:4" s="82" customFormat="1" x14ac:dyDescent="0.2">
      <c r="A766" s="16"/>
      <c r="C766" s="19"/>
      <c r="D766" s="19"/>
    </row>
    <row r="767" spans="1:4" s="82" customFormat="1" x14ac:dyDescent="0.2">
      <c r="A767" s="16"/>
      <c r="C767" s="19"/>
      <c r="D767" s="19"/>
    </row>
    <row r="768" spans="1:4" s="82" customFormat="1" x14ac:dyDescent="0.2">
      <c r="A768" s="16"/>
      <c r="C768" s="19"/>
      <c r="D768" s="19"/>
    </row>
    <row r="769" spans="1:4" s="82" customFormat="1" x14ac:dyDescent="0.2">
      <c r="A769" s="16"/>
      <c r="C769" s="19"/>
      <c r="D769" s="19"/>
    </row>
    <row r="770" spans="1:4" s="82" customFormat="1" x14ac:dyDescent="0.2">
      <c r="A770" s="16"/>
      <c r="C770" s="19"/>
      <c r="D770" s="19"/>
    </row>
    <row r="771" spans="1:4" s="82" customFormat="1" x14ac:dyDescent="0.2">
      <c r="A771" s="16"/>
      <c r="C771" s="19"/>
      <c r="D771" s="19"/>
    </row>
    <row r="772" spans="1:4" s="82" customFormat="1" x14ac:dyDescent="0.2">
      <c r="A772" s="16"/>
      <c r="C772" s="19"/>
      <c r="D772" s="19"/>
    </row>
    <row r="773" spans="1:4" s="82" customFormat="1" x14ac:dyDescent="0.2">
      <c r="A773" s="16"/>
      <c r="C773" s="19"/>
      <c r="D773" s="19"/>
    </row>
    <row r="774" spans="1:4" s="82" customFormat="1" x14ac:dyDescent="0.2">
      <c r="A774" s="16"/>
      <c r="C774" s="19"/>
      <c r="D774" s="19"/>
    </row>
    <row r="775" spans="1:4" s="82" customFormat="1" x14ac:dyDescent="0.2">
      <c r="A775" s="16"/>
      <c r="C775" s="19"/>
      <c r="D775" s="19"/>
    </row>
    <row r="776" spans="1:4" s="82" customFormat="1" x14ac:dyDescent="0.2">
      <c r="A776" s="16"/>
      <c r="C776" s="19"/>
      <c r="D776" s="19"/>
    </row>
    <row r="777" spans="1:4" s="82" customFormat="1" x14ac:dyDescent="0.2">
      <c r="A777" s="16"/>
      <c r="C777" s="19"/>
      <c r="D777" s="19"/>
    </row>
    <row r="778" spans="1:4" s="82" customFormat="1" x14ac:dyDescent="0.2">
      <c r="A778" s="16"/>
      <c r="C778" s="19"/>
      <c r="D778" s="19"/>
    </row>
    <row r="779" spans="1:4" s="82" customFormat="1" x14ac:dyDescent="0.2">
      <c r="A779" s="16"/>
      <c r="C779" s="19"/>
      <c r="D779" s="19"/>
    </row>
    <row r="780" spans="1:4" s="82" customFormat="1" x14ac:dyDescent="0.2">
      <c r="A780" s="16"/>
      <c r="C780" s="19"/>
      <c r="D780" s="19"/>
    </row>
    <row r="781" spans="1:4" s="82" customFormat="1" x14ac:dyDescent="0.2">
      <c r="A781" s="16"/>
      <c r="C781" s="19"/>
      <c r="D781" s="19"/>
    </row>
    <row r="782" spans="1:4" s="82" customFormat="1" x14ac:dyDescent="0.2">
      <c r="A782" s="16"/>
      <c r="C782" s="19"/>
      <c r="D782" s="19"/>
    </row>
    <row r="783" spans="1:4" s="82" customFormat="1" x14ac:dyDescent="0.2">
      <c r="A783" s="16"/>
      <c r="C783" s="19"/>
      <c r="D783" s="19"/>
    </row>
    <row r="784" spans="1:4" s="82" customFormat="1" x14ac:dyDescent="0.2">
      <c r="A784" s="16"/>
      <c r="C784" s="19"/>
      <c r="D784" s="19"/>
    </row>
    <row r="785" spans="1:4" s="82" customFormat="1" x14ac:dyDescent="0.2">
      <c r="A785" s="16"/>
      <c r="C785" s="19"/>
      <c r="D785" s="19"/>
    </row>
    <row r="786" spans="1:4" s="82" customFormat="1" x14ac:dyDescent="0.2">
      <c r="A786" s="16"/>
      <c r="C786" s="19"/>
      <c r="D786" s="19"/>
    </row>
    <row r="787" spans="1:4" s="82" customFormat="1" x14ac:dyDescent="0.2">
      <c r="A787" s="16"/>
      <c r="C787" s="19"/>
      <c r="D787" s="19"/>
    </row>
    <row r="788" spans="1:4" s="82" customFormat="1" x14ac:dyDescent="0.2">
      <c r="A788" s="16"/>
      <c r="C788" s="19"/>
      <c r="D788" s="19"/>
    </row>
    <row r="789" spans="1:4" s="82" customFormat="1" x14ac:dyDescent="0.2">
      <c r="A789" s="16"/>
      <c r="C789" s="19"/>
      <c r="D789" s="19"/>
    </row>
    <row r="790" spans="1:4" s="82" customFormat="1" x14ac:dyDescent="0.2">
      <c r="A790" s="16"/>
      <c r="C790" s="19"/>
      <c r="D790" s="19"/>
    </row>
    <row r="791" spans="1:4" s="82" customFormat="1" x14ac:dyDescent="0.2">
      <c r="A791" s="16"/>
      <c r="C791" s="19"/>
      <c r="D791" s="19"/>
    </row>
    <row r="792" spans="1:4" s="82" customFormat="1" x14ac:dyDescent="0.2">
      <c r="A792" s="16"/>
      <c r="C792" s="19"/>
      <c r="D792" s="19"/>
    </row>
    <row r="793" spans="1:4" s="82" customFormat="1" x14ac:dyDescent="0.2">
      <c r="A793" s="16"/>
      <c r="C793" s="19"/>
      <c r="D793" s="19"/>
    </row>
    <row r="794" spans="1:4" s="82" customFormat="1" x14ac:dyDescent="0.2">
      <c r="A794" s="16"/>
      <c r="C794" s="19"/>
      <c r="D794" s="19"/>
    </row>
    <row r="795" spans="1:4" s="82" customFormat="1" x14ac:dyDescent="0.2">
      <c r="A795" s="16"/>
      <c r="C795" s="19"/>
      <c r="D795" s="19"/>
    </row>
    <row r="796" spans="1:4" s="82" customFormat="1" x14ac:dyDescent="0.2">
      <c r="A796" s="16"/>
      <c r="C796" s="19"/>
      <c r="D796" s="19"/>
    </row>
    <row r="797" spans="1:4" s="82" customFormat="1" x14ac:dyDescent="0.2">
      <c r="A797" s="16"/>
      <c r="C797" s="19"/>
      <c r="D797" s="19"/>
    </row>
    <row r="798" spans="1:4" s="82" customFormat="1" x14ac:dyDescent="0.2">
      <c r="A798" s="16"/>
      <c r="C798" s="19"/>
      <c r="D798" s="19"/>
    </row>
    <row r="799" spans="1:4" s="82" customFormat="1" x14ac:dyDescent="0.2">
      <c r="A799" s="16"/>
      <c r="C799" s="19"/>
      <c r="D799" s="19"/>
    </row>
    <row r="800" spans="1:4" s="82" customFormat="1" x14ac:dyDescent="0.2">
      <c r="A800" s="16"/>
      <c r="C800" s="19"/>
      <c r="D800" s="19"/>
    </row>
    <row r="801" spans="1:4" s="82" customFormat="1" x14ac:dyDescent="0.2">
      <c r="A801" s="16"/>
      <c r="C801" s="19"/>
      <c r="D801" s="19"/>
    </row>
    <row r="802" spans="1:4" s="82" customFormat="1" x14ac:dyDescent="0.2">
      <c r="A802" s="16"/>
      <c r="C802" s="19"/>
      <c r="D802" s="19"/>
    </row>
    <row r="803" spans="1:4" s="82" customFormat="1" x14ac:dyDescent="0.2">
      <c r="A803" s="16"/>
      <c r="C803" s="19"/>
      <c r="D803" s="19"/>
    </row>
    <row r="804" spans="1:4" s="82" customFormat="1" x14ac:dyDescent="0.2">
      <c r="A804" s="16"/>
      <c r="C804" s="19"/>
      <c r="D804" s="19"/>
    </row>
    <row r="805" spans="1:4" s="82" customFormat="1" x14ac:dyDescent="0.2">
      <c r="A805" s="16"/>
      <c r="C805" s="19"/>
      <c r="D805" s="19"/>
    </row>
    <row r="806" spans="1:4" s="82" customFormat="1" x14ac:dyDescent="0.2">
      <c r="A806" s="16"/>
      <c r="C806" s="19"/>
      <c r="D806" s="19"/>
    </row>
    <row r="807" spans="1:4" s="82" customFormat="1" x14ac:dyDescent="0.2">
      <c r="A807" s="16"/>
      <c r="C807" s="19"/>
      <c r="D807" s="19"/>
    </row>
    <row r="808" spans="1:4" s="82" customFormat="1" x14ac:dyDescent="0.2">
      <c r="A808" s="16"/>
      <c r="C808" s="19"/>
      <c r="D808" s="19"/>
    </row>
    <row r="809" spans="1:4" s="82" customFormat="1" x14ac:dyDescent="0.2">
      <c r="A809" s="16"/>
      <c r="C809" s="19"/>
      <c r="D809" s="19"/>
    </row>
    <row r="810" spans="1:4" s="82" customFormat="1" x14ac:dyDescent="0.2">
      <c r="A810" s="16"/>
      <c r="C810" s="19"/>
      <c r="D810" s="19"/>
    </row>
    <row r="811" spans="1:4" s="82" customFormat="1" x14ac:dyDescent="0.2">
      <c r="A811" s="16"/>
      <c r="C811" s="19"/>
      <c r="D811" s="19"/>
    </row>
    <row r="812" spans="1:4" s="82" customFormat="1" x14ac:dyDescent="0.2">
      <c r="A812" s="16"/>
      <c r="C812" s="19"/>
      <c r="D812" s="19"/>
    </row>
    <row r="813" spans="1:4" s="82" customFormat="1" x14ac:dyDescent="0.2">
      <c r="A813" s="16"/>
      <c r="C813" s="19"/>
      <c r="D813" s="19"/>
    </row>
    <row r="814" spans="1:4" s="82" customFormat="1" x14ac:dyDescent="0.2">
      <c r="A814" s="16"/>
      <c r="C814" s="19"/>
      <c r="D814" s="19"/>
    </row>
    <row r="815" spans="1:4" s="82" customFormat="1" x14ac:dyDescent="0.2">
      <c r="A815" s="16"/>
      <c r="C815" s="19"/>
      <c r="D815" s="19"/>
    </row>
    <row r="816" spans="1:4" s="82" customFormat="1" x14ac:dyDescent="0.2">
      <c r="A816" s="16"/>
      <c r="C816" s="19"/>
      <c r="D816" s="19"/>
    </row>
    <row r="817" spans="1:4" s="82" customFormat="1" x14ac:dyDescent="0.2">
      <c r="A817" s="16"/>
      <c r="C817" s="19"/>
      <c r="D817" s="19"/>
    </row>
    <row r="818" spans="1:4" s="82" customFormat="1" x14ac:dyDescent="0.2">
      <c r="A818" s="16"/>
      <c r="C818" s="19"/>
      <c r="D818" s="19"/>
    </row>
    <row r="819" spans="1:4" s="82" customFormat="1" x14ac:dyDescent="0.2">
      <c r="A819" s="16"/>
      <c r="C819" s="19"/>
      <c r="D819" s="19"/>
    </row>
    <row r="820" spans="1:4" s="82" customFormat="1" x14ac:dyDescent="0.2">
      <c r="A820" s="16"/>
      <c r="C820" s="19"/>
      <c r="D820" s="19"/>
    </row>
    <row r="821" spans="1:4" s="82" customFormat="1" x14ac:dyDescent="0.2">
      <c r="A821" s="16"/>
      <c r="C821" s="19"/>
      <c r="D821" s="19"/>
    </row>
    <row r="822" spans="1:4" s="82" customFormat="1" x14ac:dyDescent="0.2">
      <c r="A822" s="16"/>
      <c r="C822" s="19"/>
      <c r="D822" s="19"/>
    </row>
    <row r="823" spans="1:4" s="82" customFormat="1" x14ac:dyDescent="0.2">
      <c r="A823" s="16"/>
      <c r="C823" s="19"/>
      <c r="D823" s="19"/>
    </row>
    <row r="824" spans="1:4" s="82" customFormat="1" x14ac:dyDescent="0.2">
      <c r="A824" s="16"/>
      <c r="C824" s="19"/>
      <c r="D824" s="19"/>
    </row>
    <row r="825" spans="1:4" s="82" customFormat="1" x14ac:dyDescent="0.2">
      <c r="A825" s="16"/>
      <c r="C825" s="19"/>
      <c r="D825" s="19"/>
    </row>
    <row r="826" spans="1:4" s="82" customFormat="1" x14ac:dyDescent="0.2">
      <c r="A826" s="16"/>
      <c r="C826" s="19"/>
      <c r="D826" s="19"/>
    </row>
    <row r="827" spans="1:4" s="82" customFormat="1" x14ac:dyDescent="0.2">
      <c r="A827" s="16"/>
      <c r="C827" s="19"/>
      <c r="D827" s="19"/>
    </row>
    <row r="828" spans="1:4" s="82" customFormat="1" x14ac:dyDescent="0.2">
      <c r="A828" s="16"/>
      <c r="C828" s="19"/>
      <c r="D828" s="19"/>
    </row>
    <row r="829" spans="1:4" s="82" customFormat="1" x14ac:dyDescent="0.2">
      <c r="A829" s="16"/>
      <c r="C829" s="19"/>
      <c r="D829" s="19"/>
    </row>
    <row r="830" spans="1:4" s="82" customFormat="1" x14ac:dyDescent="0.2">
      <c r="A830" s="16"/>
      <c r="C830" s="19"/>
      <c r="D830" s="19"/>
    </row>
    <row r="831" spans="1:4" s="82" customFormat="1" x14ac:dyDescent="0.2">
      <c r="A831" s="16"/>
      <c r="C831" s="19"/>
      <c r="D831" s="19"/>
    </row>
    <row r="832" spans="1:4" s="82" customFormat="1" x14ac:dyDescent="0.2">
      <c r="A832" s="16"/>
      <c r="C832" s="19"/>
      <c r="D832" s="19"/>
    </row>
    <row r="833" spans="1:4" s="82" customFormat="1" x14ac:dyDescent="0.2">
      <c r="A833" s="16"/>
      <c r="C833" s="19"/>
      <c r="D833" s="19"/>
    </row>
    <row r="834" spans="1:4" s="82" customFormat="1" x14ac:dyDescent="0.2">
      <c r="A834" s="16"/>
      <c r="C834" s="19"/>
      <c r="D834" s="19"/>
    </row>
    <row r="835" spans="1:4" s="82" customFormat="1" x14ac:dyDescent="0.2">
      <c r="A835" s="16"/>
      <c r="C835" s="19"/>
      <c r="D835" s="19"/>
    </row>
    <row r="836" spans="1:4" s="82" customFormat="1" x14ac:dyDescent="0.2">
      <c r="A836" s="16"/>
      <c r="C836" s="19"/>
      <c r="D836" s="19"/>
    </row>
    <row r="837" spans="1:4" s="82" customFormat="1" x14ac:dyDescent="0.2">
      <c r="A837" s="16"/>
      <c r="C837" s="19"/>
      <c r="D837" s="19"/>
    </row>
    <row r="838" spans="1:4" s="82" customFormat="1" x14ac:dyDescent="0.2">
      <c r="A838" s="16"/>
      <c r="C838" s="19"/>
      <c r="D838" s="19"/>
    </row>
    <row r="839" spans="1:4" s="82" customFormat="1" x14ac:dyDescent="0.2">
      <c r="A839" s="16"/>
      <c r="C839" s="19"/>
      <c r="D839" s="19"/>
    </row>
    <row r="840" spans="1:4" s="82" customFormat="1" x14ac:dyDescent="0.2">
      <c r="A840" s="16"/>
      <c r="C840" s="19"/>
      <c r="D840" s="19"/>
    </row>
    <row r="841" spans="1:4" s="82" customFormat="1" x14ac:dyDescent="0.2">
      <c r="A841" s="16"/>
      <c r="C841" s="19"/>
      <c r="D841" s="19"/>
    </row>
    <row r="842" spans="1:4" s="82" customFormat="1" x14ac:dyDescent="0.2">
      <c r="A842" s="16"/>
      <c r="C842" s="19"/>
      <c r="D842" s="19"/>
    </row>
    <row r="843" spans="1:4" s="82" customFormat="1" x14ac:dyDescent="0.2">
      <c r="A843" s="16"/>
      <c r="C843" s="19"/>
      <c r="D843" s="19"/>
    </row>
    <row r="844" spans="1:4" s="82" customFormat="1" x14ac:dyDescent="0.2">
      <c r="A844" s="16"/>
      <c r="C844" s="19"/>
      <c r="D844" s="19"/>
    </row>
    <row r="845" spans="1:4" s="82" customFormat="1" x14ac:dyDescent="0.2">
      <c r="A845" s="16"/>
      <c r="C845" s="19"/>
      <c r="D845" s="19"/>
    </row>
    <row r="846" spans="1:4" s="82" customFormat="1" x14ac:dyDescent="0.2">
      <c r="A846" s="16"/>
      <c r="C846" s="19"/>
      <c r="D846" s="19"/>
    </row>
    <row r="847" spans="1:4" s="82" customFormat="1" x14ac:dyDescent="0.2">
      <c r="A847" s="16"/>
      <c r="C847" s="19"/>
      <c r="D847" s="19"/>
    </row>
    <row r="848" spans="1:4" s="82" customFormat="1" x14ac:dyDescent="0.2">
      <c r="A848" s="16"/>
      <c r="C848" s="19"/>
      <c r="D848" s="19"/>
    </row>
    <row r="849" spans="1:4" s="82" customFormat="1" x14ac:dyDescent="0.2">
      <c r="A849" s="16"/>
      <c r="C849" s="19"/>
      <c r="D849" s="19"/>
    </row>
    <row r="850" spans="1:4" s="82" customFormat="1" x14ac:dyDescent="0.2">
      <c r="A850" s="16"/>
      <c r="C850" s="19"/>
      <c r="D850" s="19"/>
    </row>
    <row r="851" spans="1:4" s="82" customFormat="1" x14ac:dyDescent="0.2">
      <c r="A851" s="16"/>
      <c r="C851" s="19"/>
      <c r="D851" s="19"/>
    </row>
    <row r="852" spans="1:4" s="82" customFormat="1" x14ac:dyDescent="0.2">
      <c r="A852" s="16"/>
      <c r="C852" s="19"/>
      <c r="D852" s="19"/>
    </row>
    <row r="853" spans="1:4" s="82" customFormat="1" x14ac:dyDescent="0.2">
      <c r="A853" s="16"/>
      <c r="C853" s="19"/>
      <c r="D853" s="19"/>
    </row>
    <row r="854" spans="1:4" s="82" customFormat="1" x14ac:dyDescent="0.2">
      <c r="A854" s="16"/>
      <c r="C854" s="19"/>
      <c r="D854" s="19"/>
    </row>
    <row r="855" spans="1:4" s="82" customFormat="1" x14ac:dyDescent="0.2">
      <c r="A855" s="16"/>
      <c r="C855" s="19"/>
      <c r="D855" s="19"/>
    </row>
    <row r="856" spans="1:4" s="82" customFormat="1" x14ac:dyDescent="0.2">
      <c r="A856" s="16"/>
      <c r="C856" s="19"/>
      <c r="D856" s="19"/>
    </row>
    <row r="857" spans="1:4" s="82" customFormat="1" x14ac:dyDescent="0.2">
      <c r="A857" s="16"/>
      <c r="C857" s="19"/>
      <c r="D857" s="19"/>
    </row>
    <row r="858" spans="1:4" s="82" customFormat="1" x14ac:dyDescent="0.2">
      <c r="A858" s="16"/>
      <c r="C858" s="19"/>
      <c r="D858" s="19"/>
    </row>
    <row r="859" spans="1:4" s="82" customFormat="1" x14ac:dyDescent="0.2">
      <c r="A859" s="16"/>
      <c r="C859" s="19"/>
      <c r="D859" s="19"/>
    </row>
    <row r="860" spans="1:4" s="82" customFormat="1" x14ac:dyDescent="0.2">
      <c r="A860" s="16"/>
      <c r="C860" s="19"/>
      <c r="D860" s="19"/>
    </row>
    <row r="861" spans="1:4" s="82" customFormat="1" x14ac:dyDescent="0.2">
      <c r="A861" s="16"/>
      <c r="C861" s="19"/>
      <c r="D861" s="19"/>
    </row>
    <row r="862" spans="1:4" s="82" customFormat="1" x14ac:dyDescent="0.2">
      <c r="A862" s="16"/>
      <c r="C862" s="19"/>
      <c r="D862" s="19"/>
    </row>
    <row r="863" spans="1:4" s="82" customFormat="1" x14ac:dyDescent="0.2">
      <c r="A863" s="16"/>
      <c r="C863" s="19"/>
      <c r="D863" s="19"/>
    </row>
    <row r="864" spans="1:4" s="82" customFormat="1" x14ac:dyDescent="0.2">
      <c r="A864" s="16"/>
      <c r="C864" s="19"/>
      <c r="D864" s="19"/>
    </row>
    <row r="865" spans="1:4" s="82" customFormat="1" x14ac:dyDescent="0.2">
      <c r="A865" s="16"/>
      <c r="C865" s="19"/>
      <c r="D865" s="19"/>
    </row>
    <row r="866" spans="1:4" s="82" customFormat="1" x14ac:dyDescent="0.2">
      <c r="A866" s="16"/>
      <c r="C866" s="19"/>
      <c r="D866" s="19"/>
    </row>
    <row r="867" spans="1:4" s="82" customFormat="1" x14ac:dyDescent="0.2">
      <c r="A867" s="16"/>
      <c r="C867" s="19"/>
      <c r="D867" s="19"/>
    </row>
    <row r="868" spans="1:4" s="82" customFormat="1" x14ac:dyDescent="0.2">
      <c r="A868" s="16"/>
      <c r="C868" s="19"/>
      <c r="D868" s="19"/>
    </row>
    <row r="869" spans="1:4" s="82" customFormat="1" x14ac:dyDescent="0.2">
      <c r="A869" s="16"/>
      <c r="C869" s="19"/>
      <c r="D869" s="19"/>
    </row>
    <row r="870" spans="1:4" s="82" customFormat="1" x14ac:dyDescent="0.2">
      <c r="A870" s="16"/>
      <c r="C870" s="19"/>
      <c r="D870" s="19"/>
    </row>
    <row r="871" spans="1:4" s="82" customFormat="1" x14ac:dyDescent="0.2">
      <c r="A871" s="16"/>
      <c r="C871" s="19"/>
      <c r="D871" s="19"/>
    </row>
    <row r="872" spans="1:4" s="82" customFormat="1" x14ac:dyDescent="0.2">
      <c r="A872" s="16"/>
      <c r="C872" s="19"/>
      <c r="D872" s="19"/>
    </row>
    <row r="873" spans="1:4" s="82" customFormat="1" x14ac:dyDescent="0.2">
      <c r="A873" s="16"/>
      <c r="C873" s="19"/>
      <c r="D873" s="19"/>
    </row>
    <row r="874" spans="1:4" s="82" customFormat="1" x14ac:dyDescent="0.2">
      <c r="A874" s="16"/>
      <c r="C874" s="19"/>
      <c r="D874" s="19"/>
    </row>
    <row r="875" spans="1:4" s="82" customFormat="1" x14ac:dyDescent="0.2">
      <c r="A875" s="16"/>
      <c r="C875" s="19"/>
      <c r="D875" s="19"/>
    </row>
    <row r="876" spans="1:4" s="82" customFormat="1" x14ac:dyDescent="0.2">
      <c r="A876" s="16"/>
      <c r="C876" s="19"/>
      <c r="D876" s="19"/>
    </row>
    <row r="877" spans="1:4" s="82" customFormat="1" x14ac:dyDescent="0.2">
      <c r="A877" s="16"/>
      <c r="C877" s="19"/>
      <c r="D877" s="19"/>
    </row>
    <row r="878" spans="1:4" s="82" customFormat="1" x14ac:dyDescent="0.2">
      <c r="A878" s="16"/>
      <c r="C878" s="19"/>
      <c r="D878" s="19"/>
    </row>
    <row r="879" spans="1:4" s="82" customFormat="1" x14ac:dyDescent="0.2">
      <c r="A879" s="16"/>
      <c r="C879" s="19"/>
      <c r="D879" s="19"/>
    </row>
    <row r="880" spans="1:4" s="82" customFormat="1" x14ac:dyDescent="0.2">
      <c r="A880" s="16"/>
      <c r="C880" s="19"/>
      <c r="D880" s="19"/>
    </row>
    <row r="881" spans="1:4" s="82" customFormat="1" x14ac:dyDescent="0.2">
      <c r="A881" s="16"/>
      <c r="C881" s="19"/>
      <c r="D881" s="19"/>
    </row>
    <row r="882" spans="1:4" s="82" customFormat="1" x14ac:dyDescent="0.2">
      <c r="A882" s="16"/>
      <c r="C882" s="19"/>
      <c r="D882" s="19"/>
    </row>
    <row r="883" spans="1:4" s="82" customFormat="1" x14ac:dyDescent="0.2">
      <c r="A883" s="16"/>
      <c r="C883" s="19"/>
      <c r="D883" s="19"/>
    </row>
    <row r="884" spans="1:4" s="82" customFormat="1" x14ac:dyDescent="0.2">
      <c r="A884" s="16"/>
      <c r="C884" s="19"/>
      <c r="D884" s="19"/>
    </row>
    <row r="885" spans="1:4" s="82" customFormat="1" x14ac:dyDescent="0.2">
      <c r="A885" s="16"/>
      <c r="C885" s="19"/>
      <c r="D885" s="19"/>
    </row>
    <row r="886" spans="1:4" s="82" customFormat="1" x14ac:dyDescent="0.2">
      <c r="A886" s="16"/>
      <c r="C886" s="19"/>
      <c r="D886" s="19"/>
    </row>
    <row r="887" spans="1:4" s="82" customFormat="1" x14ac:dyDescent="0.2">
      <c r="A887" s="16"/>
      <c r="C887" s="19"/>
      <c r="D887" s="19"/>
    </row>
    <row r="888" spans="1:4" s="82" customFormat="1" x14ac:dyDescent="0.2">
      <c r="A888" s="16"/>
      <c r="C888" s="19"/>
      <c r="D888" s="19"/>
    </row>
    <row r="889" spans="1:4" s="82" customFormat="1" x14ac:dyDescent="0.2">
      <c r="A889" s="16"/>
      <c r="C889" s="19"/>
      <c r="D889" s="19"/>
    </row>
    <row r="890" spans="1:4" s="82" customFormat="1" x14ac:dyDescent="0.2">
      <c r="A890" s="16"/>
      <c r="C890" s="19"/>
      <c r="D890" s="19"/>
    </row>
    <row r="891" spans="1:4" s="82" customFormat="1" x14ac:dyDescent="0.2">
      <c r="A891" s="16"/>
      <c r="C891" s="19"/>
      <c r="D891" s="19"/>
    </row>
    <row r="892" spans="1:4" s="82" customFormat="1" x14ac:dyDescent="0.2">
      <c r="A892" s="16"/>
      <c r="C892" s="19"/>
      <c r="D892" s="19"/>
    </row>
    <row r="893" spans="1:4" s="82" customFormat="1" x14ac:dyDescent="0.2">
      <c r="A893" s="16"/>
      <c r="C893" s="19"/>
      <c r="D893" s="19"/>
    </row>
    <row r="894" spans="1:4" s="82" customFormat="1" x14ac:dyDescent="0.2">
      <c r="A894" s="16"/>
      <c r="C894" s="19"/>
      <c r="D894" s="19"/>
    </row>
    <row r="895" spans="1:4" s="82" customFormat="1" x14ac:dyDescent="0.2">
      <c r="A895" s="16"/>
      <c r="C895" s="19"/>
      <c r="D895" s="19"/>
    </row>
    <row r="896" spans="1:4" s="82" customFormat="1" x14ac:dyDescent="0.2">
      <c r="A896" s="16"/>
      <c r="C896" s="19"/>
      <c r="D896" s="19"/>
    </row>
    <row r="897" spans="1:4" s="82" customFormat="1" x14ac:dyDescent="0.2">
      <c r="A897" s="16"/>
      <c r="C897" s="19"/>
      <c r="D897" s="19"/>
    </row>
    <row r="898" spans="1:4" s="82" customFormat="1" x14ac:dyDescent="0.2">
      <c r="A898" s="16"/>
      <c r="C898" s="19"/>
      <c r="D898" s="19"/>
    </row>
    <row r="899" spans="1:4" s="82" customFormat="1" x14ac:dyDescent="0.2">
      <c r="A899" s="16"/>
      <c r="C899" s="19"/>
      <c r="D899" s="19"/>
    </row>
    <row r="900" spans="1:4" s="82" customFormat="1" x14ac:dyDescent="0.2">
      <c r="A900" s="16"/>
      <c r="C900" s="19"/>
      <c r="D900" s="19"/>
    </row>
    <row r="901" spans="1:4" s="82" customFormat="1" x14ac:dyDescent="0.2">
      <c r="A901" s="16"/>
      <c r="C901" s="19"/>
      <c r="D901" s="19"/>
    </row>
    <row r="902" spans="1:4" s="82" customFormat="1" x14ac:dyDescent="0.2">
      <c r="A902" s="16"/>
      <c r="C902" s="19"/>
      <c r="D902" s="19"/>
    </row>
    <row r="903" spans="1:4" s="82" customFormat="1" x14ac:dyDescent="0.2">
      <c r="A903" s="16"/>
      <c r="C903" s="19"/>
      <c r="D903" s="19"/>
    </row>
    <row r="904" spans="1:4" s="82" customFormat="1" x14ac:dyDescent="0.2">
      <c r="A904" s="16"/>
      <c r="C904" s="19"/>
      <c r="D904" s="19"/>
    </row>
    <row r="905" spans="1:4" s="82" customFormat="1" x14ac:dyDescent="0.2">
      <c r="A905" s="16"/>
      <c r="C905" s="19"/>
      <c r="D905" s="19"/>
    </row>
    <row r="906" spans="1:4" s="82" customFormat="1" x14ac:dyDescent="0.2">
      <c r="A906" s="16"/>
      <c r="C906" s="19"/>
      <c r="D906" s="19"/>
    </row>
    <row r="907" spans="1:4" s="82" customFormat="1" x14ac:dyDescent="0.2">
      <c r="A907" s="16"/>
      <c r="C907" s="19"/>
      <c r="D907" s="19"/>
    </row>
    <row r="908" spans="1:4" s="82" customFormat="1" x14ac:dyDescent="0.2">
      <c r="A908" s="16"/>
      <c r="C908" s="19"/>
      <c r="D908" s="19"/>
    </row>
    <row r="909" spans="1:4" s="82" customFormat="1" x14ac:dyDescent="0.2">
      <c r="A909" s="16"/>
      <c r="C909" s="19"/>
      <c r="D909" s="19"/>
    </row>
    <row r="910" spans="1:4" s="82" customFormat="1" x14ac:dyDescent="0.2">
      <c r="A910" s="16"/>
      <c r="C910" s="19"/>
      <c r="D910" s="19"/>
    </row>
    <row r="911" spans="1:4" s="82" customFormat="1" x14ac:dyDescent="0.2">
      <c r="A911" s="16"/>
      <c r="C911" s="19"/>
      <c r="D911" s="19"/>
    </row>
    <row r="912" spans="1:4" s="82" customFormat="1" x14ac:dyDescent="0.2">
      <c r="A912" s="16"/>
      <c r="C912" s="19"/>
      <c r="D912" s="19"/>
    </row>
    <row r="913" spans="1:4" s="82" customFormat="1" x14ac:dyDescent="0.2">
      <c r="A913" s="16"/>
      <c r="C913" s="19"/>
      <c r="D913" s="19"/>
    </row>
    <row r="914" spans="1:4" s="82" customFormat="1" x14ac:dyDescent="0.2">
      <c r="A914" s="16"/>
      <c r="C914" s="19"/>
      <c r="D914" s="19"/>
    </row>
    <row r="915" spans="1:4" s="82" customFormat="1" x14ac:dyDescent="0.2">
      <c r="A915" s="16"/>
      <c r="C915" s="19"/>
      <c r="D915" s="19"/>
    </row>
    <row r="916" spans="1:4" s="82" customFormat="1" x14ac:dyDescent="0.2">
      <c r="A916" s="16"/>
      <c r="C916" s="19"/>
      <c r="D916" s="19"/>
    </row>
    <row r="917" spans="1:4" s="82" customFormat="1" x14ac:dyDescent="0.2">
      <c r="A917" s="16"/>
      <c r="C917" s="19"/>
      <c r="D917" s="19"/>
    </row>
    <row r="918" spans="1:4" s="82" customFormat="1" x14ac:dyDescent="0.2">
      <c r="A918" s="16"/>
      <c r="C918" s="19"/>
      <c r="D918" s="19"/>
    </row>
    <row r="919" spans="1:4" s="82" customFormat="1" x14ac:dyDescent="0.2">
      <c r="A919" s="16"/>
      <c r="C919" s="19"/>
      <c r="D919" s="19"/>
    </row>
    <row r="920" spans="1:4" s="82" customFormat="1" x14ac:dyDescent="0.2">
      <c r="A920" s="16"/>
      <c r="C920" s="19"/>
      <c r="D920" s="19"/>
    </row>
    <row r="921" spans="1:4" s="82" customFormat="1" x14ac:dyDescent="0.2">
      <c r="A921" s="16"/>
      <c r="C921" s="19"/>
      <c r="D921" s="19"/>
    </row>
    <row r="922" spans="1:4" s="82" customFormat="1" x14ac:dyDescent="0.2">
      <c r="A922" s="16"/>
      <c r="C922" s="19"/>
      <c r="D922" s="19"/>
    </row>
    <row r="923" spans="1:4" s="82" customFormat="1" x14ac:dyDescent="0.2">
      <c r="A923" s="16"/>
      <c r="C923" s="19"/>
      <c r="D923" s="19"/>
    </row>
    <row r="924" spans="1:4" s="82" customFormat="1" x14ac:dyDescent="0.2">
      <c r="A924" s="16"/>
      <c r="C924" s="19"/>
      <c r="D924" s="19"/>
    </row>
    <row r="925" spans="1:4" s="82" customFormat="1" x14ac:dyDescent="0.2">
      <c r="A925" s="16"/>
      <c r="C925" s="19"/>
      <c r="D925" s="19"/>
    </row>
    <row r="926" spans="1:4" s="82" customFormat="1" x14ac:dyDescent="0.2">
      <c r="A926" s="16"/>
      <c r="C926" s="19"/>
      <c r="D926" s="19"/>
    </row>
    <row r="927" spans="1:4" s="82" customFormat="1" x14ac:dyDescent="0.2">
      <c r="A927" s="16"/>
      <c r="C927" s="19"/>
      <c r="D927" s="19"/>
    </row>
    <row r="928" spans="1:4" s="82" customFormat="1" x14ac:dyDescent="0.2">
      <c r="A928" s="16"/>
      <c r="C928" s="19"/>
      <c r="D928" s="19"/>
    </row>
    <row r="929" spans="1:4" s="82" customFormat="1" x14ac:dyDescent="0.2">
      <c r="A929" s="16"/>
      <c r="C929" s="19"/>
      <c r="D929" s="19"/>
    </row>
    <row r="930" spans="1:4" s="82" customFormat="1" x14ac:dyDescent="0.2">
      <c r="A930" s="16"/>
      <c r="C930" s="19"/>
      <c r="D930" s="19"/>
    </row>
    <row r="931" spans="1:4" s="82" customFormat="1" x14ac:dyDescent="0.2">
      <c r="A931" s="16"/>
      <c r="C931" s="19"/>
      <c r="D931" s="19"/>
    </row>
    <row r="932" spans="1:4" s="82" customFormat="1" x14ac:dyDescent="0.2">
      <c r="A932" s="16"/>
      <c r="C932" s="19"/>
      <c r="D932" s="19"/>
    </row>
    <row r="933" spans="1:4" s="82" customFormat="1" x14ac:dyDescent="0.2">
      <c r="A933" s="16"/>
      <c r="C933" s="19"/>
      <c r="D933" s="19"/>
    </row>
    <row r="934" spans="1:4" s="82" customFormat="1" x14ac:dyDescent="0.2">
      <c r="A934" s="16"/>
      <c r="C934" s="19"/>
      <c r="D934" s="19"/>
    </row>
    <row r="935" spans="1:4" s="82" customFormat="1" x14ac:dyDescent="0.2">
      <c r="A935" s="16"/>
      <c r="C935" s="19"/>
      <c r="D935" s="19"/>
    </row>
    <row r="936" spans="1:4" s="82" customFormat="1" x14ac:dyDescent="0.2">
      <c r="A936" s="16"/>
      <c r="C936" s="19"/>
      <c r="D936" s="19"/>
    </row>
    <row r="937" spans="1:4" s="82" customFormat="1" x14ac:dyDescent="0.2">
      <c r="A937" s="16"/>
      <c r="C937" s="19"/>
      <c r="D937" s="19"/>
    </row>
    <row r="938" spans="1:4" s="82" customFormat="1" x14ac:dyDescent="0.2">
      <c r="A938" s="16"/>
      <c r="C938" s="19"/>
      <c r="D938" s="19"/>
    </row>
    <row r="939" spans="1:4" s="82" customFormat="1" x14ac:dyDescent="0.2">
      <c r="A939" s="16"/>
      <c r="C939" s="19"/>
      <c r="D939" s="19"/>
    </row>
    <row r="940" spans="1:4" s="82" customFormat="1" x14ac:dyDescent="0.2">
      <c r="A940" s="16"/>
      <c r="C940" s="19"/>
      <c r="D940" s="19"/>
    </row>
    <row r="941" spans="1:4" s="82" customFormat="1" x14ac:dyDescent="0.2">
      <c r="A941" s="16"/>
      <c r="C941" s="19"/>
      <c r="D941" s="19"/>
    </row>
    <row r="942" spans="1:4" s="82" customFormat="1" x14ac:dyDescent="0.2">
      <c r="A942" s="16"/>
      <c r="C942" s="19"/>
      <c r="D942" s="19"/>
    </row>
    <row r="943" spans="1:4" s="82" customFormat="1" x14ac:dyDescent="0.2">
      <c r="A943" s="16"/>
      <c r="C943" s="19"/>
      <c r="D943" s="19"/>
    </row>
    <row r="944" spans="1:4" s="82" customFormat="1" x14ac:dyDescent="0.2">
      <c r="A944" s="16"/>
      <c r="C944" s="19"/>
      <c r="D944" s="19"/>
    </row>
    <row r="945" spans="1:4" s="82" customFormat="1" x14ac:dyDescent="0.2">
      <c r="A945" s="16"/>
      <c r="C945" s="19"/>
      <c r="D945" s="19"/>
    </row>
    <row r="946" spans="1:4" s="82" customFormat="1" x14ac:dyDescent="0.2">
      <c r="A946" s="16"/>
      <c r="C946" s="19"/>
      <c r="D946" s="19"/>
    </row>
    <row r="947" spans="1:4" s="82" customFormat="1" x14ac:dyDescent="0.2">
      <c r="A947" s="16"/>
      <c r="C947" s="19"/>
      <c r="D947" s="19"/>
    </row>
    <row r="948" spans="1:4" s="82" customFormat="1" x14ac:dyDescent="0.2">
      <c r="A948" s="16"/>
      <c r="C948" s="19"/>
      <c r="D948" s="19"/>
    </row>
    <row r="949" spans="1:4" s="82" customFormat="1" x14ac:dyDescent="0.2">
      <c r="A949" s="16"/>
      <c r="C949" s="19"/>
      <c r="D949" s="19"/>
    </row>
    <row r="950" spans="1:4" s="82" customFormat="1" x14ac:dyDescent="0.2">
      <c r="A950" s="16"/>
      <c r="C950" s="19"/>
      <c r="D950" s="19"/>
    </row>
    <row r="951" spans="1:4" s="82" customFormat="1" x14ac:dyDescent="0.2">
      <c r="A951" s="16"/>
      <c r="C951" s="19"/>
      <c r="D951" s="19"/>
    </row>
    <row r="952" spans="1:4" s="82" customFormat="1" x14ac:dyDescent="0.2">
      <c r="A952" s="16"/>
      <c r="C952" s="19"/>
      <c r="D952" s="19"/>
    </row>
    <row r="953" spans="1:4" s="82" customFormat="1" x14ac:dyDescent="0.2">
      <c r="A953" s="16"/>
      <c r="C953" s="19"/>
      <c r="D953" s="19"/>
    </row>
    <row r="954" spans="1:4" s="82" customFormat="1" x14ac:dyDescent="0.2">
      <c r="A954" s="16"/>
      <c r="C954" s="19"/>
      <c r="D954" s="19"/>
    </row>
    <row r="955" spans="1:4" s="82" customFormat="1" x14ac:dyDescent="0.2">
      <c r="A955" s="16"/>
      <c r="C955" s="19"/>
      <c r="D955" s="19"/>
    </row>
    <row r="956" spans="1:4" s="82" customFormat="1" x14ac:dyDescent="0.2">
      <c r="A956" s="16"/>
      <c r="C956" s="19"/>
      <c r="D956" s="19"/>
    </row>
    <row r="957" spans="1:4" s="82" customFormat="1" x14ac:dyDescent="0.2">
      <c r="A957" s="16"/>
      <c r="C957" s="19"/>
      <c r="D957" s="19"/>
    </row>
    <row r="958" spans="1:4" s="82" customFormat="1" x14ac:dyDescent="0.2">
      <c r="A958" s="16"/>
      <c r="C958" s="19"/>
      <c r="D958" s="19"/>
    </row>
    <row r="959" spans="1:4" s="82" customFormat="1" x14ac:dyDescent="0.2">
      <c r="A959" s="16"/>
      <c r="C959" s="19"/>
      <c r="D959" s="19"/>
    </row>
    <row r="960" spans="1:4" s="82" customFormat="1" x14ac:dyDescent="0.2">
      <c r="A960" s="16"/>
      <c r="C960" s="19"/>
      <c r="D960" s="19"/>
    </row>
    <row r="961" spans="1:4" s="82" customFormat="1" x14ac:dyDescent="0.2">
      <c r="A961" s="16"/>
      <c r="C961" s="19"/>
      <c r="D961" s="19"/>
    </row>
    <row r="962" spans="1:4" s="82" customFormat="1" x14ac:dyDescent="0.2">
      <c r="A962" s="16"/>
      <c r="C962" s="19"/>
      <c r="D962" s="19"/>
    </row>
    <row r="963" spans="1:4" s="82" customFormat="1" x14ac:dyDescent="0.2">
      <c r="A963" s="16"/>
      <c r="C963" s="19"/>
      <c r="D963" s="19"/>
    </row>
    <row r="964" spans="1:4" s="82" customFormat="1" x14ac:dyDescent="0.2">
      <c r="A964" s="16"/>
      <c r="C964" s="19"/>
      <c r="D964" s="19"/>
    </row>
    <row r="965" spans="1:4" s="82" customFormat="1" x14ac:dyDescent="0.2">
      <c r="A965" s="16"/>
      <c r="C965" s="19"/>
      <c r="D965" s="19"/>
    </row>
    <row r="966" spans="1:4" s="82" customFormat="1" x14ac:dyDescent="0.2">
      <c r="A966" s="16"/>
      <c r="C966" s="19"/>
      <c r="D966" s="19"/>
    </row>
    <row r="967" spans="1:4" s="82" customFormat="1" x14ac:dyDescent="0.2">
      <c r="A967" s="16"/>
      <c r="C967" s="19"/>
      <c r="D967" s="19"/>
    </row>
    <row r="968" spans="1:4" s="82" customFormat="1" x14ac:dyDescent="0.2">
      <c r="A968" s="16"/>
      <c r="C968" s="19"/>
      <c r="D968" s="19"/>
    </row>
    <row r="969" spans="1:4" s="82" customFormat="1" x14ac:dyDescent="0.2">
      <c r="A969" s="16"/>
      <c r="C969" s="19"/>
      <c r="D969" s="19"/>
    </row>
    <row r="970" spans="1:4" s="82" customFormat="1" x14ac:dyDescent="0.2">
      <c r="A970" s="16"/>
      <c r="C970" s="19"/>
      <c r="D970" s="19"/>
    </row>
    <row r="971" spans="1:4" s="82" customFormat="1" x14ac:dyDescent="0.2">
      <c r="A971" s="16"/>
      <c r="C971" s="19"/>
      <c r="D971" s="19"/>
    </row>
    <row r="972" spans="1:4" s="82" customFormat="1" x14ac:dyDescent="0.2">
      <c r="A972" s="16"/>
      <c r="C972" s="19"/>
      <c r="D972" s="19"/>
    </row>
    <row r="973" spans="1:4" s="82" customFormat="1" x14ac:dyDescent="0.2">
      <c r="A973" s="16"/>
      <c r="C973" s="19"/>
      <c r="D973" s="19"/>
    </row>
    <row r="974" spans="1:4" s="82" customFormat="1" x14ac:dyDescent="0.2">
      <c r="A974" s="16"/>
      <c r="C974" s="19"/>
      <c r="D974" s="19"/>
    </row>
    <row r="975" spans="1:4" s="82" customFormat="1" x14ac:dyDescent="0.2">
      <c r="A975" s="16"/>
      <c r="C975" s="19"/>
      <c r="D975" s="19"/>
    </row>
    <row r="976" spans="1:4" s="82" customFormat="1" x14ac:dyDescent="0.2">
      <c r="A976" s="16"/>
      <c r="C976" s="19"/>
      <c r="D976" s="19"/>
    </row>
    <row r="977" spans="1:4" s="82" customFormat="1" x14ac:dyDescent="0.2">
      <c r="A977" s="16"/>
      <c r="C977" s="19"/>
      <c r="D977" s="19"/>
    </row>
    <row r="978" spans="1:4" s="82" customFormat="1" x14ac:dyDescent="0.2">
      <c r="A978" s="16"/>
      <c r="C978" s="19"/>
      <c r="D978" s="19"/>
    </row>
    <row r="979" spans="1:4" s="82" customFormat="1" x14ac:dyDescent="0.2">
      <c r="A979" s="16"/>
      <c r="C979" s="19"/>
      <c r="D979" s="19"/>
    </row>
    <row r="980" spans="1:4" s="82" customFormat="1" x14ac:dyDescent="0.2">
      <c r="A980" s="16"/>
      <c r="C980" s="19"/>
      <c r="D980" s="19"/>
    </row>
    <row r="981" spans="1:4" s="82" customFormat="1" x14ac:dyDescent="0.2">
      <c r="A981" s="16"/>
      <c r="C981" s="19"/>
      <c r="D981" s="19"/>
    </row>
    <row r="982" spans="1:4" s="82" customFormat="1" x14ac:dyDescent="0.2">
      <c r="A982" s="16"/>
      <c r="C982" s="19"/>
      <c r="D982" s="19"/>
    </row>
    <row r="983" spans="1:4" s="82" customFormat="1" x14ac:dyDescent="0.2">
      <c r="A983" s="16"/>
      <c r="C983" s="19"/>
      <c r="D983" s="19"/>
    </row>
    <row r="984" spans="1:4" s="82" customFormat="1" x14ac:dyDescent="0.2">
      <c r="A984" s="16"/>
      <c r="C984" s="19"/>
      <c r="D984" s="19"/>
    </row>
    <row r="985" spans="1:4" s="82" customFormat="1" x14ac:dyDescent="0.2">
      <c r="A985" s="16"/>
      <c r="C985" s="19"/>
      <c r="D985" s="19"/>
    </row>
    <row r="986" spans="1:4" s="82" customFormat="1" x14ac:dyDescent="0.2">
      <c r="A986" s="16"/>
      <c r="C986" s="19"/>
      <c r="D986" s="19"/>
    </row>
    <row r="987" spans="1:4" s="82" customFormat="1" x14ac:dyDescent="0.2">
      <c r="A987" s="16"/>
      <c r="C987" s="19"/>
      <c r="D987" s="19"/>
    </row>
    <row r="988" spans="1:4" s="82" customFormat="1" x14ac:dyDescent="0.2">
      <c r="A988" s="16"/>
      <c r="C988" s="19"/>
      <c r="D988" s="19"/>
    </row>
    <row r="989" spans="1:4" s="82" customFormat="1" x14ac:dyDescent="0.2">
      <c r="A989" s="16"/>
      <c r="C989" s="19"/>
      <c r="D989" s="19"/>
    </row>
    <row r="990" spans="1:4" s="82" customFormat="1" x14ac:dyDescent="0.2">
      <c r="A990" s="16"/>
      <c r="C990" s="19"/>
      <c r="D990" s="19"/>
    </row>
    <row r="991" spans="1:4" s="82" customFormat="1" x14ac:dyDescent="0.2">
      <c r="A991" s="16"/>
      <c r="C991" s="19"/>
      <c r="D991" s="19"/>
    </row>
    <row r="992" spans="1:4" s="82" customFormat="1" x14ac:dyDescent="0.2">
      <c r="A992" s="16"/>
      <c r="C992" s="19"/>
      <c r="D992" s="19"/>
    </row>
    <row r="993" spans="1:4" s="82" customFormat="1" x14ac:dyDescent="0.2">
      <c r="A993" s="16"/>
      <c r="C993" s="19"/>
      <c r="D993" s="19"/>
    </row>
    <row r="994" spans="1:4" s="82" customFormat="1" x14ac:dyDescent="0.2">
      <c r="A994" s="16"/>
      <c r="C994" s="19"/>
      <c r="D994" s="19"/>
    </row>
    <row r="995" spans="1:4" s="82" customFormat="1" x14ac:dyDescent="0.2">
      <c r="A995" s="16"/>
      <c r="C995" s="19"/>
      <c r="D995" s="19"/>
    </row>
    <row r="996" spans="1:4" s="82" customFormat="1" x14ac:dyDescent="0.2">
      <c r="A996" s="16"/>
      <c r="C996" s="19"/>
      <c r="D996" s="19"/>
    </row>
    <row r="997" spans="1:4" s="82" customFormat="1" x14ac:dyDescent="0.2">
      <c r="A997" s="16"/>
      <c r="C997" s="19"/>
      <c r="D997" s="19"/>
    </row>
    <row r="998" spans="1:4" s="82" customFormat="1" x14ac:dyDescent="0.2">
      <c r="A998" s="16"/>
      <c r="C998" s="19"/>
      <c r="D998" s="19"/>
    </row>
    <row r="999" spans="1:4" s="82" customFormat="1" x14ac:dyDescent="0.2">
      <c r="A999" s="16"/>
      <c r="C999" s="19"/>
      <c r="D999" s="19"/>
    </row>
    <row r="1000" spans="1:4" s="82" customFormat="1" x14ac:dyDescent="0.2">
      <c r="A1000" s="16"/>
      <c r="C1000" s="19"/>
      <c r="D1000" s="19"/>
    </row>
    <row r="1001" spans="1:4" s="82" customFormat="1" x14ac:dyDescent="0.2">
      <c r="A1001" s="16"/>
      <c r="C1001" s="19"/>
      <c r="D1001" s="19"/>
    </row>
  </sheetData>
  <conditionalFormatting sqref="C234:C38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1"/>
  <sheetViews>
    <sheetView tabSelected="1" zoomScale="150" zoomScaleNormal="150" workbookViewId="0">
      <pane ySplit="7" topLeftCell="A348" activePane="bottomLeft" state="frozen"/>
      <selection activeCell="H376" sqref="H376"/>
      <selection pane="bottomLeft" activeCell="U366" sqref="U366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9" customWidth="1"/>
    <col min="3" max="3" width="15.6640625" style="80" customWidth="1"/>
    <col min="4" max="4" width="10.6640625" style="82" bestFit="1" customWidth="1"/>
    <col min="5" max="37" width="9.1640625" style="82" customWidth="1"/>
    <col min="38" max="16384" width="9.1640625" style="82"/>
  </cols>
  <sheetData>
    <row r="1" spans="1:3" x14ac:dyDescent="0.2">
      <c r="A1" s="73" t="s">
        <v>33</v>
      </c>
    </row>
    <row r="6" spans="1:3" ht="16" customHeight="1" thickBot="1" x14ac:dyDescent="0.25"/>
    <row r="7" spans="1:3" ht="44.25" customHeight="1" thickBot="1" x14ac:dyDescent="0.25">
      <c r="A7" s="45" t="s">
        <v>548</v>
      </c>
      <c r="B7" s="44" t="s">
        <v>581</v>
      </c>
      <c r="C7" s="46" t="s">
        <v>549</v>
      </c>
    </row>
    <row r="8" spans="1:3" x14ac:dyDescent="0.2">
      <c r="A8" s="75">
        <v>32963</v>
      </c>
      <c r="B8" s="68">
        <f>VLOOKUP(A8,'China Production data'!$A$1:$C$508,3,FALSE)</f>
        <v>0.05</v>
      </c>
    </row>
    <row r="9" spans="1:3" x14ac:dyDescent="0.2">
      <c r="A9" s="74">
        <v>32993</v>
      </c>
      <c r="B9" s="68">
        <f>VLOOKUP(A9,'China Production data'!$A$1:$C$508,3,FALSE)</f>
        <v>8.0000000000000002E-3</v>
      </c>
    </row>
    <row r="10" spans="1:3" x14ac:dyDescent="0.2">
      <c r="A10" s="75">
        <v>33024</v>
      </c>
      <c r="B10" s="68">
        <f>VLOOKUP(A10,'China Production data'!$A$1:$C$508,3,FALSE)</f>
        <v>1.7000000000000001E-2</v>
      </c>
    </row>
    <row r="11" spans="1:3" x14ac:dyDescent="0.2">
      <c r="A11" s="74">
        <v>33054</v>
      </c>
      <c r="B11" s="68">
        <f>VLOOKUP(A11,'China Production data'!$A$1:$C$508,3,FALSE)</f>
        <v>3.3000000000000002E-2</v>
      </c>
    </row>
    <row r="12" spans="1:3" x14ac:dyDescent="0.2">
      <c r="A12" s="75">
        <v>33085</v>
      </c>
      <c r="B12" s="68">
        <f>VLOOKUP(A12,'China Production data'!$A$1:$C$508,3,FALSE)</f>
        <v>0.05</v>
      </c>
    </row>
    <row r="13" spans="1:3" x14ac:dyDescent="0.2">
      <c r="A13" s="74">
        <v>33116</v>
      </c>
      <c r="B13" s="68">
        <f>VLOOKUP(A13,'China Production data'!$A$1:$C$508,3,FALSE)</f>
        <v>2.5000000000000001E-2</v>
      </c>
    </row>
    <row r="14" spans="1:3" x14ac:dyDescent="0.2">
      <c r="A14" s="75">
        <v>33146</v>
      </c>
      <c r="B14" s="68">
        <f>VLOOKUP(A14,'China Production data'!$A$1:$C$508,3,FALSE)</f>
        <v>4.2000000000000003E-2</v>
      </c>
    </row>
    <row r="15" spans="1:3" x14ac:dyDescent="0.2">
      <c r="A15" s="74">
        <v>33177</v>
      </c>
      <c r="B15" s="68">
        <f>VLOOKUP(A15,'China Production data'!$A$1:$C$508,3,FALSE)</f>
        <v>6.7000000000000004E-2</v>
      </c>
    </row>
    <row r="16" spans="1:3" x14ac:dyDescent="0.2">
      <c r="A16" s="75">
        <v>33207</v>
      </c>
      <c r="B16" s="68">
        <f>VLOOKUP(A16,'China Production data'!$A$1:$C$508,3,FALSE)</f>
        <v>0.109</v>
      </c>
    </row>
    <row r="17" spans="1:2" x14ac:dyDescent="0.2">
      <c r="A17" s="74">
        <v>33238</v>
      </c>
      <c r="B17" s="68">
        <f>VLOOKUP(A17,'China Production data'!$A$1:$C$508,3,FALSE)</f>
        <v>0.126</v>
      </c>
    </row>
    <row r="18" spans="1:2" x14ac:dyDescent="0.2">
      <c r="A18" s="75">
        <v>33269</v>
      </c>
      <c r="B18" s="68">
        <f>VLOOKUP(A18,'China Production data'!$A$1:$C$508,3,FALSE)</f>
        <v>0.126</v>
      </c>
    </row>
    <row r="19" spans="1:2" x14ac:dyDescent="0.2">
      <c r="A19" s="74">
        <v>33297</v>
      </c>
      <c r="B19" s="68">
        <f>VLOOKUP(A19,'China Production data'!$A$1:$C$508,3,FALSE)</f>
        <v>0.23499999999999999</v>
      </c>
    </row>
    <row r="20" spans="1:2" x14ac:dyDescent="0.2">
      <c r="A20" s="75">
        <v>33328</v>
      </c>
      <c r="B20" s="68">
        <f>VLOOKUP(A20,'China Production data'!$A$1:$C$508,3,FALSE)</f>
        <v>9.1999999999999998E-2</v>
      </c>
    </row>
    <row r="21" spans="1:2" x14ac:dyDescent="0.2">
      <c r="A21" s="74">
        <v>33358</v>
      </c>
      <c r="B21" s="68">
        <f>VLOOKUP(A21,'China Production data'!$A$1:$C$508,3,FALSE)</f>
        <v>0.109</v>
      </c>
    </row>
    <row r="22" spans="1:2" x14ac:dyDescent="0.2">
      <c r="A22" s="75">
        <v>33389</v>
      </c>
      <c r="B22" s="68">
        <f>VLOOKUP(A22,'China Production data'!$A$1:$C$508,3,FALSE)</f>
        <v>0.109</v>
      </c>
    </row>
    <row r="23" spans="1:2" x14ac:dyDescent="0.2">
      <c r="A23" s="74">
        <v>33419</v>
      </c>
      <c r="B23" s="68">
        <f>VLOOKUP(A23,'China Production data'!$A$1:$C$508,3,FALSE)</f>
        <v>0.109</v>
      </c>
    </row>
    <row r="24" spans="1:2" x14ac:dyDescent="0.2">
      <c r="A24" s="75">
        <v>33450</v>
      </c>
      <c r="B24" s="68">
        <f>VLOOKUP(A24,'China Production data'!$A$1:$C$508,3,FALSE)</f>
        <v>9.1999999999999998E-2</v>
      </c>
    </row>
    <row r="25" spans="1:2" x14ac:dyDescent="0.2">
      <c r="A25" s="74">
        <v>33481</v>
      </c>
      <c r="B25" s="68">
        <f>VLOOKUP(A25,'China Production data'!$A$1:$C$508,3,FALSE)</f>
        <v>0.109</v>
      </c>
    </row>
    <row r="26" spans="1:2" x14ac:dyDescent="0.2">
      <c r="A26" s="75">
        <v>33511</v>
      </c>
      <c r="B26" s="68">
        <f>VLOOKUP(A26,'China Production data'!$A$1:$C$508,3,FALSE)</f>
        <v>0.11799999999999999</v>
      </c>
    </row>
    <row r="27" spans="1:2" x14ac:dyDescent="0.2">
      <c r="A27" s="74">
        <v>33542</v>
      </c>
      <c r="B27" s="68">
        <f>VLOOKUP(A27,'China Production data'!$A$1:$C$508,3,FALSE)</f>
        <v>0.126</v>
      </c>
    </row>
    <row r="28" spans="1:2" x14ac:dyDescent="0.2">
      <c r="A28" s="75">
        <v>33572</v>
      </c>
      <c r="B28" s="68">
        <f>VLOOKUP(A28,'China Production data'!$A$1:$C$508,3,FALSE)</f>
        <v>0.11799999999999999</v>
      </c>
    </row>
    <row r="29" spans="1:2" x14ac:dyDescent="0.2">
      <c r="A29" s="74">
        <v>33603</v>
      </c>
      <c r="B29" s="68">
        <f>VLOOKUP(A29,'China Production data'!$A$1:$C$508,3,FALSE)</f>
        <v>7.5999999999999998E-2</v>
      </c>
    </row>
    <row r="30" spans="1:2" x14ac:dyDescent="0.2">
      <c r="A30" s="75">
        <v>33634</v>
      </c>
      <c r="B30" s="68">
        <f>VLOOKUP(A30,'China Production data'!$A$1:$C$508,3,FALSE)</f>
        <v>0.05</v>
      </c>
    </row>
    <row r="31" spans="1:2" x14ac:dyDescent="0.2">
      <c r="A31" s="74">
        <v>33663</v>
      </c>
      <c r="B31" s="68">
        <f>VLOOKUP(A31,'China Production data'!$A$1:$C$508,3,FALSE)</f>
        <v>0.109</v>
      </c>
    </row>
    <row r="32" spans="1:2" x14ac:dyDescent="0.2">
      <c r="A32" s="75">
        <v>33694</v>
      </c>
      <c r="B32" s="68">
        <f>VLOOKUP(A32,'China Production data'!$A$1:$C$508,3,FALSE)</f>
        <v>0.185</v>
      </c>
    </row>
    <row r="33" spans="1:2" x14ac:dyDescent="0.2">
      <c r="A33" s="74">
        <v>33724</v>
      </c>
      <c r="B33" s="68">
        <f>VLOOKUP(A33,'China Production data'!$A$1:$C$508,3,FALSE)</f>
        <v>0.16800000000000001</v>
      </c>
    </row>
    <row r="34" spans="1:2" x14ac:dyDescent="0.2">
      <c r="A34" s="75">
        <v>33755</v>
      </c>
      <c r="B34" s="68">
        <f>VLOOKUP(A34,'China Production data'!$A$1:$C$508,3,FALSE)</f>
        <v>0.151</v>
      </c>
    </row>
    <row r="35" spans="1:2" x14ac:dyDescent="0.2">
      <c r="A35" s="74">
        <v>33785</v>
      </c>
      <c r="B35" s="68">
        <f>VLOOKUP(A35,'China Production data'!$A$1:$C$508,3,FALSE)</f>
        <v>0.14299999999999999</v>
      </c>
    </row>
    <row r="36" spans="1:2" x14ac:dyDescent="0.2">
      <c r="A36" s="75">
        <v>33816</v>
      </c>
      <c r="B36" s="68">
        <f>VLOOKUP(A36,'China Production data'!$A$1:$C$508,3,FALSE)</f>
        <v>0.16800000000000001</v>
      </c>
    </row>
    <row r="37" spans="1:2" x14ac:dyDescent="0.2">
      <c r="A37" s="74">
        <v>33847</v>
      </c>
      <c r="B37" s="68">
        <f>VLOOKUP(A37,'China Production data'!$A$1:$C$508,3,FALSE)</f>
        <v>0.193</v>
      </c>
    </row>
    <row r="38" spans="1:2" x14ac:dyDescent="0.2">
      <c r="A38" s="75">
        <v>33877</v>
      </c>
      <c r="B38" s="68">
        <f>VLOOKUP(A38,'China Production data'!$A$1:$C$508,3,FALSE)</f>
        <v>0.17599999999999999</v>
      </c>
    </row>
    <row r="39" spans="1:2" x14ac:dyDescent="0.2">
      <c r="A39" s="74">
        <v>33908</v>
      </c>
      <c r="B39" s="68">
        <f>VLOOKUP(A39,'China Production data'!$A$1:$C$508,3,FALSE)</f>
        <v>0.17599999999999999</v>
      </c>
    </row>
    <row r="40" spans="1:2" x14ac:dyDescent="0.2">
      <c r="A40" s="75">
        <v>33938</v>
      </c>
      <c r="B40" s="68">
        <f>VLOOKUP(A40,'China Production data'!$A$1:$C$508,3,FALSE)</f>
        <v>0.185</v>
      </c>
    </row>
    <row r="41" spans="1:2" x14ac:dyDescent="0.2">
      <c r="A41" s="74">
        <v>33969</v>
      </c>
      <c r="B41" s="68">
        <f>VLOOKUP(A41,'China Production data'!$A$1:$C$508,3,FALSE)</f>
        <v>0.218</v>
      </c>
    </row>
    <row r="42" spans="1:2" x14ac:dyDescent="0.2">
      <c r="A42" s="75">
        <v>34000</v>
      </c>
      <c r="B42" s="68">
        <f>VLOOKUP(A42,'China Production data'!$A$1:$C$508,3,FALSE)</f>
        <v>0.26900000000000002</v>
      </c>
    </row>
    <row r="43" spans="1:2" x14ac:dyDescent="0.2">
      <c r="A43" s="74">
        <v>34028</v>
      </c>
      <c r="B43" s="68">
        <f>VLOOKUP(A43,'China Production data'!$A$1:$C$508,3,FALSE)</f>
        <v>8.4000000000000005E-2</v>
      </c>
    </row>
    <row r="44" spans="1:2" x14ac:dyDescent="0.2">
      <c r="A44" s="75">
        <v>34059</v>
      </c>
      <c r="B44" s="68">
        <f>VLOOKUP(A44,'China Production data'!$A$1:$C$508,3,FALSE)</f>
        <v>0.27700000000000002</v>
      </c>
    </row>
    <row r="45" spans="1:2" x14ac:dyDescent="0.2">
      <c r="A45" s="74">
        <v>34089</v>
      </c>
      <c r="B45" s="68">
        <f>VLOOKUP(A45,'China Production data'!$A$1:$C$508,3,FALSE)</f>
        <v>0.218</v>
      </c>
    </row>
    <row r="46" spans="1:2" x14ac:dyDescent="0.2">
      <c r="A46" s="75">
        <v>34120</v>
      </c>
      <c r="B46" s="68">
        <f>VLOOKUP(A46,'China Production data'!$A$1:$C$508,3,FALSE)</f>
        <v>0.21</v>
      </c>
    </row>
    <row r="47" spans="1:2" x14ac:dyDescent="0.2">
      <c r="A47" s="74">
        <v>34150</v>
      </c>
      <c r="B47" s="68">
        <f>VLOOKUP(A47,'China Production data'!$A$1:$C$508,3,FALSE)</f>
        <v>0.22700000000000001</v>
      </c>
    </row>
    <row r="48" spans="1:2" x14ac:dyDescent="0.2">
      <c r="A48" s="75">
        <v>34181</v>
      </c>
      <c r="B48" s="68">
        <f>VLOOKUP(A48,'China Production data'!$A$1:$C$508,3,FALSE)</f>
        <v>0.252</v>
      </c>
    </row>
    <row r="49" spans="1:2" x14ac:dyDescent="0.2">
      <c r="A49" s="74">
        <v>34212</v>
      </c>
      <c r="B49" s="68">
        <f>VLOOKUP(A49,'China Production data'!$A$1:$C$508,3,FALSE)</f>
        <v>0.21</v>
      </c>
    </row>
    <row r="50" spans="1:2" x14ac:dyDescent="0.2">
      <c r="A50" s="75">
        <v>34242</v>
      </c>
      <c r="B50" s="68">
        <f>VLOOKUP(A50,'China Production data'!$A$1:$C$508,3,FALSE)</f>
        <v>0.193</v>
      </c>
    </row>
    <row r="51" spans="1:2" x14ac:dyDescent="0.2">
      <c r="A51" s="74">
        <v>34273</v>
      </c>
      <c r="B51" s="68">
        <f>VLOOKUP(A51,'China Production data'!$A$1:$C$508,3,FALSE)</f>
        <v>0.16</v>
      </c>
    </row>
    <row r="52" spans="1:2" x14ac:dyDescent="0.2">
      <c r="A52" s="75">
        <v>34303</v>
      </c>
      <c r="B52" s="68">
        <f>VLOOKUP(A52,'China Production data'!$A$1:$C$508,3,FALSE)</f>
        <v>0.13400000000000001</v>
      </c>
    </row>
    <row r="53" spans="1:2" x14ac:dyDescent="0.2">
      <c r="A53" s="74">
        <v>34334</v>
      </c>
      <c r="B53" s="68">
        <f>VLOOKUP(A53,'China Production data'!$A$1:$C$508,3,FALSE)</f>
        <v>0.16</v>
      </c>
    </row>
    <row r="54" spans="1:2" x14ac:dyDescent="0.2">
      <c r="A54" s="75">
        <v>34365</v>
      </c>
      <c r="B54" s="68">
        <f>VLOOKUP(A54,'China Production data'!$A$1:$C$508,3,FALSE)</f>
        <v>0.252</v>
      </c>
    </row>
    <row r="55" spans="1:2" x14ac:dyDescent="0.2">
      <c r="A55" s="74">
        <v>34393</v>
      </c>
      <c r="B55" s="68">
        <f>VLOOKUP(A55,'China Production data'!$A$1:$C$508,3,FALSE)</f>
        <v>0.27700000000000002</v>
      </c>
    </row>
    <row r="56" spans="1:2" x14ac:dyDescent="0.2">
      <c r="A56" s="75">
        <v>34424</v>
      </c>
      <c r="B56" s="68">
        <f>VLOOKUP(A56,'China Production data'!$A$1:$C$508,3,FALSE)</f>
        <v>3.4000000000000002E-2</v>
      </c>
    </row>
    <row r="57" spans="1:2" x14ac:dyDescent="0.2">
      <c r="A57" s="74">
        <v>34454</v>
      </c>
      <c r="B57" s="68">
        <f>VLOOKUP(A57,'China Production data'!$A$1:$C$508,3,FALSE)</f>
        <v>0.16</v>
      </c>
    </row>
    <row r="58" spans="1:2" x14ac:dyDescent="0.2">
      <c r="A58" s="75">
        <v>34485</v>
      </c>
      <c r="B58" s="68">
        <f>VLOOKUP(A58,'China Production data'!$A$1:$C$508,3,FALSE)</f>
        <v>0.16800000000000001</v>
      </c>
    </row>
    <row r="59" spans="1:2" x14ac:dyDescent="0.2">
      <c r="A59" s="74">
        <v>34515</v>
      </c>
      <c r="B59" s="68">
        <f>VLOOKUP(A59,'China Production data'!$A$1:$C$508,3,FALSE)</f>
        <v>0.17599999999999999</v>
      </c>
    </row>
    <row r="60" spans="1:2" x14ac:dyDescent="0.2">
      <c r="A60" s="75">
        <v>34546</v>
      </c>
      <c r="B60" s="68">
        <f>VLOOKUP(A60,'China Production data'!$A$1:$C$508,3,FALSE)</f>
        <v>0.151</v>
      </c>
    </row>
    <row r="61" spans="1:2" x14ac:dyDescent="0.2">
      <c r="A61" s="74">
        <v>34577</v>
      </c>
      <c r="B61" s="68">
        <f>VLOOKUP(A61,'China Production data'!$A$1:$C$508,3,FALSE)</f>
        <v>0.151</v>
      </c>
    </row>
    <row r="62" spans="1:2" x14ac:dyDescent="0.2">
      <c r="A62" s="75">
        <v>34607</v>
      </c>
      <c r="B62" s="68">
        <f>VLOOKUP(A62,'China Production data'!$A$1:$C$508,3,FALSE)</f>
        <v>0.29399999999999998</v>
      </c>
    </row>
    <row r="63" spans="1:2" x14ac:dyDescent="0.2">
      <c r="A63" s="74">
        <v>34638</v>
      </c>
      <c r="B63" s="68">
        <f>VLOOKUP(A63,'China Production data'!$A$1:$C$508,3,FALSE)</f>
        <v>0.218</v>
      </c>
    </row>
    <row r="64" spans="1:2" x14ac:dyDescent="0.2">
      <c r="A64" s="75">
        <v>34668</v>
      </c>
      <c r="B64" s="68">
        <f>VLOOKUP(A64,'China Production data'!$A$1:$C$508,3,FALSE)</f>
        <v>0.24399999999999999</v>
      </c>
    </row>
    <row r="65" spans="1:2" x14ac:dyDescent="0.2">
      <c r="A65" s="74">
        <v>34699</v>
      </c>
      <c r="B65" s="68">
        <f>VLOOKUP(A65,'China Production data'!$A$1:$C$508,3,FALSE)</f>
        <v>0.23499999999999999</v>
      </c>
    </row>
    <row r="66" spans="1:2" x14ac:dyDescent="0.2">
      <c r="A66" s="75">
        <v>34730</v>
      </c>
      <c r="B66" s="68">
        <f>VLOOKUP(A66,'China Production data'!$A$1:$C$508,3,FALSE)</f>
        <v>0.185</v>
      </c>
    </row>
    <row r="67" spans="1:2" x14ac:dyDescent="0.2">
      <c r="A67" s="74">
        <v>34758</v>
      </c>
      <c r="B67" s="68">
        <f>VLOOKUP(A67,'China Production data'!$A$1:$C$508,3,FALSE)</f>
        <v>0.114</v>
      </c>
    </row>
    <row r="68" spans="1:2" x14ac:dyDescent="0.2">
      <c r="A68" s="75">
        <v>34789</v>
      </c>
      <c r="B68" s="68">
        <f>VLOOKUP(A68,'China Production data'!$A$1:$C$508,3,FALSE)</f>
        <v>0.155</v>
      </c>
    </row>
    <row r="69" spans="1:2" x14ac:dyDescent="0.2">
      <c r="A69" s="74">
        <v>34819</v>
      </c>
      <c r="B69" s="68">
        <f>VLOOKUP(A69,'China Production data'!$A$1:$C$508,3,FALSE)</f>
        <v>0.16400000000000001</v>
      </c>
    </row>
    <row r="70" spans="1:2" x14ac:dyDescent="0.2">
      <c r="A70" s="75">
        <v>34850</v>
      </c>
      <c r="B70" s="68">
        <f>VLOOKUP(A70,'China Production data'!$A$1:$C$508,3,FALSE)</f>
        <v>0.154</v>
      </c>
    </row>
    <row r="71" spans="1:2" x14ac:dyDescent="0.2">
      <c r="A71" s="74">
        <v>34880</v>
      </c>
      <c r="B71" s="68">
        <f>VLOOKUP(A71,'China Production data'!$A$1:$C$508,3,FALSE)</f>
        <v>0.13100000000000001</v>
      </c>
    </row>
    <row r="72" spans="1:2" x14ac:dyDescent="0.2">
      <c r="A72" s="75">
        <v>34911</v>
      </c>
      <c r="B72" s="68">
        <f>VLOOKUP(A72,'China Production data'!$A$1:$C$508,3,FALSE)</f>
        <v>0.13900000000000001</v>
      </c>
    </row>
    <row r="73" spans="1:2" x14ac:dyDescent="0.2">
      <c r="A73" s="74">
        <v>34942</v>
      </c>
      <c r="B73" s="68">
        <f>VLOOKUP(A73,'China Production data'!$A$1:$C$508,3,FALSE)</f>
        <v>0.13600000000000001</v>
      </c>
    </row>
    <row r="74" spans="1:2" x14ac:dyDescent="0.2">
      <c r="A74" s="75">
        <v>34972</v>
      </c>
      <c r="B74" s="68">
        <f>VLOOKUP(A74,'China Production data'!$A$1:$C$508,3,FALSE)</f>
        <v>0.11799999999999999</v>
      </c>
    </row>
    <row r="75" spans="1:2" x14ac:dyDescent="0.2">
      <c r="A75" s="74">
        <v>35003</v>
      </c>
      <c r="B75" s="68">
        <f>VLOOKUP(A75,'China Production data'!$A$1:$C$508,3,FALSE)</f>
        <v>0.114</v>
      </c>
    </row>
    <row r="76" spans="1:2" x14ac:dyDescent="0.2">
      <c r="A76" s="75">
        <v>35033</v>
      </c>
      <c r="B76" s="68">
        <f>VLOOKUP(A76,'China Production data'!$A$1:$C$508,3,FALSE)</f>
        <v>0.129</v>
      </c>
    </row>
    <row r="77" spans="1:2" x14ac:dyDescent="0.2">
      <c r="A77" s="74">
        <v>35064</v>
      </c>
      <c r="B77" s="68">
        <f>VLOOKUP(A77,'China Production data'!$A$1:$C$508,3,FALSE)</f>
        <v>0.121</v>
      </c>
    </row>
    <row r="78" spans="1:2" x14ac:dyDescent="0.2">
      <c r="A78" s="75">
        <v>35095</v>
      </c>
      <c r="B78" s="68">
        <f>VLOOKUP(A78,'China Production data'!$A$1:$C$508,3,FALSE)</f>
        <v>0.14899999999999999</v>
      </c>
    </row>
    <row r="79" spans="1:2" x14ac:dyDescent="0.2">
      <c r="A79" s="74">
        <v>35124</v>
      </c>
      <c r="B79" s="68">
        <f>VLOOKUP(A79,'China Production data'!$A$1:$C$508,3,FALSE)</f>
        <v>0.16900000000000001</v>
      </c>
    </row>
    <row r="80" spans="1:2" x14ac:dyDescent="0.2">
      <c r="A80" s="75">
        <v>35155</v>
      </c>
      <c r="B80" s="68">
        <f>VLOOKUP(A80,'China Production data'!$A$1:$C$508,3,FALSE)</f>
        <v>0.122</v>
      </c>
    </row>
    <row r="81" spans="1:2" x14ac:dyDescent="0.2">
      <c r="A81" s="74">
        <v>35185</v>
      </c>
      <c r="B81" s="68">
        <f>VLOOKUP(A81,'China Production data'!$A$1:$C$508,3,FALSE)</f>
        <v>0.122</v>
      </c>
    </row>
    <row r="82" spans="1:2" x14ac:dyDescent="0.2">
      <c r="A82" s="75">
        <v>35216</v>
      </c>
      <c r="B82" s="68">
        <f>VLOOKUP(A82,'China Production data'!$A$1:$C$508,3,FALSE)</f>
        <v>0.13700000000000001</v>
      </c>
    </row>
    <row r="83" spans="1:2" x14ac:dyDescent="0.2">
      <c r="A83" s="74">
        <v>35246</v>
      </c>
      <c r="B83" s="68">
        <f>VLOOKUP(A83,'China Production data'!$A$1:$C$508,3,FALSE)</f>
        <v>0.13100000000000001</v>
      </c>
    </row>
    <row r="84" spans="1:2" x14ac:dyDescent="0.2">
      <c r="A84" s="75">
        <v>35277</v>
      </c>
      <c r="B84" s="68">
        <f>VLOOKUP(A84,'China Production data'!$A$1:$C$508,3,FALSE)</f>
        <v>0.13800000000000001</v>
      </c>
    </row>
    <row r="85" spans="1:2" x14ac:dyDescent="0.2">
      <c r="A85" s="74">
        <v>35308</v>
      </c>
      <c r="B85" s="68">
        <f>VLOOKUP(A85,'China Production data'!$A$1:$C$508,3,FALSE)</f>
        <v>0.122</v>
      </c>
    </row>
    <row r="86" spans="1:2" x14ac:dyDescent="0.2">
      <c r="A86" s="75">
        <v>35338</v>
      </c>
      <c r="B86" s="68">
        <f>VLOOKUP(A86,'China Production data'!$A$1:$C$508,3,FALSE)</f>
        <v>0.106</v>
      </c>
    </row>
    <row r="87" spans="1:2" x14ac:dyDescent="0.2">
      <c r="A87" s="74">
        <v>35369</v>
      </c>
      <c r="B87" s="68">
        <f>VLOOKUP(A87,'China Production data'!$A$1:$C$508,3,FALSE)</f>
        <v>0.13700000000000001</v>
      </c>
    </row>
    <row r="88" spans="1:2" x14ac:dyDescent="0.2">
      <c r="A88" s="75">
        <v>35399</v>
      </c>
      <c r="B88" s="68">
        <f>VLOOKUP(A88,'China Production data'!$A$1:$C$508,3,FALSE)</f>
        <v>0.13300000000000001</v>
      </c>
    </row>
    <row r="89" spans="1:2" x14ac:dyDescent="0.2">
      <c r="A89" s="74">
        <v>35430</v>
      </c>
      <c r="B89" s="68">
        <f>VLOOKUP(A89,'China Production data'!$A$1:$C$508,3,FALSE)</f>
        <v>0.13400000000000001</v>
      </c>
    </row>
    <row r="90" spans="1:2" x14ac:dyDescent="0.2">
      <c r="A90" s="75">
        <v>35461</v>
      </c>
      <c r="B90" s="68">
        <f>VLOOKUP(A90,'China Production data'!$A$1:$C$508,3,FALSE)</f>
        <v>0.14000000000000001</v>
      </c>
    </row>
    <row r="91" spans="1:2" x14ac:dyDescent="0.2">
      <c r="A91" s="74">
        <v>35489</v>
      </c>
      <c r="B91" s="68">
        <f>VLOOKUP(A91,'China Production data'!$A$1:$C$508,3,FALSE)</f>
        <v>0.10299999999999999</v>
      </c>
    </row>
    <row r="92" spans="1:2" x14ac:dyDescent="0.2">
      <c r="A92" s="75">
        <v>35520</v>
      </c>
      <c r="B92" s="68">
        <f>VLOOKUP(A92,'China Production data'!$A$1:$C$508,3,FALSE)</f>
        <v>0.104</v>
      </c>
    </row>
    <row r="93" spans="1:2" x14ac:dyDescent="0.2">
      <c r="A93" s="74">
        <v>35550</v>
      </c>
      <c r="B93" s="68">
        <f>VLOOKUP(A93,'China Production data'!$A$1:$C$508,3,FALSE)</f>
        <v>0.13500000000000001</v>
      </c>
    </row>
    <row r="94" spans="1:2" x14ac:dyDescent="0.2">
      <c r="A94" s="75">
        <v>35581</v>
      </c>
      <c r="B94" s="68">
        <f>VLOOKUP(A94,'China Production data'!$A$1:$C$508,3,FALSE)</f>
        <v>0.11899999999999999</v>
      </c>
    </row>
    <row r="95" spans="1:2" x14ac:dyDescent="0.2">
      <c r="A95" s="74">
        <v>35611</v>
      </c>
      <c r="B95" s="68">
        <f>VLOOKUP(A95,'China Production data'!$A$1:$C$508,3,FALSE)</f>
        <v>0.11899999999999999</v>
      </c>
    </row>
    <row r="96" spans="1:2" x14ac:dyDescent="0.2">
      <c r="A96" s="75">
        <v>35642</v>
      </c>
      <c r="B96" s="68">
        <f>VLOOKUP(A96,'China Production data'!$A$1:$C$508,3,FALSE)</f>
        <v>0.121</v>
      </c>
    </row>
    <row r="97" spans="1:2" x14ac:dyDescent="0.2">
      <c r="A97" s="74">
        <v>35673</v>
      </c>
      <c r="B97" s="68">
        <f>VLOOKUP(A97,'China Production data'!$A$1:$C$508,3,FALSE)</f>
        <v>8.4000000000000005E-2</v>
      </c>
    </row>
    <row r="98" spans="1:2" x14ac:dyDescent="0.2">
      <c r="A98" s="75">
        <v>35703</v>
      </c>
      <c r="B98" s="68">
        <f>VLOOKUP(A98,'China Production data'!$A$1:$C$508,3,FALSE)</f>
        <v>0.109</v>
      </c>
    </row>
    <row r="99" spans="1:2" x14ac:dyDescent="0.2">
      <c r="A99" s="74">
        <v>35734</v>
      </c>
      <c r="B99" s="68">
        <f>VLOOKUP(A99,'China Production data'!$A$1:$C$508,3,FALSE)</f>
        <v>0.111</v>
      </c>
    </row>
    <row r="100" spans="1:2" x14ac:dyDescent="0.2">
      <c r="A100" s="75">
        <v>35764</v>
      </c>
      <c r="B100" s="68">
        <f>VLOOKUP(A100,'China Production data'!$A$1:$C$508,3,FALSE)</f>
        <v>0.11799999999999999</v>
      </c>
    </row>
    <row r="101" spans="1:2" x14ac:dyDescent="0.2">
      <c r="A101" s="74">
        <v>35795</v>
      </c>
      <c r="B101" s="68">
        <f>VLOOKUP(A101,'China Production data'!$A$1:$C$508,3,FALSE)</f>
        <v>0.11600000000000001</v>
      </c>
    </row>
    <row r="102" spans="1:2" x14ac:dyDescent="0.2">
      <c r="A102" s="75">
        <v>35826</v>
      </c>
      <c r="B102" s="68">
        <f>VLOOKUP(A102,'China Production data'!$A$1:$C$508,3,FALSE)</f>
        <v>9.1999999999999998E-2</v>
      </c>
    </row>
    <row r="103" spans="1:2" x14ac:dyDescent="0.2">
      <c r="A103" s="74">
        <v>35854</v>
      </c>
      <c r="B103" s="68">
        <f>VLOOKUP(A103,'China Production data'!$A$1:$C$508,3,FALSE)</f>
        <v>1.7999999999999999E-2</v>
      </c>
    </row>
    <row r="104" spans="1:2" x14ac:dyDescent="0.2">
      <c r="A104" s="75">
        <v>35885</v>
      </c>
      <c r="B104" s="68">
        <f>VLOOKUP(A104,'China Production data'!$A$1:$C$508,3,FALSE)</f>
        <v>9.5000000000000001E-2</v>
      </c>
    </row>
    <row r="105" spans="1:2" x14ac:dyDescent="0.2">
      <c r="A105" s="74">
        <v>35915</v>
      </c>
      <c r="B105" s="68">
        <f>VLOOKUP(A105,'China Production data'!$A$1:$C$508,3,FALSE)</f>
        <v>0.09</v>
      </c>
    </row>
    <row r="106" spans="1:2" x14ac:dyDescent="0.2">
      <c r="A106" s="75">
        <v>35946</v>
      </c>
      <c r="B106" s="68">
        <f>VLOOKUP(A106,'China Production data'!$A$1:$C$508,3,FALSE)</f>
        <v>7.1999999999999995E-2</v>
      </c>
    </row>
    <row r="107" spans="1:2" x14ac:dyDescent="0.2">
      <c r="A107" s="74">
        <v>35976</v>
      </c>
      <c r="B107" s="68">
        <f>VLOOKUP(A107,'China Production data'!$A$1:$C$508,3,FALSE)</f>
        <v>0.08</v>
      </c>
    </row>
    <row r="108" spans="1:2" x14ac:dyDescent="0.2">
      <c r="A108" s="75">
        <v>36007</v>
      </c>
      <c r="B108" s="68">
        <f>VLOOKUP(A108,'China Production data'!$A$1:$C$508,3,FALSE)</f>
        <v>7.9000000000000001E-2</v>
      </c>
    </row>
    <row r="109" spans="1:2" x14ac:dyDescent="0.2">
      <c r="A109" s="74">
        <v>36038</v>
      </c>
      <c r="B109" s="68">
        <f>VLOOKUP(A109,'China Production data'!$A$1:$C$508,3,FALSE)</f>
        <v>7.5999999999999998E-2</v>
      </c>
    </row>
    <row r="110" spans="1:2" x14ac:dyDescent="0.2">
      <c r="A110" s="75">
        <v>36068</v>
      </c>
      <c r="B110" s="68">
        <f>VLOOKUP(A110,'China Production data'!$A$1:$C$508,3,FALSE)</f>
        <v>7.9000000000000001E-2</v>
      </c>
    </row>
    <row r="111" spans="1:2" x14ac:dyDescent="0.2">
      <c r="A111" s="74">
        <v>36099</v>
      </c>
      <c r="B111" s="68">
        <f>VLOOKUP(A111,'China Production data'!$A$1:$C$508,3,FALSE)</f>
        <v>0.10199999999999999</v>
      </c>
    </row>
    <row r="112" spans="1:2" x14ac:dyDescent="0.2">
      <c r="A112" s="75">
        <v>36129</v>
      </c>
      <c r="B112" s="68">
        <f>VLOOKUP(A112,'China Production data'!$A$1:$C$508,3,FALSE)</f>
        <v>0.106</v>
      </c>
    </row>
    <row r="113" spans="1:2" x14ac:dyDescent="0.2">
      <c r="A113" s="74">
        <v>36160</v>
      </c>
      <c r="B113" s="68">
        <f>VLOOKUP(A113,'China Production data'!$A$1:$C$508,3,FALSE)</f>
        <v>0.11</v>
      </c>
    </row>
    <row r="114" spans="1:2" x14ac:dyDescent="0.2">
      <c r="A114" s="75">
        <v>36191</v>
      </c>
      <c r="B114" s="68">
        <f>VLOOKUP(A114,'China Production data'!$A$1:$C$508,3,FALSE)</f>
        <v>0.115</v>
      </c>
    </row>
    <row r="115" spans="1:2" x14ac:dyDescent="0.2">
      <c r="A115" s="74">
        <v>36219</v>
      </c>
      <c r="B115" s="68">
        <f>VLOOKUP(A115,'China Production data'!$A$1:$C$508,3,FALSE)</f>
        <v>0.17899999999999999</v>
      </c>
    </row>
    <row r="116" spans="1:2" x14ac:dyDescent="0.2">
      <c r="A116" s="75">
        <v>36250</v>
      </c>
      <c r="B116" s="68">
        <f>VLOOKUP(A116,'China Production data'!$A$1:$C$508,3,FALSE)</f>
        <v>2.1000000000000001E-2</v>
      </c>
    </row>
    <row r="117" spans="1:2" x14ac:dyDescent="0.2">
      <c r="A117" s="74">
        <v>36280</v>
      </c>
      <c r="B117" s="68">
        <f>VLOOKUP(A117,'China Production data'!$A$1:$C$508,3,FALSE)</f>
        <v>0.09</v>
      </c>
    </row>
    <row r="118" spans="1:2" x14ac:dyDescent="0.2">
      <c r="A118" s="75">
        <v>36311</v>
      </c>
      <c r="B118" s="68">
        <f>VLOOKUP(A118,'China Production data'!$A$1:$C$508,3,FALSE)</f>
        <v>9.0999999999999998E-2</v>
      </c>
    </row>
    <row r="119" spans="1:2" x14ac:dyDescent="0.2">
      <c r="A119" s="74">
        <v>36341</v>
      </c>
      <c r="B119" s="68">
        <f>VLOOKUP(A119,'China Production data'!$A$1:$C$508,3,FALSE)</f>
        <v>8.8999999999999996E-2</v>
      </c>
    </row>
    <row r="120" spans="1:2" x14ac:dyDescent="0.2">
      <c r="A120" s="75">
        <v>36372</v>
      </c>
      <c r="B120" s="68">
        <f>VLOOKUP(A120,'China Production data'!$A$1:$C$508,3,FALSE)</f>
        <v>9.0999999999999998E-2</v>
      </c>
    </row>
    <row r="121" spans="1:2" x14ac:dyDescent="0.2">
      <c r="A121" s="74">
        <v>36403</v>
      </c>
      <c r="B121" s="68">
        <f>VLOOKUP(A121,'China Production data'!$A$1:$C$508,3,FALSE)</f>
        <v>9.2999999999999999E-2</v>
      </c>
    </row>
    <row r="122" spans="1:2" x14ac:dyDescent="0.2">
      <c r="A122" s="75">
        <v>36433</v>
      </c>
      <c r="B122" s="68">
        <f>VLOOKUP(A122,'China Production data'!$A$1:$C$508,3,FALSE)</f>
        <v>9.5000000000000001E-2</v>
      </c>
    </row>
    <row r="123" spans="1:2" x14ac:dyDescent="0.2">
      <c r="A123" s="74">
        <v>36464</v>
      </c>
      <c r="B123" s="68">
        <f>VLOOKUP(A123,'China Production data'!$A$1:$C$508,3,FALSE)</f>
        <v>8.2000000000000003E-2</v>
      </c>
    </row>
    <row r="124" spans="1:2" x14ac:dyDescent="0.2">
      <c r="A124" s="75">
        <v>36494</v>
      </c>
      <c r="B124" s="68">
        <f>VLOOKUP(A124,'China Production data'!$A$1:$C$508,3,FALSE)</f>
        <v>7.0000000000000007E-2</v>
      </c>
    </row>
    <row r="125" spans="1:2" x14ac:dyDescent="0.2">
      <c r="A125" s="74">
        <v>36525</v>
      </c>
      <c r="B125" s="68">
        <f>VLOOKUP(A125,'China Production data'!$A$1:$C$508,3,FALSE)</f>
        <v>7.5999999999999998E-2</v>
      </c>
    </row>
    <row r="126" spans="1:2" x14ac:dyDescent="0.2">
      <c r="A126" s="75">
        <v>36556</v>
      </c>
      <c r="B126" s="68">
        <f>VLOOKUP(A126,'China Production data'!$A$1:$C$508,3,FALSE)</f>
        <v>7.3999999999999996E-2</v>
      </c>
    </row>
    <row r="127" spans="1:2" x14ac:dyDescent="0.2">
      <c r="A127" s="74">
        <v>36585</v>
      </c>
      <c r="B127" s="68">
        <f>VLOOKUP(A127,'China Production data'!$A$1:$C$508,3,FALSE)</f>
        <v>8.8999999999999996E-2</v>
      </c>
    </row>
    <row r="128" spans="1:2" x14ac:dyDescent="0.2">
      <c r="A128" s="75">
        <v>36616</v>
      </c>
      <c r="B128" s="68">
        <f>VLOOKUP(A128,'China Production data'!$A$1:$C$508,3,FALSE)</f>
        <v>0.12</v>
      </c>
    </row>
    <row r="129" spans="1:2" x14ac:dyDescent="0.2">
      <c r="A129" s="74">
        <v>36646</v>
      </c>
      <c r="B129" s="68">
        <f>VLOOKUP(A129,'China Production data'!$A$1:$C$508,3,FALSE)</f>
        <v>0.11899999999999999</v>
      </c>
    </row>
    <row r="130" spans="1:2" x14ac:dyDescent="0.2">
      <c r="A130" s="75">
        <v>36677</v>
      </c>
      <c r="B130" s="68">
        <f>VLOOKUP(A130,'China Production data'!$A$1:$C$508,3,FALSE)</f>
        <v>0.114</v>
      </c>
    </row>
    <row r="131" spans="1:2" x14ac:dyDescent="0.2">
      <c r="A131" s="74">
        <v>36707</v>
      </c>
      <c r="B131" s="68">
        <f>VLOOKUP(A131,'China Production data'!$A$1:$C$508,3,FALSE)</f>
        <v>0.115</v>
      </c>
    </row>
    <row r="132" spans="1:2" x14ac:dyDescent="0.2">
      <c r="A132" s="75">
        <v>36738</v>
      </c>
      <c r="B132" s="68">
        <f>VLOOKUP(A132,'China Production data'!$A$1:$C$508,3,FALSE)</f>
        <v>0.122</v>
      </c>
    </row>
    <row r="133" spans="1:2" x14ac:dyDescent="0.2">
      <c r="A133" s="74">
        <v>36769</v>
      </c>
      <c r="B133" s="68">
        <f>VLOOKUP(A133,'China Production data'!$A$1:$C$508,3,FALSE)</f>
        <v>0.128</v>
      </c>
    </row>
    <row r="134" spans="1:2" x14ac:dyDescent="0.2">
      <c r="A134" s="75">
        <v>36799</v>
      </c>
      <c r="B134" s="68">
        <f>VLOOKUP(A134,'China Production data'!$A$1:$C$508,3,FALSE)</f>
        <v>0.128</v>
      </c>
    </row>
    <row r="135" spans="1:2" x14ac:dyDescent="0.2">
      <c r="A135" s="74">
        <v>36830</v>
      </c>
      <c r="B135" s="68">
        <f>VLOOKUP(A135,'China Production data'!$A$1:$C$508,3,FALSE)</f>
        <v>0.12</v>
      </c>
    </row>
    <row r="136" spans="1:2" x14ac:dyDescent="0.2">
      <c r="A136" s="75">
        <v>36860</v>
      </c>
      <c r="B136" s="68">
        <f>VLOOKUP(A136,'China Production data'!$A$1:$C$508,3,FALSE)</f>
        <v>0.114</v>
      </c>
    </row>
    <row r="137" spans="1:2" x14ac:dyDescent="0.2">
      <c r="A137" s="74">
        <v>36891</v>
      </c>
      <c r="B137" s="68">
        <f>VLOOKUP(A137,'China Production data'!$A$1:$C$508,3,FALSE)</f>
        <v>0.106</v>
      </c>
    </row>
    <row r="138" spans="1:2" x14ac:dyDescent="0.2">
      <c r="A138" s="75">
        <v>36922</v>
      </c>
      <c r="B138" s="68">
        <f>VLOOKUP(A138,'China Production data'!$A$1:$C$508,3,FALSE)</f>
        <v>0.104</v>
      </c>
    </row>
    <row r="139" spans="1:2" x14ac:dyDescent="0.2">
      <c r="A139" s="74">
        <v>36950</v>
      </c>
      <c r="B139" s="68">
        <f>VLOOKUP(A139,'China Production data'!$A$1:$C$508,3,FALSE)</f>
        <v>2.3E-2</v>
      </c>
    </row>
    <row r="140" spans="1:2" x14ac:dyDescent="0.2">
      <c r="A140" s="75">
        <v>36981</v>
      </c>
      <c r="B140" s="68">
        <f>VLOOKUP(A140,'China Production data'!$A$1:$C$508,3,FALSE)</f>
        <v>0.19</v>
      </c>
    </row>
    <row r="141" spans="1:2" x14ac:dyDescent="0.2">
      <c r="A141" s="74">
        <v>37011</v>
      </c>
      <c r="B141" s="68">
        <f>VLOOKUP(A141,'China Production data'!$A$1:$C$508,3,FALSE)</f>
        <v>0.121</v>
      </c>
    </row>
    <row r="142" spans="1:2" x14ac:dyDescent="0.2">
      <c r="A142" s="75">
        <v>37042</v>
      </c>
      <c r="B142" s="68">
        <f>VLOOKUP(A142,'China Production data'!$A$1:$C$508,3,FALSE)</f>
        <v>0.115</v>
      </c>
    </row>
    <row r="143" spans="1:2" x14ac:dyDescent="0.2">
      <c r="A143" s="74">
        <v>37072</v>
      </c>
      <c r="B143" s="68">
        <f>VLOOKUP(A143,'China Production data'!$A$1:$C$508,3,FALSE)</f>
        <v>0.10199999999999999</v>
      </c>
    </row>
    <row r="144" spans="1:2" x14ac:dyDescent="0.2">
      <c r="A144" s="75">
        <v>37103</v>
      </c>
      <c r="B144" s="68">
        <f>VLOOKUP(A144,'China Production data'!$A$1:$C$508,3,FALSE)</f>
        <v>0.10100000000000001</v>
      </c>
    </row>
    <row r="145" spans="1:3" x14ac:dyDescent="0.2">
      <c r="A145" s="74">
        <v>37134</v>
      </c>
      <c r="B145" s="68">
        <f>VLOOKUP(A145,'China Production data'!$A$1:$C$508,3,FALSE)</f>
        <v>8.1000000000000003E-2</v>
      </c>
    </row>
    <row r="146" spans="1:3" x14ac:dyDescent="0.2">
      <c r="A146" s="75">
        <v>37164</v>
      </c>
      <c r="B146" s="68">
        <f>VLOOKUP(A146,'China Production data'!$A$1:$C$508,3,FALSE)</f>
        <v>8.1000000000000003E-2</v>
      </c>
    </row>
    <row r="147" spans="1:3" x14ac:dyDescent="0.2">
      <c r="A147" s="74">
        <v>37195</v>
      </c>
      <c r="B147" s="68">
        <f>VLOOKUP(A147,'China Production data'!$A$1:$C$508,3,FALSE)</f>
        <v>9.5000000000000001E-2</v>
      </c>
    </row>
    <row r="148" spans="1:3" x14ac:dyDescent="0.2">
      <c r="A148" s="75">
        <v>37225</v>
      </c>
      <c r="B148" s="68">
        <f>VLOOKUP(A148,'China Production data'!$A$1:$C$508,3,FALSE)</f>
        <v>8.7999999999999995E-2</v>
      </c>
    </row>
    <row r="149" spans="1:3" x14ac:dyDescent="0.2">
      <c r="A149" s="74">
        <v>37256</v>
      </c>
      <c r="B149" s="68">
        <f>VLOOKUP(A149,'China Production data'!$A$1:$C$508,3,FALSE)</f>
        <v>7.9000000000000001E-2</v>
      </c>
    </row>
    <row r="150" spans="1:3" x14ac:dyDescent="0.2">
      <c r="A150" s="75">
        <v>37287</v>
      </c>
      <c r="B150" s="68">
        <f>VLOOKUP(A150,'China Production data'!$A$1:$C$508,3,FALSE)</f>
        <v>8.6999999999999994E-2</v>
      </c>
    </row>
    <row r="151" spans="1:3" x14ac:dyDescent="0.2">
      <c r="A151" s="74">
        <v>37315</v>
      </c>
      <c r="B151" s="68">
        <f>VLOOKUP(A151,'China Production data'!$A$1:$C$508,3,FALSE)</f>
        <v>0.186</v>
      </c>
    </row>
    <row r="152" spans="1:3" x14ac:dyDescent="0.2">
      <c r="A152" s="75">
        <v>37346</v>
      </c>
      <c r="B152" s="68">
        <f>VLOOKUP(A152,'China Production data'!$A$1:$C$508,3,FALSE)</f>
        <v>2.7E-2</v>
      </c>
    </row>
    <row r="153" spans="1:3" x14ac:dyDescent="0.2">
      <c r="A153" s="74">
        <v>37376</v>
      </c>
      <c r="B153" s="68">
        <f>VLOOKUP(A153,'China Production data'!$A$1:$C$508,3,FALSE)</f>
        <v>0.109</v>
      </c>
    </row>
    <row r="154" spans="1:3" x14ac:dyDescent="0.2">
      <c r="A154" s="75">
        <v>37407</v>
      </c>
      <c r="B154" s="68">
        <f>VLOOKUP(A154,'China Production data'!$A$1:$C$508,3,FALSE)</f>
        <v>0.121</v>
      </c>
    </row>
    <row r="155" spans="1:3" x14ac:dyDescent="0.2">
      <c r="A155" s="74">
        <v>37437</v>
      </c>
      <c r="B155" s="68">
        <f>VLOOKUP(A155,'China Production data'!$A$1:$C$508,3,FALSE)</f>
        <v>0.129</v>
      </c>
    </row>
    <row r="156" spans="1:3" x14ac:dyDescent="0.2">
      <c r="A156" s="75">
        <v>37468</v>
      </c>
      <c r="B156" s="68">
        <f>VLOOKUP(A156,'China Production data'!$A$1:$C$508,3,FALSE)</f>
        <v>0.124</v>
      </c>
    </row>
    <row r="157" spans="1:3" x14ac:dyDescent="0.2">
      <c r="A157" s="74">
        <v>37499</v>
      </c>
      <c r="B157" s="68">
        <f>VLOOKUP(A157,'China Production data'!$A$1:$C$508,3,FALSE)</f>
        <v>0.128</v>
      </c>
    </row>
    <row r="158" spans="1:3" x14ac:dyDescent="0.2">
      <c r="A158" s="75">
        <v>37529</v>
      </c>
      <c r="B158" s="68">
        <f>VLOOKUP(A158,'China Production data'!$A$1:$C$508,3,FALSE)</f>
        <v>0.127</v>
      </c>
    </row>
    <row r="159" spans="1:3" x14ac:dyDescent="0.2">
      <c r="A159" s="69">
        <v>37560</v>
      </c>
      <c r="B159" s="68">
        <f>VLOOKUP(A159,'China Production data'!$A$1:$C$508,3,FALSE)</f>
        <v>0.13800000000000001</v>
      </c>
    </row>
    <row r="160" spans="1:3" x14ac:dyDescent="0.2">
      <c r="A160" s="76">
        <v>37590</v>
      </c>
      <c r="B160" s="68">
        <f>VLOOKUP(A160,'China Production data'!$A$1:$C$508,3,FALSE)</f>
        <v>0.14199999999999999</v>
      </c>
      <c r="C160" s="77"/>
    </row>
    <row r="161" spans="1:3" x14ac:dyDescent="0.2">
      <c r="A161" s="78">
        <v>37621</v>
      </c>
      <c r="B161" s="68">
        <f>VLOOKUP(A161,'China Production data'!$A$1:$C$508,3,FALSE)</f>
        <v>0.14499999999999999</v>
      </c>
      <c r="C161" s="77"/>
    </row>
    <row r="162" spans="1:3" x14ac:dyDescent="0.2">
      <c r="A162" s="76">
        <v>37652</v>
      </c>
      <c r="B162" s="68">
        <f>VLOOKUP(A162,'China Production data'!$A$1:$C$508,3,FALSE)</f>
        <v>0.14899999999999999</v>
      </c>
      <c r="C162" s="77"/>
    </row>
    <row r="163" spans="1:3" x14ac:dyDescent="0.2">
      <c r="A163" s="78">
        <v>37680</v>
      </c>
      <c r="B163" s="68">
        <f>VLOOKUP(A163,'China Production data'!$A$1:$C$508,3,FALSE)</f>
        <v>0.14799999999999999</v>
      </c>
      <c r="C163" s="77"/>
    </row>
    <row r="164" spans="1:3" x14ac:dyDescent="0.2">
      <c r="A164" s="76">
        <v>37711</v>
      </c>
      <c r="B164" s="68">
        <f>VLOOKUP(A164,'China Production data'!$A$1:$C$508,3,FALSE)</f>
        <v>0.19800000000000001</v>
      </c>
      <c r="C164" s="77"/>
    </row>
    <row r="165" spans="1:3" x14ac:dyDescent="0.2">
      <c r="A165" s="78">
        <v>37741</v>
      </c>
      <c r="B165" s="68">
        <f>VLOOKUP(A165,'China Production data'!$A$1:$C$508,3,FALSE)</f>
        <v>0.16900000000000001</v>
      </c>
      <c r="C165" s="77"/>
    </row>
    <row r="166" spans="1:3" x14ac:dyDescent="0.2">
      <c r="A166" s="76">
        <v>37772</v>
      </c>
      <c r="B166" s="68">
        <f>VLOOKUP(A166,'China Production data'!$A$1:$C$508,3,FALSE)</f>
        <v>0.14899999999999999</v>
      </c>
      <c r="C166" s="77"/>
    </row>
    <row r="167" spans="1:3" x14ac:dyDescent="0.2">
      <c r="A167" s="78">
        <v>37802</v>
      </c>
      <c r="B167" s="68">
        <f>VLOOKUP(A167,'China Production data'!$A$1:$C$508,3,FALSE)</f>
        <v>0.13700000000000001</v>
      </c>
      <c r="C167" s="77"/>
    </row>
    <row r="168" spans="1:3" x14ac:dyDescent="0.2">
      <c r="A168" s="76">
        <v>37833</v>
      </c>
      <c r="B168" s="68">
        <f>VLOOKUP(A168,'China Production data'!$A$1:$C$508,3,FALSE)</f>
        <v>0.16900000000000001</v>
      </c>
      <c r="C168" s="77"/>
    </row>
    <row r="169" spans="1:3" x14ac:dyDescent="0.2">
      <c r="A169" s="78">
        <v>37864</v>
      </c>
      <c r="B169" s="68">
        <f>VLOOKUP(A169,'China Production data'!$A$1:$C$508,3,FALSE)</f>
        <v>0.16500000000000001</v>
      </c>
      <c r="C169" s="77"/>
    </row>
    <row r="170" spans="1:3" x14ac:dyDescent="0.2">
      <c r="A170" s="76">
        <v>37894</v>
      </c>
      <c r="B170" s="68">
        <f>VLOOKUP(A170,'China Production data'!$A$1:$C$508,3,FALSE)</f>
        <v>0.17100000000000001</v>
      </c>
      <c r="C170" s="77"/>
    </row>
    <row r="171" spans="1:3" x14ac:dyDescent="0.2">
      <c r="A171" s="78">
        <v>37925</v>
      </c>
      <c r="B171" s="68">
        <f>VLOOKUP(A171,'China Production data'!$A$1:$C$508,3,FALSE)</f>
        <v>0.16300000000000001</v>
      </c>
      <c r="C171" s="77"/>
    </row>
    <row r="172" spans="1:3" x14ac:dyDescent="0.2">
      <c r="A172" s="76">
        <v>37955</v>
      </c>
      <c r="B172" s="68">
        <f>VLOOKUP(A172,'China Production data'!$A$1:$C$508,3,FALSE)</f>
        <v>0.17199999999999999</v>
      </c>
      <c r="C172" s="77"/>
    </row>
    <row r="173" spans="1:3" x14ac:dyDescent="0.2">
      <c r="A173" s="78">
        <v>37986</v>
      </c>
      <c r="B173" s="68">
        <f>VLOOKUP(A173,'China Production data'!$A$1:$C$508,3,FALSE)</f>
        <v>0.17899999999999999</v>
      </c>
      <c r="C173" s="77"/>
    </row>
    <row r="174" spans="1:3" x14ac:dyDescent="0.2">
      <c r="A174" s="76">
        <v>38017</v>
      </c>
      <c r="B174" s="68">
        <f>VLOOKUP(A174,'China Production data'!$A$1:$C$508,3,FALSE)</f>
        <v>0.18099999999999999</v>
      </c>
      <c r="C174" s="77"/>
    </row>
    <row r="175" spans="1:3" x14ac:dyDescent="0.2">
      <c r="A175" s="78">
        <v>38046</v>
      </c>
      <c r="B175" s="68">
        <f>VLOOKUP(A175,'China Production data'!$A$1:$C$508,3,FALSE)</f>
        <v>7.1999999999999995E-2</v>
      </c>
      <c r="C175" s="77"/>
    </row>
    <row r="176" spans="1:3" x14ac:dyDescent="0.2">
      <c r="A176" s="76">
        <v>38077</v>
      </c>
      <c r="B176" s="68">
        <f>VLOOKUP(A176,'China Production data'!$A$1:$C$508,3,FALSE)</f>
        <v>0.23200000000000001</v>
      </c>
      <c r="C176" s="77"/>
    </row>
    <row r="177" spans="1:3" x14ac:dyDescent="0.2">
      <c r="A177" s="78">
        <v>38107</v>
      </c>
      <c r="B177" s="68">
        <f>VLOOKUP(A177,'China Production data'!$A$1:$C$508,3,FALSE)</f>
        <v>0.19400000000000001</v>
      </c>
      <c r="C177" s="77"/>
    </row>
    <row r="178" spans="1:3" x14ac:dyDescent="0.2">
      <c r="A178" s="76">
        <v>38138</v>
      </c>
      <c r="B178" s="68">
        <f>VLOOKUP(A178,'China Production data'!$A$1:$C$508,3,FALSE)</f>
        <v>0.191</v>
      </c>
      <c r="C178" s="77"/>
    </row>
    <row r="179" spans="1:3" x14ac:dyDescent="0.2">
      <c r="A179" s="78">
        <v>38168</v>
      </c>
      <c r="B179" s="68">
        <f>VLOOKUP(A179,'China Production data'!$A$1:$C$508,3,FALSE)</f>
        <v>0.17499999999999999</v>
      </c>
      <c r="C179" s="77"/>
    </row>
    <row r="180" spans="1:3" x14ac:dyDescent="0.2">
      <c r="A180" s="76">
        <v>38199</v>
      </c>
      <c r="B180" s="68">
        <f>VLOOKUP(A180,'China Production data'!$A$1:$C$508,3,FALSE)</f>
        <v>0.16200000000000001</v>
      </c>
      <c r="C180" s="77"/>
    </row>
    <row r="181" spans="1:3" x14ac:dyDescent="0.2">
      <c r="A181" s="78">
        <v>38230</v>
      </c>
      <c r="B181" s="68">
        <f>VLOOKUP(A181,'China Production data'!$A$1:$C$508,3,FALSE)</f>
        <v>0.155</v>
      </c>
      <c r="C181" s="77"/>
    </row>
    <row r="182" spans="1:3" x14ac:dyDescent="0.2">
      <c r="A182" s="76">
        <v>38260</v>
      </c>
      <c r="B182" s="68">
        <f>VLOOKUP(A182,'China Production data'!$A$1:$C$508,3,FALSE)</f>
        <v>0.159</v>
      </c>
      <c r="C182" s="77"/>
    </row>
    <row r="183" spans="1:3" x14ac:dyDescent="0.2">
      <c r="A183" s="78">
        <v>38291</v>
      </c>
      <c r="B183" s="68">
        <f>VLOOKUP(A183,'China Production data'!$A$1:$C$508,3,FALSE)</f>
        <v>0.161</v>
      </c>
      <c r="C183" s="77"/>
    </row>
    <row r="184" spans="1:3" x14ac:dyDescent="0.2">
      <c r="A184" s="76">
        <v>38321</v>
      </c>
      <c r="B184" s="68">
        <f>VLOOKUP(A184,'China Production data'!$A$1:$C$508,3,FALSE)</f>
        <v>0.157</v>
      </c>
      <c r="C184" s="77"/>
    </row>
    <row r="185" spans="1:3" x14ac:dyDescent="0.2">
      <c r="A185" s="78">
        <v>38352</v>
      </c>
      <c r="B185" s="68">
        <f>VLOOKUP(A185,'China Production data'!$A$1:$C$508,3,FALSE)</f>
        <v>0.14799999999999999</v>
      </c>
      <c r="C185" s="77"/>
    </row>
    <row r="186" spans="1:3" x14ac:dyDescent="0.2">
      <c r="A186" s="76">
        <v>38383</v>
      </c>
      <c r="B186" s="68">
        <f>VLOOKUP(A186,'China Production data'!$A$1:$C$508,3,FALSE)</f>
        <v>0.14399999999999999</v>
      </c>
      <c r="C186" s="77">
        <f>VLOOKUP(A186,'China Production data'!$A$1:$C$508,2,FALSE)</f>
        <v>52.1</v>
      </c>
    </row>
    <row r="187" spans="1:3" x14ac:dyDescent="0.2">
      <c r="A187" s="76">
        <v>38411</v>
      </c>
      <c r="B187" s="68">
        <f>VLOOKUP(A187,'China Production data'!$A$1:$C$508,3,FALSE)</f>
        <v>0.20899999999999999</v>
      </c>
      <c r="C187" s="77">
        <f>VLOOKUP(A187,'China Production data'!$A$1:$C$508,2,FALSE)</f>
        <v>52.9</v>
      </c>
    </row>
    <row r="188" spans="1:3" x14ac:dyDescent="0.2">
      <c r="A188" s="78">
        <v>38442</v>
      </c>
      <c r="B188" s="68">
        <f>VLOOKUP(A188,'China Production data'!$A$1:$C$508,3,FALSE)</f>
        <v>7.5999999999999998E-2</v>
      </c>
      <c r="C188" s="77">
        <f>VLOOKUP(A188,'China Production data'!$A$1:$C$508,2,FALSE)</f>
        <v>55.2</v>
      </c>
    </row>
    <row r="189" spans="1:3" x14ac:dyDescent="0.2">
      <c r="A189" s="76">
        <v>38472</v>
      </c>
      <c r="B189" s="68">
        <f>VLOOKUP(A189,'China Production data'!$A$1:$C$508,3,FALSE)</f>
        <v>0.151</v>
      </c>
      <c r="C189" s="77">
        <f>VLOOKUP(A189,'China Production data'!$A$1:$C$508,2,FALSE)</f>
        <v>54.4</v>
      </c>
    </row>
    <row r="190" spans="1:3" x14ac:dyDescent="0.2">
      <c r="A190" s="78">
        <v>38503</v>
      </c>
      <c r="B190" s="68">
        <f>VLOOKUP(A190,'China Production data'!$A$1:$C$508,3,FALSE)</f>
        <v>0.16</v>
      </c>
      <c r="C190" s="77">
        <f>VLOOKUP(A190,'China Production data'!$A$1:$C$508,2,FALSE)</f>
        <v>53.3</v>
      </c>
    </row>
    <row r="191" spans="1:3" x14ac:dyDescent="0.2">
      <c r="A191" s="76">
        <v>38533</v>
      </c>
      <c r="B191" s="68">
        <f>VLOOKUP(A191,'China Production data'!$A$1:$C$508,3,FALSE)</f>
        <v>0.16600000000000001</v>
      </c>
      <c r="C191" s="77">
        <f>VLOOKUP(A191,'China Production data'!$A$1:$C$508,2,FALSE)</f>
        <v>51</v>
      </c>
    </row>
    <row r="192" spans="1:3" x14ac:dyDescent="0.2">
      <c r="A192" s="78">
        <v>38564</v>
      </c>
      <c r="B192" s="68">
        <f>VLOOKUP(A192,'China Production data'!$A$1:$C$508,3,FALSE)</f>
        <v>0.16800000000000001</v>
      </c>
      <c r="C192" s="77">
        <f>VLOOKUP(A192,'China Production data'!$A$1:$C$508,2,FALSE)</f>
        <v>51.5</v>
      </c>
    </row>
    <row r="193" spans="1:3" x14ac:dyDescent="0.2">
      <c r="A193" s="76">
        <v>38595</v>
      </c>
      <c r="B193" s="68">
        <f>VLOOKUP(A193,'China Production data'!$A$1:$C$508,3,FALSE)</f>
        <v>0.161</v>
      </c>
      <c r="C193" s="77">
        <f>VLOOKUP(A193,'China Production data'!$A$1:$C$508,2,FALSE)</f>
        <v>50.6</v>
      </c>
    </row>
    <row r="194" spans="1:3" x14ac:dyDescent="0.2">
      <c r="A194" s="78">
        <v>38625</v>
      </c>
      <c r="B194" s="68">
        <f>VLOOKUP(A194,'China Production data'!$A$1:$C$508,3,FALSE)</f>
        <v>0.16</v>
      </c>
      <c r="C194" s="77">
        <f>VLOOKUP(A194,'China Production data'!$A$1:$C$508,2,FALSE)</f>
        <v>50.9</v>
      </c>
    </row>
    <row r="195" spans="1:3" x14ac:dyDescent="0.2">
      <c r="A195" s="76">
        <v>38656</v>
      </c>
      <c r="B195" s="68">
        <f>VLOOKUP(A195,'China Production data'!$A$1:$C$508,3,FALSE)</f>
        <v>0.16500000000000001</v>
      </c>
      <c r="C195" s="77">
        <f>VLOOKUP(A195,'China Production data'!$A$1:$C$508,2,FALSE)</f>
        <v>50.1</v>
      </c>
    </row>
    <row r="196" spans="1:3" x14ac:dyDescent="0.2">
      <c r="A196" s="78">
        <v>38686</v>
      </c>
      <c r="B196" s="68">
        <f>VLOOKUP(A196,'China Production data'!$A$1:$C$508,3,FALSE)</f>
        <v>0.161</v>
      </c>
      <c r="C196" s="77">
        <f>VLOOKUP(A196,'China Production data'!$A$1:$C$508,2,FALSE)</f>
        <v>49.8</v>
      </c>
    </row>
    <row r="197" spans="1:3" x14ac:dyDescent="0.2">
      <c r="A197" s="76">
        <v>38717</v>
      </c>
      <c r="B197" s="68">
        <f>VLOOKUP(A197,'China Production data'!$A$1:$C$508,3,FALSE)</f>
        <v>0.16600000000000001</v>
      </c>
      <c r="C197" s="77">
        <f>VLOOKUP(A197,'China Production data'!$A$1:$C$508,2,FALSE)</f>
        <v>50.1</v>
      </c>
    </row>
    <row r="198" spans="1:3" x14ac:dyDescent="0.2">
      <c r="A198" s="76">
        <v>38776</v>
      </c>
      <c r="B198" s="68">
        <f>VLOOKUP(A198,'China Production data'!$A$1:$C$508,3,FALSE)</f>
        <v>0.16500000000000001</v>
      </c>
      <c r="C198" s="77">
        <f>VLOOKUP(A198,'China Production data'!$A$1:$C$508,2,FALSE)</f>
        <v>50.7</v>
      </c>
    </row>
    <row r="199" spans="1:3" x14ac:dyDescent="0.2">
      <c r="A199" s="78">
        <v>38807</v>
      </c>
      <c r="B199" s="68">
        <f>VLOOKUP(A199,'China Production data'!$A$1:$C$508,3,FALSE)</f>
        <v>0.20100000000000001</v>
      </c>
      <c r="C199" s="77">
        <f>VLOOKUP(A199,'China Production data'!$A$1:$C$508,2,FALSE)</f>
        <v>51</v>
      </c>
    </row>
    <row r="200" spans="1:3" x14ac:dyDescent="0.2">
      <c r="A200" s="76">
        <v>38837</v>
      </c>
      <c r="B200" s="68">
        <f>VLOOKUP(A200,'China Production data'!$A$1:$C$508,3,FALSE)</f>
        <v>0.17799999999999999</v>
      </c>
      <c r="C200" s="77">
        <f>VLOOKUP(A200,'China Production data'!$A$1:$C$508,2,FALSE)</f>
        <v>52.7</v>
      </c>
    </row>
    <row r="201" spans="1:3" x14ac:dyDescent="0.2">
      <c r="A201" s="78">
        <v>38868</v>
      </c>
      <c r="B201" s="68">
        <f>VLOOKUP(A201,'China Production data'!$A$1:$C$508,3,FALSE)</f>
        <v>0.16600000000000001</v>
      </c>
      <c r="C201" s="77">
        <f>VLOOKUP(A201,'China Production data'!$A$1:$C$508,2,FALSE)</f>
        <v>52.8</v>
      </c>
    </row>
    <row r="202" spans="1:3" x14ac:dyDescent="0.2">
      <c r="A202" s="76">
        <v>38898</v>
      </c>
      <c r="B202" s="68">
        <f>VLOOKUP(A202,'China Production data'!$A$1:$C$508,3,FALSE)</f>
        <v>0.17899999999999999</v>
      </c>
      <c r="C202" s="77">
        <f>VLOOKUP(A202,'China Production data'!$A$1:$C$508,2,FALSE)</f>
        <v>52.9</v>
      </c>
    </row>
    <row r="203" spans="1:3" x14ac:dyDescent="0.2">
      <c r="A203" s="78">
        <v>38929</v>
      </c>
      <c r="B203" s="68">
        <f>VLOOKUP(A203,'China Production data'!$A$1:$C$508,3,FALSE)</f>
        <v>0.19500000000000001</v>
      </c>
      <c r="C203" s="77">
        <f>VLOOKUP(A203,'China Production data'!$A$1:$C$508,2,FALSE)</f>
        <v>53</v>
      </c>
    </row>
    <row r="204" spans="1:3" x14ac:dyDescent="0.2">
      <c r="A204" s="76">
        <v>38960</v>
      </c>
      <c r="B204" s="68">
        <f>VLOOKUP(A204,'China Production data'!$A$1:$C$508,3,FALSE)</f>
        <v>0.16700000000000001</v>
      </c>
      <c r="C204" s="77">
        <f>VLOOKUP(A204,'China Production data'!$A$1:$C$508,2,FALSE)</f>
        <v>52.6</v>
      </c>
    </row>
    <row r="205" spans="1:3" x14ac:dyDescent="0.2">
      <c r="A205" s="78">
        <v>38990</v>
      </c>
      <c r="B205" s="68">
        <f>VLOOKUP(A205,'China Production data'!$A$1:$C$508,3,FALSE)</f>
        <v>0.157</v>
      </c>
      <c r="C205" s="77">
        <f>VLOOKUP(A205,'China Production data'!$A$1:$C$508,2,FALSE)</f>
        <v>52.4</v>
      </c>
    </row>
    <row r="206" spans="1:3" x14ac:dyDescent="0.2">
      <c r="A206" s="76">
        <v>39021</v>
      </c>
      <c r="B206" s="68">
        <f>VLOOKUP(A206,'China Production data'!$A$1:$C$508,3,FALSE)</f>
        <v>0.161</v>
      </c>
      <c r="C206" s="77">
        <f>VLOOKUP(A206,'China Production data'!$A$1:$C$508,2,FALSE)</f>
        <v>52.1</v>
      </c>
    </row>
    <row r="207" spans="1:3" x14ac:dyDescent="0.2">
      <c r="A207" s="78">
        <v>39051</v>
      </c>
      <c r="B207" s="68">
        <f>VLOOKUP(A207,'China Production data'!$A$1:$C$508,3,FALSE)</f>
        <v>0.14699999999999999</v>
      </c>
      <c r="C207" s="77">
        <f>VLOOKUP(A207,'China Production data'!$A$1:$C$508,2,FALSE)</f>
        <v>53</v>
      </c>
    </row>
    <row r="208" spans="1:3" x14ac:dyDescent="0.2">
      <c r="A208" s="76">
        <v>39082</v>
      </c>
      <c r="B208" s="68">
        <f>VLOOKUP(A208,'China Production data'!$A$1:$C$508,3,FALSE)</f>
        <v>0.14899999999999999</v>
      </c>
      <c r="C208" s="77">
        <f>VLOOKUP(A208,'China Production data'!$A$1:$C$508,2,FALSE)</f>
        <v>52.4</v>
      </c>
    </row>
    <row r="209" spans="1:3" x14ac:dyDescent="0.2">
      <c r="A209" s="78">
        <v>39141</v>
      </c>
      <c r="B209" s="68">
        <f>VLOOKUP(A209,'China Production data'!$A$1:$C$508,3,FALSE)</f>
        <v>0.14699999999999999</v>
      </c>
      <c r="C209" s="77">
        <f>VLOOKUP(A209,'China Production data'!$A$1:$C$508,2,FALSE)</f>
        <v>53</v>
      </c>
    </row>
    <row r="210" spans="1:3" x14ac:dyDescent="0.2">
      <c r="A210" s="78">
        <v>39172</v>
      </c>
      <c r="B210" s="68">
        <f>VLOOKUP(A210,'China Production data'!$A$1:$C$508,3,FALSE)</f>
        <v>0.126</v>
      </c>
      <c r="C210" s="77">
        <f>VLOOKUP(A210,'China Production data'!$A$1:$C$508,2,FALSE)</f>
        <v>52.3</v>
      </c>
    </row>
    <row r="211" spans="1:3" x14ac:dyDescent="0.2">
      <c r="A211" s="76">
        <v>39202</v>
      </c>
      <c r="B211" s="68">
        <f>VLOOKUP(A211,'China Production data'!$A$1:$C$508,3,FALSE)</f>
        <v>0.17599999999999999</v>
      </c>
      <c r="C211" s="77">
        <f>VLOOKUP(A211,'China Production data'!$A$1:$C$508,2,FALSE)</f>
        <v>53.3</v>
      </c>
    </row>
    <row r="212" spans="1:3" x14ac:dyDescent="0.2">
      <c r="A212" s="78">
        <v>39233</v>
      </c>
      <c r="B212" s="68">
        <f>VLOOKUP(A212,'China Production data'!$A$1:$C$508,3,FALSE)</f>
        <v>0.17399999999999999</v>
      </c>
      <c r="C212" s="77">
        <f>VLOOKUP(A212,'China Production data'!$A$1:$C$508,2,FALSE)</f>
        <v>54.1</v>
      </c>
    </row>
    <row r="213" spans="1:3" x14ac:dyDescent="0.2">
      <c r="A213" s="76">
        <v>39263</v>
      </c>
      <c r="B213" s="68">
        <f>VLOOKUP(A213,'China Production data'!$A$1:$C$508,3,FALSE)</f>
        <v>0.18099999999999999</v>
      </c>
      <c r="C213" s="77">
        <f>VLOOKUP(A213,'China Production data'!$A$1:$C$508,2,FALSE)</f>
        <v>55</v>
      </c>
    </row>
    <row r="214" spans="1:3" x14ac:dyDescent="0.2">
      <c r="A214" s="78">
        <v>39294</v>
      </c>
      <c r="B214" s="68">
        <f>VLOOKUP(A214,'China Production data'!$A$1:$C$508,3,FALSE)</f>
        <v>0.19400000000000001</v>
      </c>
      <c r="C214" s="77">
        <f>VLOOKUP(A214,'China Production data'!$A$1:$C$508,2,FALSE)</f>
        <v>53.2</v>
      </c>
    </row>
    <row r="215" spans="1:3" x14ac:dyDescent="0.2">
      <c r="A215" s="76">
        <v>39325</v>
      </c>
      <c r="B215" s="68">
        <f>VLOOKUP(A215,'China Production data'!$A$1:$C$508,3,FALSE)</f>
        <v>0.18</v>
      </c>
      <c r="C215" s="77">
        <f>VLOOKUP(A215,'China Production data'!$A$1:$C$508,2,FALSE)</f>
        <v>53.4</v>
      </c>
    </row>
    <row r="216" spans="1:3" x14ac:dyDescent="0.2">
      <c r="A216" s="78">
        <v>39355</v>
      </c>
      <c r="B216" s="68">
        <f>VLOOKUP(A216,'China Production data'!$A$1:$C$508,3,FALSE)</f>
        <v>0.17499999999999999</v>
      </c>
      <c r="C216" s="77">
        <f>VLOOKUP(A216,'China Production data'!$A$1:$C$508,2,FALSE)</f>
        <v>55</v>
      </c>
    </row>
    <row r="217" spans="1:3" x14ac:dyDescent="0.2">
      <c r="A217" s="76">
        <v>39386</v>
      </c>
      <c r="B217" s="68">
        <f>VLOOKUP(A217,'China Production data'!$A$1:$C$508,3,FALSE)</f>
        <v>0.189</v>
      </c>
      <c r="C217" s="77">
        <f>VLOOKUP(A217,'China Production data'!$A$1:$C$508,2,FALSE)</f>
        <v>55.2</v>
      </c>
    </row>
    <row r="218" spans="1:3" x14ac:dyDescent="0.2">
      <c r="A218" s="78">
        <v>39416</v>
      </c>
      <c r="B218" s="68">
        <f>VLOOKUP(A218,'China Production data'!$A$1:$C$508,3,FALSE)</f>
        <v>0.17899999999999999</v>
      </c>
      <c r="C218" s="77">
        <f>VLOOKUP(A218,'China Production data'!$A$1:$C$508,2,FALSE)</f>
        <v>52.8</v>
      </c>
    </row>
    <row r="219" spans="1:3" x14ac:dyDescent="0.2">
      <c r="A219" s="76">
        <v>39447</v>
      </c>
      <c r="B219" s="68">
        <f>VLOOKUP(A219,'China Production data'!$A$1:$C$508,3,FALSE)</f>
        <v>0.17299999999999999</v>
      </c>
      <c r="C219" s="77">
        <f>VLOOKUP(A219,'China Production data'!$A$1:$C$508,2,FALSE)</f>
        <v>53.3</v>
      </c>
    </row>
    <row r="220" spans="1:3" x14ac:dyDescent="0.2">
      <c r="A220" s="78">
        <v>39507</v>
      </c>
      <c r="B220" s="68">
        <f>VLOOKUP(A220,'China Production data'!$A$1:$C$508,3,FALSE)</f>
        <v>0.17399999999999999</v>
      </c>
      <c r="C220" s="77">
        <f>VLOOKUP(A220,'China Production data'!$A$1:$C$508,2,FALSE)</f>
        <v>52.8</v>
      </c>
    </row>
    <row r="221" spans="1:3" x14ac:dyDescent="0.2">
      <c r="A221" s="76">
        <v>39538</v>
      </c>
      <c r="B221" s="68">
        <f>VLOOKUP(A221,'China Production data'!$A$1:$C$508,3,FALSE)</f>
        <v>0.154</v>
      </c>
      <c r="C221" s="77">
        <f>VLOOKUP(A221,'China Production data'!$A$1:$C$508,2,FALSE)</f>
        <v>54.4</v>
      </c>
    </row>
    <row r="222" spans="1:3" x14ac:dyDescent="0.2">
      <c r="A222" s="78">
        <v>39568</v>
      </c>
      <c r="B222" s="68">
        <f>VLOOKUP(A222,'China Production data'!$A$1:$C$508,3,FALSE)</f>
        <v>0.17799999999999999</v>
      </c>
      <c r="C222" s="77">
        <f>VLOOKUP(A222,'China Production data'!$A$1:$C$508,2,FALSE)</f>
        <v>55.4</v>
      </c>
    </row>
    <row r="223" spans="1:3" x14ac:dyDescent="0.2">
      <c r="A223" s="76">
        <v>39599</v>
      </c>
      <c r="B223" s="68">
        <f>VLOOKUP(A223,'China Production data'!$A$1:$C$508,3,FALSE)</f>
        <v>0.157</v>
      </c>
      <c r="C223" s="77">
        <f>VLOOKUP(A223,'China Production data'!$A$1:$C$508,2,FALSE)</f>
        <v>54.7</v>
      </c>
    </row>
    <row r="224" spans="1:3" x14ac:dyDescent="0.2">
      <c r="A224" s="78">
        <v>39629</v>
      </c>
      <c r="B224" s="68">
        <f>VLOOKUP(A224,'China Production data'!$A$1:$C$508,3,FALSE)</f>
        <v>0.16</v>
      </c>
      <c r="C224" s="77">
        <f>VLOOKUP(A224,'China Production data'!$A$1:$C$508,2,FALSE)</f>
        <v>53.3</v>
      </c>
    </row>
    <row r="225" spans="1:3" x14ac:dyDescent="0.2">
      <c r="A225" s="76">
        <v>39660</v>
      </c>
      <c r="B225" s="68">
        <f>VLOOKUP(A225,'China Production data'!$A$1:$C$508,3,FALSE)</f>
        <v>0.16</v>
      </c>
      <c r="C225" s="77">
        <f>VLOOKUP(A225,'China Production data'!$A$1:$C$508,2,FALSE)</f>
        <v>53.3</v>
      </c>
    </row>
    <row r="226" spans="1:3" x14ac:dyDescent="0.2">
      <c r="A226" s="78">
        <v>39691</v>
      </c>
      <c r="B226" s="68">
        <f>VLOOKUP(A226,'China Production data'!$A$1:$C$508,3,FALSE)</f>
        <v>0.14699999999999999</v>
      </c>
      <c r="C226" s="77">
        <f>VLOOKUP(A226,'China Production data'!$A$1:$C$508,2,FALSE)</f>
        <v>49.2</v>
      </c>
    </row>
    <row r="227" spans="1:3" x14ac:dyDescent="0.2">
      <c r="A227" s="76">
        <v>39721</v>
      </c>
      <c r="B227" s="68">
        <f>VLOOKUP(A227,'China Production data'!$A$1:$C$508,3,FALSE)</f>
        <v>0.128</v>
      </c>
      <c r="C227" s="77">
        <f>VLOOKUP(A227,'China Production data'!$A$1:$C$508,2,FALSE)</f>
        <v>47.7</v>
      </c>
    </row>
    <row r="228" spans="1:3" x14ac:dyDescent="0.2">
      <c r="A228" s="78">
        <v>39752</v>
      </c>
      <c r="B228" s="68">
        <f>VLOOKUP(A228,'China Production data'!$A$1:$C$508,3,FALSE)</f>
        <v>0.114</v>
      </c>
      <c r="C228" s="77">
        <f>VLOOKUP(A228,'China Production data'!$A$1:$C$508,2,FALSE)</f>
        <v>45.2</v>
      </c>
    </row>
    <row r="229" spans="1:3" x14ac:dyDescent="0.2">
      <c r="A229" s="76">
        <v>39782</v>
      </c>
      <c r="B229" s="68">
        <f>VLOOKUP(A229,'China Production data'!$A$1:$C$508,3,FALSE)</f>
        <v>8.2000000000000003E-2</v>
      </c>
      <c r="C229" s="77">
        <f>VLOOKUP(A229,'China Production data'!$A$1:$C$508,2,FALSE)</f>
        <v>40.9</v>
      </c>
    </row>
    <row r="230" spans="1:3" x14ac:dyDescent="0.2">
      <c r="A230" s="78">
        <v>39813</v>
      </c>
      <c r="B230" s="68">
        <f>VLOOKUP(A230,'China Production data'!$A$1:$C$508,3,FALSE)</f>
        <v>5.3999999999999999E-2</v>
      </c>
      <c r="C230" s="77">
        <f>VLOOKUP(A230,'China Production data'!$A$1:$C$508,2,FALSE)</f>
        <v>41.2</v>
      </c>
    </row>
    <row r="231" spans="1:3" x14ac:dyDescent="0.2">
      <c r="A231" s="76">
        <v>39872</v>
      </c>
      <c r="B231" s="68">
        <f>VLOOKUP(A231,'China Production data'!$A$1:$C$508,3,FALSE)</f>
        <v>5.7000000000000002E-2</v>
      </c>
      <c r="C231" s="77">
        <f>VLOOKUP(A231,'China Production data'!$A$1:$C$508,2,FALSE)</f>
        <v>45.1</v>
      </c>
    </row>
    <row r="232" spans="1:3" x14ac:dyDescent="0.2">
      <c r="A232" s="76">
        <v>39903</v>
      </c>
      <c r="B232" s="68">
        <f>VLOOKUP(A232,'China Production data'!$A$1:$C$508,3,FALSE)</f>
        <v>0.11</v>
      </c>
      <c r="C232" s="77">
        <f>VLOOKUP(A232,'China Production data'!$A$1:$C$508,2,FALSE)</f>
        <v>44.8</v>
      </c>
    </row>
    <row r="233" spans="1:3" x14ac:dyDescent="0.2">
      <c r="A233" s="78">
        <v>39933</v>
      </c>
      <c r="B233" s="68">
        <f>VLOOKUP(A233,'China Production data'!$A$1:$C$508,3,FALSE)</f>
        <v>8.3000000000000004E-2</v>
      </c>
      <c r="C233" s="77">
        <f>VLOOKUP(A233,'China Production data'!$A$1:$C$508,2,FALSE)</f>
        <v>50.1</v>
      </c>
    </row>
    <row r="234" spans="1:3" x14ac:dyDescent="0.2">
      <c r="A234" s="76">
        <v>39964</v>
      </c>
      <c r="B234" s="68">
        <f>VLOOKUP(A234,'China Production data'!$A$1:$C$508,3,FALSE)</f>
        <v>7.2999999999999995E-2</v>
      </c>
      <c r="C234" s="77">
        <f>VLOOKUP(A234,'China Production data'!$A$1:$C$508,2,FALSE)</f>
        <v>51.2</v>
      </c>
    </row>
    <row r="235" spans="1:3" x14ac:dyDescent="0.2">
      <c r="A235" s="78">
        <v>39994</v>
      </c>
      <c r="B235" s="68">
        <f>VLOOKUP(A235,'China Production data'!$A$1:$C$508,3,FALSE)</f>
        <v>8.8999999999999996E-2</v>
      </c>
      <c r="C235" s="77">
        <f>VLOOKUP(A235,'China Production data'!$A$1:$C$508,2,FALSE)</f>
        <v>51.8</v>
      </c>
    </row>
    <row r="236" spans="1:3" x14ac:dyDescent="0.2">
      <c r="A236" s="76">
        <v>40025</v>
      </c>
      <c r="B236" s="68">
        <f>VLOOKUP(A236,'China Production data'!$A$1:$C$508,3,FALSE)</f>
        <v>0.107</v>
      </c>
      <c r="C236" s="77">
        <f>VLOOKUP(A236,'China Production data'!$A$1:$C$508,2,FALSE)</f>
        <v>52.8</v>
      </c>
    </row>
    <row r="237" spans="1:3" x14ac:dyDescent="0.2">
      <c r="A237" s="78">
        <v>40056</v>
      </c>
      <c r="B237" s="68">
        <f>VLOOKUP(A237,'China Production data'!$A$1:$C$508,3,FALSE)</f>
        <v>0.108</v>
      </c>
      <c r="C237" s="77">
        <f>VLOOKUP(A237,'China Production data'!$A$1:$C$508,2,FALSE)</f>
        <v>55.1</v>
      </c>
    </row>
    <row r="238" spans="1:3" x14ac:dyDescent="0.2">
      <c r="A238" s="76">
        <v>40086</v>
      </c>
      <c r="B238" s="68">
        <f>VLOOKUP(A238,'China Production data'!$A$1:$C$508,3,FALSE)</f>
        <v>0.123</v>
      </c>
      <c r="C238" s="77">
        <f>VLOOKUP(A238,'China Production data'!$A$1:$C$508,2,FALSE)</f>
        <v>55</v>
      </c>
    </row>
    <row r="239" spans="1:3" x14ac:dyDescent="0.2">
      <c r="A239" s="78">
        <v>40117</v>
      </c>
      <c r="B239" s="68">
        <f>VLOOKUP(A239,'China Production data'!$A$1:$C$508,3,FALSE)</f>
        <v>0.13900000000000001</v>
      </c>
      <c r="C239" s="77">
        <f>VLOOKUP(A239,'China Production data'!$A$1:$C$508,2,FALSE)</f>
        <v>55.4</v>
      </c>
    </row>
    <row r="240" spans="1:3" x14ac:dyDescent="0.2">
      <c r="A240" s="76">
        <v>40147</v>
      </c>
      <c r="B240" s="68">
        <f>VLOOKUP(A240,'China Production data'!$A$1:$C$508,3,FALSE)</f>
        <v>0.161</v>
      </c>
      <c r="C240" s="77">
        <f>VLOOKUP(A240,'China Production data'!$A$1:$C$508,2,FALSE)</f>
        <v>55.7</v>
      </c>
    </row>
    <row r="241" spans="1:3" x14ac:dyDescent="0.2">
      <c r="A241" s="78">
        <v>40178</v>
      </c>
      <c r="B241" s="68">
        <f>VLOOKUP(A241,'China Production data'!$A$1:$C$508,3,FALSE)</f>
        <v>0.192</v>
      </c>
      <c r="C241" s="77">
        <f>VLOOKUP(A241,'China Production data'!$A$1:$C$508,2,FALSE)</f>
        <v>56.1</v>
      </c>
    </row>
    <row r="242" spans="1:3" x14ac:dyDescent="0.2">
      <c r="A242" s="78">
        <v>40237</v>
      </c>
      <c r="B242" s="68">
        <f>VLOOKUP(A242,'China Production data'!$A$1:$C$508,3,FALSE)</f>
        <v>0.185</v>
      </c>
      <c r="C242" s="77">
        <f>VLOOKUP(A242,'China Production data'!$A$1:$C$508,2,FALSE)</f>
        <v>55.8</v>
      </c>
    </row>
    <row r="243" spans="1:3" x14ac:dyDescent="0.2">
      <c r="A243" s="76">
        <v>40268</v>
      </c>
      <c r="B243" s="68">
        <f>VLOOKUP(A243,'China Production data'!$A$1:$C$508,3,FALSE)</f>
        <v>0.128</v>
      </c>
      <c r="C243" s="77">
        <f>VLOOKUP(A243,'China Production data'!$A$1:$C$508,2,FALSE)</f>
        <v>57</v>
      </c>
    </row>
    <row r="244" spans="1:3" x14ac:dyDescent="0.2">
      <c r="A244" s="78">
        <v>40298</v>
      </c>
      <c r="B244" s="68">
        <f>VLOOKUP(A244,'China Production data'!$A$1:$C$508,3,FALSE)</f>
        <v>0.18099999999999999</v>
      </c>
      <c r="C244" s="77">
        <f>VLOOKUP(A244,'China Production data'!$A$1:$C$508,2,FALSE)</f>
        <v>55.4</v>
      </c>
    </row>
    <row r="245" spans="1:3" x14ac:dyDescent="0.2">
      <c r="A245" s="76">
        <v>40329</v>
      </c>
      <c r="B245" s="68">
        <f>VLOOKUP(A245,'China Production data'!$A$1:$C$508,3,FALSE)</f>
        <v>0.17799999999999999</v>
      </c>
      <c r="C245" s="77">
        <f>VLOOKUP(A245,'China Production data'!$A$1:$C$508,2,FALSE)</f>
        <v>52.7</v>
      </c>
    </row>
    <row r="246" spans="1:3" x14ac:dyDescent="0.2">
      <c r="A246" s="78">
        <v>40359</v>
      </c>
      <c r="B246" s="68">
        <f>VLOOKUP(A246,'China Production data'!$A$1:$C$508,3,FALSE)</f>
        <v>0.16500000000000001</v>
      </c>
      <c r="C246" s="77">
        <f>VLOOKUP(A246,'China Production data'!$A$1:$C$508,2,FALSE)</f>
        <v>50.4</v>
      </c>
    </row>
    <row r="247" spans="1:3" x14ac:dyDescent="0.2">
      <c r="A247" s="76">
        <v>40390</v>
      </c>
      <c r="B247" s="68">
        <f>VLOOKUP(A247,'China Production data'!$A$1:$C$508,3,FALSE)</f>
        <v>0.13700000000000001</v>
      </c>
      <c r="C247" s="77">
        <f>VLOOKUP(A247,'China Production data'!$A$1:$C$508,2,FALSE)</f>
        <v>49.4</v>
      </c>
    </row>
    <row r="248" spans="1:3" x14ac:dyDescent="0.2">
      <c r="A248" s="78">
        <v>40421</v>
      </c>
      <c r="B248" s="68">
        <f>VLOOKUP(A248,'China Production data'!$A$1:$C$508,3,FALSE)</f>
        <v>0.13400000000000001</v>
      </c>
      <c r="C248" s="77">
        <f>VLOOKUP(A248,'China Production data'!$A$1:$C$508,2,FALSE)</f>
        <v>51.9</v>
      </c>
    </row>
    <row r="249" spans="1:3" x14ac:dyDescent="0.2">
      <c r="A249" s="76">
        <v>40451</v>
      </c>
      <c r="B249" s="68">
        <f>VLOOKUP(A249,'China Production data'!$A$1:$C$508,3,FALSE)</f>
        <v>0.13900000000000001</v>
      </c>
      <c r="C249" s="77">
        <f>VLOOKUP(A249,'China Production data'!$A$1:$C$508,2,FALSE)</f>
        <v>52.9</v>
      </c>
    </row>
    <row r="250" spans="1:3" x14ac:dyDescent="0.2">
      <c r="A250" s="78">
        <v>40482</v>
      </c>
      <c r="B250" s="68">
        <f>VLOOKUP(A250,'China Production data'!$A$1:$C$508,3,FALSE)</f>
        <v>0.13300000000000001</v>
      </c>
      <c r="C250" s="77">
        <f>VLOOKUP(A250,'China Production data'!$A$1:$C$508,2,FALSE)</f>
        <v>54.8</v>
      </c>
    </row>
    <row r="251" spans="1:3" x14ac:dyDescent="0.2">
      <c r="A251" s="76">
        <v>40512</v>
      </c>
      <c r="B251" s="68">
        <f>VLOOKUP(A251,'China Production data'!$A$1:$C$508,3,FALSE)</f>
        <v>0.13100000000000001</v>
      </c>
      <c r="C251" s="77">
        <f>VLOOKUP(A251,'China Production data'!$A$1:$C$508,2,FALSE)</f>
        <v>55.3</v>
      </c>
    </row>
    <row r="252" spans="1:3" x14ac:dyDescent="0.2">
      <c r="A252" s="78">
        <v>40543</v>
      </c>
      <c r="B252" s="68">
        <f>VLOOKUP(A252,'China Production data'!$A$1:$C$508,3,FALSE)</f>
        <v>0.13300000000000001</v>
      </c>
      <c r="C252" s="77">
        <f>VLOOKUP(A252,'China Production data'!$A$1:$C$508,2,FALSE)</f>
        <v>54.4</v>
      </c>
    </row>
    <row r="253" spans="1:3" x14ac:dyDescent="0.2">
      <c r="A253" s="76">
        <v>40602</v>
      </c>
      <c r="B253" s="68">
        <f>VLOOKUP(A253,'China Production data'!$A$1:$C$508,3,FALSE)</f>
        <v>0.13500000000000001</v>
      </c>
      <c r="C253" s="77">
        <f>VLOOKUP(A253,'China Production data'!$A$1:$C$508,2,FALSE)</f>
        <v>51.7</v>
      </c>
    </row>
    <row r="254" spans="1:3" x14ac:dyDescent="0.2">
      <c r="A254" s="76">
        <v>40633</v>
      </c>
      <c r="B254" s="68">
        <f>VLOOKUP(A254,'China Production data'!$A$1:$C$508,3,FALSE)</f>
        <v>0.14099999999999999</v>
      </c>
      <c r="C254" s="77">
        <f>VLOOKUP(A254,'China Production data'!$A$1:$C$508,2,FALSE)</f>
        <v>51.8</v>
      </c>
    </row>
    <row r="255" spans="1:3" x14ac:dyDescent="0.2">
      <c r="A255" s="78">
        <v>40663</v>
      </c>
      <c r="B255" s="68">
        <f>VLOOKUP(A255,'China Production data'!$A$1:$C$508,3,FALSE)</f>
        <v>0.14799999999999999</v>
      </c>
      <c r="C255" s="77">
        <f>VLOOKUP(A255,'China Production data'!$A$1:$C$508,2,FALSE)</f>
        <v>51.8</v>
      </c>
    </row>
    <row r="256" spans="1:3" x14ac:dyDescent="0.2">
      <c r="A256" s="76">
        <v>40694</v>
      </c>
      <c r="B256" s="68">
        <f>VLOOKUP(A256,'China Production data'!$A$1:$C$508,3,FALSE)</f>
        <v>0.13400000000000001</v>
      </c>
      <c r="C256" s="77">
        <f>VLOOKUP(A256,'China Production data'!$A$1:$C$508,2,FALSE)</f>
        <v>51.6</v>
      </c>
    </row>
    <row r="257" spans="1:3" x14ac:dyDescent="0.2">
      <c r="A257" s="78">
        <v>40724</v>
      </c>
      <c r="B257" s="68">
        <f>VLOOKUP(A257,'China Production data'!$A$1:$C$508,3,FALSE)</f>
        <v>0.13300000000000001</v>
      </c>
      <c r="C257" s="77">
        <f>VLOOKUP(A257,'China Production data'!$A$1:$C$508,2,FALSE)</f>
        <v>50.1</v>
      </c>
    </row>
    <row r="258" spans="1:3" x14ac:dyDescent="0.2">
      <c r="A258" s="76">
        <v>40755</v>
      </c>
      <c r="B258" s="68">
        <f>VLOOKUP(A258,'China Production data'!$A$1:$C$508,3,FALSE)</f>
        <v>0.151</v>
      </c>
      <c r="C258" s="77">
        <f>VLOOKUP(A258,'China Production data'!$A$1:$C$508,2,FALSE)</f>
        <v>49.3</v>
      </c>
    </row>
    <row r="259" spans="1:3" x14ac:dyDescent="0.2">
      <c r="A259" s="78">
        <v>40786</v>
      </c>
      <c r="B259" s="68">
        <f>VLOOKUP(A259,'China Production data'!$A$1:$C$508,3,FALSE)</f>
        <v>0.14000000000000001</v>
      </c>
      <c r="C259" s="77">
        <f>VLOOKUP(A259,'China Production data'!$A$1:$C$508,2,FALSE)</f>
        <v>49.9</v>
      </c>
    </row>
    <row r="260" spans="1:3" x14ac:dyDescent="0.2">
      <c r="A260" s="76">
        <v>40816</v>
      </c>
      <c r="B260" s="68">
        <f>VLOOKUP(A260,'China Production data'!$A$1:$C$508,3,FALSE)</f>
        <v>0.13500000000000001</v>
      </c>
      <c r="C260" s="77">
        <f>VLOOKUP(A260,'China Production data'!$A$1:$C$508,2,FALSE)</f>
        <v>49.9</v>
      </c>
    </row>
    <row r="261" spans="1:3" x14ac:dyDescent="0.2">
      <c r="A261" s="78">
        <v>40847</v>
      </c>
      <c r="B261" s="68">
        <f>VLOOKUP(A261,'China Production data'!$A$1:$C$508,3,FALSE)</f>
        <v>0.13800000000000001</v>
      </c>
      <c r="C261" s="77">
        <f>VLOOKUP(A261,'China Production data'!$A$1:$C$508,2,FALSE)</f>
        <v>51</v>
      </c>
    </row>
    <row r="262" spans="1:3" x14ac:dyDescent="0.2">
      <c r="A262" s="76">
        <v>40877</v>
      </c>
      <c r="B262" s="68">
        <f>VLOOKUP(A262,'China Production data'!$A$1:$C$508,3,FALSE)</f>
        <v>0.13200000000000001</v>
      </c>
      <c r="C262" s="77">
        <f>VLOOKUP(A262,'China Production data'!$A$1:$C$508,2,FALSE)</f>
        <v>47.7</v>
      </c>
    </row>
    <row r="263" spans="1:3" x14ac:dyDescent="0.2">
      <c r="A263" s="78">
        <v>40908</v>
      </c>
      <c r="B263" s="68">
        <f>VLOOKUP(A263,'China Production data'!$A$1:$C$508,3,FALSE)</f>
        <v>0.124</v>
      </c>
      <c r="C263" s="77">
        <f>VLOOKUP(A263,'China Production data'!$A$1:$C$508,2,FALSE)</f>
        <v>48.7</v>
      </c>
    </row>
    <row r="264" spans="1:3" x14ac:dyDescent="0.2">
      <c r="A264" s="76">
        <v>40968</v>
      </c>
      <c r="B264" s="68">
        <f>VLOOKUP(A264,'China Production data'!$A$1:$C$508,3,FALSE)</f>
        <v>0.128</v>
      </c>
      <c r="C264" s="77">
        <f>VLOOKUP(A264,'China Production data'!$A$1:$C$508,2,FALSE)</f>
        <v>49.6</v>
      </c>
    </row>
    <row r="265" spans="1:3" x14ac:dyDescent="0.2">
      <c r="A265" s="78">
        <v>40999</v>
      </c>
      <c r="B265" s="68">
        <f>VLOOKUP(A265,'China Production data'!$A$1:$C$508,3,FALSE)</f>
        <v>0.114</v>
      </c>
      <c r="C265" s="77">
        <f>VLOOKUP(A265,'China Production data'!$A$1:$C$508,2,FALSE)</f>
        <v>48.3</v>
      </c>
    </row>
    <row r="266" spans="1:3" x14ac:dyDescent="0.2">
      <c r="A266" s="76">
        <v>41029</v>
      </c>
      <c r="B266" s="68">
        <f>VLOOKUP(A266,'China Production data'!$A$1:$C$508,3,FALSE)</f>
        <v>0.11899999999999999</v>
      </c>
      <c r="C266" s="77">
        <f>VLOOKUP(A266,'China Production data'!$A$1:$C$508,2,FALSE)</f>
        <v>49.3</v>
      </c>
    </row>
    <row r="267" spans="1:3" x14ac:dyDescent="0.2">
      <c r="A267" s="78">
        <v>41060</v>
      </c>
      <c r="B267" s="68">
        <f>VLOOKUP(A267,'China Production data'!$A$1:$C$508,3,FALSE)</f>
        <v>9.2999999999999999E-2</v>
      </c>
      <c r="C267" s="77">
        <f>VLOOKUP(A267,'China Production data'!$A$1:$C$508,2,FALSE)</f>
        <v>48.4</v>
      </c>
    </row>
    <row r="268" spans="1:3" x14ac:dyDescent="0.2">
      <c r="A268" s="76">
        <v>41090</v>
      </c>
      <c r="B268" s="68">
        <f>VLOOKUP(A268,'China Production data'!$A$1:$C$508,3,FALSE)</f>
        <v>9.6000000000000002E-2</v>
      </c>
      <c r="C268" s="77">
        <f>VLOOKUP(A268,'China Production data'!$A$1:$C$508,2,FALSE)</f>
        <v>48.2</v>
      </c>
    </row>
    <row r="269" spans="1:3" x14ac:dyDescent="0.2">
      <c r="A269" s="78">
        <v>41121</v>
      </c>
      <c r="B269" s="68">
        <f>VLOOKUP(A269,'China Production data'!$A$1:$C$508,3,FALSE)</f>
        <v>9.5000000000000001E-2</v>
      </c>
      <c r="C269" s="77">
        <f>VLOOKUP(A269,'China Production data'!$A$1:$C$508,2,FALSE)</f>
        <v>49.3</v>
      </c>
    </row>
    <row r="270" spans="1:3" x14ac:dyDescent="0.2">
      <c r="A270" s="76">
        <v>41152</v>
      </c>
      <c r="B270" s="68">
        <f>VLOOKUP(A270,'China Production data'!$A$1:$C$508,3,FALSE)</f>
        <v>9.1999999999999998E-2</v>
      </c>
      <c r="C270" s="77">
        <f>VLOOKUP(A270,'China Production data'!$A$1:$C$508,2,FALSE)</f>
        <v>47.7</v>
      </c>
    </row>
    <row r="271" spans="1:3" x14ac:dyDescent="0.2">
      <c r="A271" s="78">
        <v>41182</v>
      </c>
      <c r="B271" s="68">
        <f>VLOOKUP(A271,'China Production data'!$A$1:$C$508,3,FALSE)</f>
        <v>8.8999999999999996E-2</v>
      </c>
      <c r="C271" s="77">
        <f>VLOOKUP(A271,'China Production data'!$A$1:$C$508,2,FALSE)</f>
        <v>47.9</v>
      </c>
    </row>
    <row r="272" spans="1:3" x14ac:dyDescent="0.2">
      <c r="A272" s="76">
        <v>41213</v>
      </c>
      <c r="B272" s="68">
        <f>VLOOKUP(A272,'China Production data'!$A$1:$C$508,3,FALSE)</f>
        <v>9.1999999999999998E-2</v>
      </c>
      <c r="C272" s="77">
        <f>VLOOKUP(A272,'China Production data'!$A$1:$C$508,2,FALSE)</f>
        <v>49.5</v>
      </c>
    </row>
    <row r="273" spans="1:3" x14ac:dyDescent="0.2">
      <c r="A273" s="78">
        <v>41243</v>
      </c>
      <c r="B273" s="68">
        <f>VLOOKUP(A273,'China Production data'!$A$1:$C$508,3,FALSE)</f>
        <v>9.6000000000000002E-2</v>
      </c>
      <c r="C273" s="77">
        <f>VLOOKUP(A273,'China Production data'!$A$1:$C$508,2,FALSE)</f>
        <v>50.5</v>
      </c>
    </row>
    <row r="274" spans="1:3" x14ac:dyDescent="0.2">
      <c r="A274" s="76">
        <v>41274</v>
      </c>
      <c r="B274" s="68">
        <f>VLOOKUP(A274,'China Production data'!$A$1:$C$508,3,FALSE)</f>
        <v>0.10100000000000001</v>
      </c>
      <c r="C274" s="77">
        <f>VLOOKUP(A274,'China Production data'!$A$1:$C$508,2,FALSE)</f>
        <v>51.5</v>
      </c>
    </row>
    <row r="275" spans="1:3" x14ac:dyDescent="0.2">
      <c r="A275" s="78">
        <v>41333</v>
      </c>
      <c r="B275" s="68">
        <f>VLOOKUP(A275,'China Production data'!$A$1:$C$508,3,FALSE)</f>
        <v>0.10299999999999999</v>
      </c>
      <c r="C275" s="77">
        <f>VLOOKUP(A275,'China Production data'!$A$1:$C$508,2,FALSE)</f>
        <v>50.4</v>
      </c>
    </row>
    <row r="276" spans="1:3" x14ac:dyDescent="0.2">
      <c r="A276" s="76">
        <v>41364</v>
      </c>
      <c r="B276" s="68">
        <f>VLOOKUP(A276,'China Production data'!$A$1:$C$508,3,FALSE)</f>
        <v>9.9000000000000005E-2</v>
      </c>
      <c r="C276" s="77">
        <f>VLOOKUP(A276,'China Production data'!$A$1:$C$508,2,FALSE)</f>
        <v>51.6</v>
      </c>
    </row>
    <row r="277" spans="1:3" x14ac:dyDescent="0.2">
      <c r="A277" s="78">
        <v>41394</v>
      </c>
      <c r="B277" s="68">
        <f>VLOOKUP(A277,'China Production data'!$A$1:$C$508,3,FALSE)</f>
        <v>8.8999999999999996E-2</v>
      </c>
      <c r="C277" s="77">
        <f>VLOOKUP(A277,'China Production data'!$A$1:$C$508,2,FALSE)</f>
        <v>50.4</v>
      </c>
    </row>
    <row r="278" spans="1:3" x14ac:dyDescent="0.2">
      <c r="A278" s="76">
        <v>41425</v>
      </c>
      <c r="B278" s="68">
        <f>VLOOKUP(A278,'China Production data'!$A$1:$C$508,3,FALSE)</f>
        <v>9.2999999999999999E-2</v>
      </c>
      <c r="C278" s="77">
        <f>VLOOKUP(A278,'China Production data'!$A$1:$C$508,2,FALSE)</f>
        <v>49.2</v>
      </c>
    </row>
    <row r="279" spans="1:3" x14ac:dyDescent="0.2">
      <c r="A279" s="78">
        <v>41455</v>
      </c>
      <c r="B279" s="68">
        <f>VLOOKUP(A279,'China Production data'!$A$1:$C$508,3,FALSE)</f>
        <v>9.1999999999999998E-2</v>
      </c>
      <c r="C279" s="77">
        <f>VLOOKUP(A279,'China Production data'!$A$1:$C$508,2,FALSE)</f>
        <v>48.2</v>
      </c>
    </row>
    <row r="280" spans="1:3" x14ac:dyDescent="0.2">
      <c r="A280" s="76">
        <v>41486</v>
      </c>
      <c r="B280" s="68">
        <f>VLOOKUP(A280,'China Production data'!$A$1:$C$508,3,FALSE)</f>
        <v>8.8999999999999996E-2</v>
      </c>
      <c r="C280" s="77">
        <f>VLOOKUP(A280,'China Production data'!$A$1:$C$508,2,FALSE)</f>
        <v>47.7</v>
      </c>
    </row>
    <row r="281" spans="1:3" x14ac:dyDescent="0.2">
      <c r="A281" s="78">
        <v>41517</v>
      </c>
      <c r="B281" s="68">
        <f>VLOOKUP(A281,'China Production data'!$A$1:$C$508,3,FALSE)</f>
        <v>9.7000000000000003E-2</v>
      </c>
      <c r="C281" s="77">
        <f>VLOOKUP(A281,'China Production data'!$A$1:$C$508,2,FALSE)</f>
        <v>50.1</v>
      </c>
    </row>
    <row r="282" spans="1:3" x14ac:dyDescent="0.2">
      <c r="A282" s="76">
        <v>41547</v>
      </c>
      <c r="B282" s="68">
        <f>VLOOKUP(A282,'China Production data'!$A$1:$C$508,3,FALSE)</f>
        <v>0.104</v>
      </c>
      <c r="C282" s="77">
        <f>VLOOKUP(A282,'China Production data'!$A$1:$C$508,2,FALSE)</f>
        <v>50.2</v>
      </c>
    </row>
    <row r="283" spans="1:3" x14ac:dyDescent="0.2">
      <c r="A283" s="78">
        <v>41578</v>
      </c>
      <c r="B283" s="68">
        <f>VLOOKUP(A283,'China Production data'!$A$1:$C$508,3,FALSE)</f>
        <v>0.10199999999999999</v>
      </c>
      <c r="C283" s="77">
        <f>VLOOKUP(A283,'China Production data'!$A$1:$C$508,2,FALSE)</f>
        <v>50.9</v>
      </c>
    </row>
    <row r="284" spans="1:3" x14ac:dyDescent="0.2">
      <c r="A284" s="76">
        <v>41608</v>
      </c>
      <c r="B284" s="68">
        <f>VLOOKUP(A284,'China Production data'!$A$1:$C$508,3,FALSE)</f>
        <v>0.10299999999999999</v>
      </c>
      <c r="C284" s="77">
        <f>VLOOKUP(A284,'China Production data'!$A$1:$C$508,2,FALSE)</f>
        <v>50.8</v>
      </c>
    </row>
    <row r="285" spans="1:3" x14ac:dyDescent="0.2">
      <c r="A285" s="78">
        <v>41639</v>
      </c>
      <c r="B285" s="68">
        <f>VLOOKUP(A285,'China Production data'!$A$1:$C$508,3,FALSE)</f>
        <v>0.1</v>
      </c>
      <c r="C285" s="77">
        <f>VLOOKUP(A285,'China Production data'!$A$1:$C$508,2,FALSE)</f>
        <v>50.5</v>
      </c>
    </row>
    <row r="286" spans="1:3" x14ac:dyDescent="0.2">
      <c r="A286" s="76">
        <v>41698</v>
      </c>
      <c r="B286" s="68">
        <f>VLOOKUP(A286,'China Production data'!$A$1:$C$508,3,FALSE)</f>
        <v>9.7000000000000003E-2</v>
      </c>
      <c r="C286" s="77">
        <f>VLOOKUP(A286,'China Production data'!$A$1:$C$508,2,FALSE)</f>
        <v>48.5</v>
      </c>
    </row>
    <row r="287" spans="1:3" x14ac:dyDescent="0.2">
      <c r="A287" s="78">
        <v>41729</v>
      </c>
      <c r="B287" s="68">
        <f>VLOOKUP(A287,'China Production data'!$A$1:$C$508,3,FALSE)</f>
        <v>8.5999999999999993E-2</v>
      </c>
      <c r="C287" s="77">
        <f>VLOOKUP(A287,'China Production data'!$A$1:$C$508,2,FALSE)</f>
        <v>48</v>
      </c>
    </row>
    <row r="288" spans="1:3" x14ac:dyDescent="0.2">
      <c r="A288" s="76">
        <v>41759</v>
      </c>
      <c r="B288" s="68">
        <f>VLOOKUP(A288,'China Production data'!$A$1:$C$508,3,FALSE)</f>
        <v>8.7999999999999995E-2</v>
      </c>
      <c r="C288" s="77">
        <f>VLOOKUP(A288,'China Production data'!$A$1:$C$508,2,FALSE)</f>
        <v>48.1</v>
      </c>
    </row>
    <row r="289" spans="1:3" x14ac:dyDescent="0.2">
      <c r="A289" s="78">
        <v>41790</v>
      </c>
      <c r="B289" s="68">
        <f>VLOOKUP(A289,'China Production data'!$A$1:$C$508,3,FALSE)</f>
        <v>8.6999999999999994E-2</v>
      </c>
      <c r="C289" s="77">
        <f>VLOOKUP(A289,'China Production data'!$A$1:$C$508,2,FALSE)</f>
        <v>49.4</v>
      </c>
    </row>
    <row r="290" spans="1:3" x14ac:dyDescent="0.2">
      <c r="A290" s="76">
        <v>41820</v>
      </c>
      <c r="B290" s="68">
        <f>VLOOKUP(A290,'China Production data'!$A$1:$C$508,3,FALSE)</f>
        <v>8.7999999999999995E-2</v>
      </c>
      <c r="C290" s="77">
        <f>VLOOKUP(A290,'China Production data'!$A$1:$C$508,2,FALSE)</f>
        <v>50.7</v>
      </c>
    </row>
    <row r="291" spans="1:3" x14ac:dyDescent="0.2">
      <c r="A291" s="78">
        <v>41851</v>
      </c>
      <c r="B291" s="68">
        <f>VLOOKUP(A291,'China Production data'!$A$1:$C$508,3,FALSE)</f>
        <v>9.1999999999999998E-2</v>
      </c>
      <c r="C291" s="77">
        <f>VLOOKUP(A291,'China Production data'!$A$1:$C$508,2,FALSE)</f>
        <v>51.7</v>
      </c>
    </row>
    <row r="292" spans="1:3" x14ac:dyDescent="0.2">
      <c r="A292" s="76">
        <v>41882</v>
      </c>
      <c r="B292" s="68">
        <f>VLOOKUP(A292,'China Production data'!$A$1:$C$508,3,FALSE)</f>
        <v>0.09</v>
      </c>
      <c r="C292" s="77">
        <f>VLOOKUP(A292,'China Production data'!$A$1:$C$508,2,FALSE)</f>
        <v>50.2</v>
      </c>
    </row>
    <row r="293" spans="1:3" x14ac:dyDescent="0.2">
      <c r="A293" s="78">
        <v>41912</v>
      </c>
      <c r="B293" s="68">
        <f>VLOOKUP(A293,'China Production data'!$A$1:$C$508,3,FALSE)</f>
        <v>6.9000000000000006E-2</v>
      </c>
      <c r="C293" s="77">
        <f>VLOOKUP(A293,'China Production data'!$A$1:$C$508,2,FALSE)</f>
        <v>51.1</v>
      </c>
    </row>
    <row r="294" spans="1:3" x14ac:dyDescent="0.2">
      <c r="A294" s="76">
        <v>41943</v>
      </c>
      <c r="B294" s="68">
        <f>VLOOKUP(A294,'China Production data'!$A$1:$C$508,3,FALSE)</f>
        <v>0.08</v>
      </c>
      <c r="C294" s="77">
        <f>VLOOKUP(A294,'China Production data'!$A$1:$C$508,2,FALSE)</f>
        <v>50.8</v>
      </c>
    </row>
    <row r="295" spans="1:3" x14ac:dyDescent="0.2">
      <c r="A295" s="78">
        <v>41973</v>
      </c>
      <c r="B295" s="68">
        <f>VLOOKUP(A295,'China Production data'!$A$1:$C$508,3,FALSE)</f>
        <v>7.6999999999999999E-2</v>
      </c>
      <c r="C295" s="77">
        <f>VLOOKUP(A295,'China Production data'!$A$1:$C$508,2,FALSE)</f>
        <v>50.3</v>
      </c>
    </row>
    <row r="296" spans="1:3" x14ac:dyDescent="0.2">
      <c r="A296" s="76">
        <v>42004</v>
      </c>
      <c r="B296" s="68">
        <f>VLOOKUP(A296,'China Production data'!$A$1:$C$508,3,FALSE)</f>
        <v>7.1999999999999995E-2</v>
      </c>
      <c r="C296" s="77">
        <f>VLOOKUP(A296,'China Production data'!$A$1:$C$508,2,FALSE)</f>
        <v>50.1</v>
      </c>
    </row>
    <row r="297" spans="1:3" x14ac:dyDescent="0.2">
      <c r="A297" s="78">
        <v>42063</v>
      </c>
      <c r="B297" s="68">
        <f>VLOOKUP(A297,'China Production data'!$A$1:$C$508,3,FALSE)</f>
        <v>7.9000000000000001E-2</v>
      </c>
      <c r="C297" s="77">
        <f>VLOOKUP(A297,'China Production data'!$A$1:$C$508,2,FALSE)</f>
        <v>49.9</v>
      </c>
    </row>
    <row r="298" spans="1:3" x14ac:dyDescent="0.2">
      <c r="A298" s="76">
        <v>42094</v>
      </c>
      <c r="B298" s="68">
        <f>VLOOKUP(A298,'China Production data'!$A$1:$C$508,3,FALSE)</f>
        <v>6.8000000000000005E-2</v>
      </c>
      <c r="C298" s="77">
        <f>VLOOKUP(A298,'China Production data'!$A$1:$C$508,2,FALSE)</f>
        <v>50.1</v>
      </c>
    </row>
    <row r="299" spans="1:3" x14ac:dyDescent="0.2">
      <c r="A299" s="78">
        <v>42124</v>
      </c>
      <c r="B299" s="68">
        <f>VLOOKUP(A299,'China Production data'!$A$1:$C$508,3,FALSE)</f>
        <v>5.6000000000000001E-2</v>
      </c>
      <c r="C299" s="77">
        <f>VLOOKUP(A299,'China Production data'!$A$1:$C$508,2,FALSE)</f>
        <v>50.1</v>
      </c>
    </row>
    <row r="300" spans="1:3" x14ac:dyDescent="0.2">
      <c r="A300" s="76">
        <v>42155</v>
      </c>
      <c r="B300" s="68">
        <f>VLOOKUP(A300,'China Production data'!$A$1:$C$508,3,FALSE)</f>
        <v>5.8999999999999997E-2</v>
      </c>
      <c r="C300" s="77">
        <f>VLOOKUP(A300,'China Production data'!$A$1:$C$508,2,FALSE)</f>
        <v>50.2</v>
      </c>
    </row>
    <row r="301" spans="1:3" x14ac:dyDescent="0.2">
      <c r="A301" s="78">
        <v>42185</v>
      </c>
      <c r="B301" s="68">
        <f>VLOOKUP(A301,'China Production data'!$A$1:$C$508,3,FALSE)</f>
        <v>6.0999999999999999E-2</v>
      </c>
      <c r="C301" s="77">
        <f>VLOOKUP(A301,'China Production data'!$A$1:$C$508,2,FALSE)</f>
        <v>50.2</v>
      </c>
    </row>
    <row r="302" spans="1:3" x14ac:dyDescent="0.2">
      <c r="A302" s="76">
        <v>42216</v>
      </c>
      <c r="B302" s="68">
        <f>VLOOKUP(A302,'China Production data'!$A$1:$C$508,3,FALSE)</f>
        <v>6.8000000000000005E-2</v>
      </c>
      <c r="C302" s="77">
        <f>VLOOKUP(A302,'China Production data'!$A$1:$C$508,2,FALSE)</f>
        <v>50</v>
      </c>
    </row>
    <row r="303" spans="1:3" x14ac:dyDescent="0.2">
      <c r="A303" s="78">
        <v>42247</v>
      </c>
      <c r="B303" s="68">
        <f>VLOOKUP(A303,'China Production data'!$A$1:$C$508,3,FALSE)</f>
        <v>0.06</v>
      </c>
      <c r="C303" s="77">
        <f>VLOOKUP(A303,'China Production data'!$A$1:$C$508,2,FALSE)</f>
        <v>47.3</v>
      </c>
    </row>
    <row r="304" spans="1:3" x14ac:dyDescent="0.2">
      <c r="A304" s="76">
        <v>42277</v>
      </c>
      <c r="B304" s="68">
        <f>VLOOKUP(A304,'China Production data'!$A$1:$C$508,3,FALSE)</f>
        <v>6.0999999999999999E-2</v>
      </c>
      <c r="C304" s="77">
        <f>VLOOKUP(A304,'China Production data'!$A$1:$C$508,2,FALSE)</f>
        <v>47.2</v>
      </c>
    </row>
    <row r="305" spans="1:3" x14ac:dyDescent="0.2">
      <c r="A305" s="78">
        <v>42308</v>
      </c>
      <c r="B305" s="68">
        <f>VLOOKUP(A305,'China Production data'!$A$1:$C$508,3,FALSE)</f>
        <v>5.7000000000000002E-2</v>
      </c>
      <c r="C305" s="77">
        <f>VLOOKUP(A305,'China Production data'!$A$1:$C$508,2,FALSE)</f>
        <v>48.3</v>
      </c>
    </row>
    <row r="306" spans="1:3" x14ac:dyDescent="0.2">
      <c r="A306" s="76">
        <v>42338</v>
      </c>
      <c r="B306" s="68">
        <f>VLOOKUP(A306,'China Production data'!$A$1:$C$508,3,FALSE)</f>
        <v>5.6000000000000001E-2</v>
      </c>
      <c r="C306" s="77">
        <f>VLOOKUP(A306,'China Production data'!$A$1:$C$508,2,FALSE)</f>
        <v>48.6</v>
      </c>
    </row>
    <row r="307" spans="1:3" x14ac:dyDescent="0.2">
      <c r="A307" s="78">
        <v>42369</v>
      </c>
      <c r="B307" s="68">
        <f>VLOOKUP(A307,'China Production data'!$A$1:$C$508,3,FALSE)</f>
        <v>6.2E-2</v>
      </c>
      <c r="C307" s="77">
        <f>VLOOKUP(A307,'China Production data'!$A$1:$C$508,2,FALSE)</f>
        <v>48.2</v>
      </c>
    </row>
    <row r="308" spans="1:3" x14ac:dyDescent="0.2">
      <c r="A308" s="76">
        <v>42400</v>
      </c>
      <c r="B308" s="68">
        <f>VLOOKUP(A308,'China Production data'!$A$1:$C$508,3,FALSE)</f>
        <v>5.8999999999999997E-2</v>
      </c>
      <c r="C308" s="77">
        <f>VLOOKUP(A308,'China Production data'!$A$1:$C$508,2,FALSE)</f>
        <v>48.4</v>
      </c>
    </row>
    <row r="309" spans="1:3" x14ac:dyDescent="0.2">
      <c r="A309" s="78">
        <v>42460</v>
      </c>
      <c r="B309" s="68">
        <f>VLOOKUP(A309,'China Production data'!$A$1:$C$508,3,FALSE)</f>
        <v>5.3999999999999999E-2</v>
      </c>
      <c r="C309" s="77">
        <f>VLOOKUP(A309,'China Production data'!$A$1:$C$508,2,FALSE)</f>
        <v>49.7</v>
      </c>
    </row>
    <row r="310" spans="1:3" x14ac:dyDescent="0.2">
      <c r="A310" s="76">
        <v>42490</v>
      </c>
      <c r="B310" s="68">
        <f>VLOOKUP(A310,'China Production data'!$A$1:$C$508,3,FALSE)</f>
        <v>6.8000000000000005E-2</v>
      </c>
      <c r="C310" s="77">
        <f>VLOOKUP(A310,'China Production data'!$A$1:$C$508,2,FALSE)</f>
        <v>49.4</v>
      </c>
    </row>
    <row r="311" spans="1:3" x14ac:dyDescent="0.2">
      <c r="A311" s="78">
        <v>42521</v>
      </c>
      <c r="B311" s="68">
        <f>VLOOKUP(A311,'China Production data'!$A$1:$C$508,3,FALSE)</f>
        <v>0.06</v>
      </c>
      <c r="C311" s="77">
        <f>VLOOKUP(A311,'China Production data'!$A$1:$C$508,2,FALSE)</f>
        <v>49.2</v>
      </c>
    </row>
    <row r="312" spans="1:3" x14ac:dyDescent="0.2">
      <c r="A312" s="76">
        <v>42551</v>
      </c>
      <c r="B312" s="68">
        <f>VLOOKUP(A312,'China Production data'!$A$1:$C$508,3,FALSE)</f>
        <v>0.06</v>
      </c>
      <c r="C312" s="77">
        <f>VLOOKUP(A312,'China Production data'!$A$1:$C$508,2,FALSE)</f>
        <v>48.6</v>
      </c>
    </row>
    <row r="313" spans="1:3" x14ac:dyDescent="0.2">
      <c r="A313" s="78">
        <v>42582</v>
      </c>
      <c r="B313" s="68">
        <f>VLOOKUP(A313,'China Production data'!$A$1:$C$508,3,FALSE)</f>
        <v>6.2E-2</v>
      </c>
      <c r="C313" s="77">
        <f>VLOOKUP(A313,'China Production data'!$A$1:$C$508,2,FALSE)</f>
        <v>50.6</v>
      </c>
    </row>
    <row r="314" spans="1:3" x14ac:dyDescent="0.2">
      <c r="A314" s="76">
        <v>42613</v>
      </c>
      <c r="B314" s="68">
        <f>VLOOKUP(A314,'China Production data'!$A$1:$C$508,3,FALSE)</f>
        <v>0.06</v>
      </c>
      <c r="C314" s="77">
        <f>VLOOKUP(A314,'China Production data'!$A$1:$C$508,2,FALSE)</f>
        <v>50</v>
      </c>
    </row>
    <row r="315" spans="1:3" x14ac:dyDescent="0.2">
      <c r="A315" s="78">
        <v>42643</v>
      </c>
      <c r="B315" s="68">
        <f>VLOOKUP(A315,'China Production data'!$A$1:$C$508,3,FALSE)</f>
        <v>6.3E-2</v>
      </c>
      <c r="C315" s="77">
        <f>VLOOKUP(A315,'China Production data'!$A$1:$C$508,2,FALSE)</f>
        <v>50.1</v>
      </c>
    </row>
    <row r="316" spans="1:3" x14ac:dyDescent="0.2">
      <c r="A316" s="76">
        <v>42674</v>
      </c>
      <c r="B316" s="68">
        <f>VLOOKUP(A316,'China Production data'!$A$1:$C$508,3,FALSE)</f>
        <v>6.0999999999999999E-2</v>
      </c>
      <c r="C316" s="77">
        <f>VLOOKUP(A316,'China Production data'!$A$1:$C$508,2,FALSE)</f>
        <v>51.2</v>
      </c>
    </row>
    <row r="317" spans="1:3" x14ac:dyDescent="0.2">
      <c r="A317" s="78">
        <v>42704</v>
      </c>
      <c r="B317" s="68">
        <f>VLOOKUP(A317,'China Production data'!$A$1:$C$508,3,FALSE)</f>
        <v>6.0999999999999999E-2</v>
      </c>
      <c r="C317" s="77">
        <f>VLOOKUP(A317,'China Production data'!$A$1:$C$508,2,FALSE)</f>
        <v>50.9</v>
      </c>
    </row>
    <row r="318" spans="1:3" x14ac:dyDescent="0.2">
      <c r="A318" s="76">
        <v>42735</v>
      </c>
      <c r="B318" s="68">
        <f>VLOOKUP(A318,'China Production data'!$A$1:$C$508,3,FALSE)</f>
        <v>6.2E-2</v>
      </c>
      <c r="C318" s="77">
        <f>VLOOKUP(A318,'China Production data'!$A$1:$C$508,2,FALSE)</f>
        <v>51.9</v>
      </c>
    </row>
    <row r="319" spans="1:3" x14ac:dyDescent="0.2">
      <c r="A319" s="78">
        <v>42766</v>
      </c>
      <c r="B319" s="68">
        <f>VLOOKUP(A319,'China Production data'!$A$1:$C$508,3,FALSE)</f>
        <v>0.06</v>
      </c>
      <c r="C319" s="77">
        <f>VLOOKUP(A319,'China Production data'!$A$1:$C$508,2,FALSE)</f>
        <v>51</v>
      </c>
    </row>
    <row r="320" spans="1:3" x14ac:dyDescent="0.2">
      <c r="A320" s="76">
        <v>42825</v>
      </c>
      <c r="B320" s="68">
        <f>VLOOKUP(A320,'China Production data'!$A$1:$C$508,3,FALSE)</f>
        <v>6.3E-2</v>
      </c>
      <c r="C320" s="77">
        <f>VLOOKUP(A320,'China Production data'!$A$1:$C$508,2,FALSE)</f>
        <v>51.2</v>
      </c>
    </row>
    <row r="321" spans="1:3" x14ac:dyDescent="0.2">
      <c r="A321" s="78">
        <v>42855</v>
      </c>
      <c r="B321" s="68">
        <f>VLOOKUP(A321,'China Production data'!$A$1:$C$508,3,FALSE)</f>
        <v>7.5999999999999998E-2</v>
      </c>
      <c r="C321" s="77">
        <f>VLOOKUP(A321,'China Production data'!$A$1:$C$508,2,FALSE)</f>
        <v>50.3</v>
      </c>
    </row>
    <row r="322" spans="1:3" x14ac:dyDescent="0.2">
      <c r="A322" s="76">
        <v>42886</v>
      </c>
      <c r="B322" s="68">
        <f>VLOOKUP(A322,'China Production data'!$A$1:$C$508,3,FALSE)</f>
        <v>6.5000000000000002E-2</v>
      </c>
      <c r="C322" s="77">
        <f>VLOOKUP(A322,'China Production data'!$A$1:$C$508,2,FALSE)</f>
        <v>49.6</v>
      </c>
    </row>
    <row r="323" spans="1:3" x14ac:dyDescent="0.2">
      <c r="A323" s="78">
        <v>42916</v>
      </c>
      <c r="B323" s="68">
        <f>VLOOKUP(A323,'China Production data'!$A$1:$C$508,3,FALSE)</f>
        <v>6.5000000000000002E-2</v>
      </c>
      <c r="C323" s="77">
        <f>VLOOKUP(A323,'China Production data'!$A$1:$C$508,2,FALSE)</f>
        <v>50.4</v>
      </c>
    </row>
    <row r="324" spans="1:3" x14ac:dyDescent="0.2">
      <c r="A324" s="76">
        <v>42947</v>
      </c>
      <c r="B324" s="68">
        <f>VLOOKUP(A324,'China Production data'!$A$1:$C$508,3,FALSE)</f>
        <v>7.5999999999999998E-2</v>
      </c>
      <c r="C324" s="77">
        <f>VLOOKUP(A324,'China Production data'!$A$1:$C$508,2,FALSE)</f>
        <v>51.1</v>
      </c>
    </row>
    <row r="325" spans="1:3" x14ac:dyDescent="0.2">
      <c r="A325" s="78">
        <v>42978</v>
      </c>
      <c r="B325" s="68">
        <f>VLOOKUP(A325,'China Production data'!$A$1:$C$508,3,FALSE)</f>
        <v>6.4000000000000001E-2</v>
      </c>
      <c r="C325" s="77">
        <f>VLOOKUP(A325,'China Production data'!$A$1:$C$508,2,FALSE)</f>
        <v>51.6</v>
      </c>
    </row>
    <row r="326" spans="1:3" x14ac:dyDescent="0.2">
      <c r="A326" s="76">
        <v>43008</v>
      </c>
      <c r="B326" s="68">
        <f>VLOOKUP(A326,'China Production data'!$A$1:$C$508,3,FALSE)</f>
        <v>0.06</v>
      </c>
      <c r="C326" s="77">
        <f>VLOOKUP(A326,'China Production data'!$A$1:$C$508,2,FALSE)</f>
        <v>51</v>
      </c>
    </row>
    <row r="327" spans="1:3" x14ac:dyDescent="0.2">
      <c r="A327" s="78">
        <v>43039</v>
      </c>
      <c r="B327" s="68">
        <f>VLOOKUP(A327,'China Production data'!$A$1:$C$508,3,FALSE)</f>
        <v>6.6000000000000003E-2</v>
      </c>
      <c r="C327" s="77">
        <f>VLOOKUP(A327,'China Production data'!$A$1:$C$508,2,FALSE)</f>
        <v>51</v>
      </c>
    </row>
    <row r="328" spans="1:3" x14ac:dyDescent="0.2">
      <c r="A328" s="76">
        <v>43069</v>
      </c>
      <c r="B328" s="68">
        <f>VLOOKUP(A328,'China Production data'!$A$1:$C$508,3,FALSE)</f>
        <v>6.2E-2</v>
      </c>
      <c r="C328" s="77">
        <f>VLOOKUP(A328,'China Production data'!$A$1:$C$508,2,FALSE)</f>
        <v>50.8</v>
      </c>
    </row>
    <row r="329" spans="1:3" x14ac:dyDescent="0.2">
      <c r="A329" s="78">
        <v>43100</v>
      </c>
      <c r="B329" s="68">
        <f>VLOOKUP(A329,'China Production data'!$A$1:$C$508,3,FALSE)</f>
        <v>6.0999999999999999E-2</v>
      </c>
      <c r="C329" s="77">
        <f>VLOOKUP(A329,'China Production data'!$A$1:$C$508,2,FALSE)</f>
        <v>51.5</v>
      </c>
    </row>
    <row r="330" spans="1:3" x14ac:dyDescent="0.2">
      <c r="A330" s="76">
        <v>43159</v>
      </c>
      <c r="B330" s="68">
        <f>VLOOKUP(A330,'China Production data'!$A$1:$C$508,3,FALSE)</f>
        <v>6.2E-2</v>
      </c>
      <c r="C330" s="77">
        <f>VLOOKUP(A330,'China Production data'!$A$1:$C$508,2,FALSE)</f>
        <v>51.5</v>
      </c>
    </row>
    <row r="331" spans="1:3" x14ac:dyDescent="0.2">
      <c r="A331" s="78">
        <v>43190</v>
      </c>
      <c r="B331" s="68">
        <f>VLOOKUP(A331,'China Production data'!$A$1:$C$508,3,FALSE)</f>
        <v>7.1999999999999995E-2</v>
      </c>
      <c r="C331" s="77">
        <f>VLOOKUP(A331,'China Production data'!$A$1:$C$508,2,FALSE)</f>
        <v>51</v>
      </c>
    </row>
    <row r="332" spans="1:3" x14ac:dyDescent="0.2">
      <c r="A332" s="76">
        <v>43220</v>
      </c>
      <c r="B332" s="68">
        <f>VLOOKUP(A332,'China Production data'!$A$1:$C$508,3,FALSE)</f>
        <v>0.06</v>
      </c>
      <c r="C332" s="77">
        <f>VLOOKUP(A332,'China Production data'!$A$1:$C$508,2,FALSE)</f>
        <v>51.1</v>
      </c>
    </row>
    <row r="333" spans="1:3" x14ac:dyDescent="0.2">
      <c r="A333" s="78">
        <v>43251</v>
      </c>
      <c r="B333" s="68">
        <f>VLOOKUP(A333,'China Production data'!$A$1:$C$508,3,FALSE)</f>
        <v>7.0000000000000007E-2</v>
      </c>
      <c r="C333" s="77">
        <f>VLOOKUP(A333,'China Production data'!$A$1:$C$508,2,FALSE)</f>
        <v>51.1</v>
      </c>
    </row>
    <row r="334" spans="1:3" x14ac:dyDescent="0.2">
      <c r="A334" s="76">
        <v>43281</v>
      </c>
      <c r="B334" s="68">
        <f>VLOOKUP(A334,'China Production data'!$A$1:$C$508,3,FALSE)</f>
        <v>6.8000000000000005E-2</v>
      </c>
      <c r="C334" s="77">
        <f>VLOOKUP(A334,'China Production data'!$A$1:$C$508,2,FALSE)</f>
        <v>51</v>
      </c>
    </row>
    <row r="335" spans="1:3" x14ac:dyDescent="0.2">
      <c r="A335" s="78">
        <v>43312</v>
      </c>
      <c r="B335" s="68">
        <f>VLOOKUP(A335,'China Production data'!$A$1:$C$508,3,FALSE)</f>
        <v>0.06</v>
      </c>
      <c r="C335" s="77">
        <f>VLOOKUP(A335,'China Production data'!$A$1:$C$508,2,FALSE)</f>
        <v>50.8</v>
      </c>
    </row>
    <row r="336" spans="1:3" x14ac:dyDescent="0.2">
      <c r="A336" s="76">
        <v>43343</v>
      </c>
      <c r="B336" s="68">
        <f>VLOOKUP(A336,'China Production data'!$A$1:$C$508,3,FALSE)</f>
        <v>0.06</v>
      </c>
      <c r="C336" s="77">
        <f>VLOOKUP(A336,'China Production data'!$A$1:$C$508,2,FALSE)</f>
        <v>50.6</v>
      </c>
    </row>
    <row r="337" spans="1:3" x14ac:dyDescent="0.2">
      <c r="A337" s="78">
        <v>43373</v>
      </c>
      <c r="B337" s="68">
        <f>VLOOKUP(A337,'China Production data'!$A$1:$C$508,3,FALSE)</f>
        <v>6.0999999999999999E-2</v>
      </c>
      <c r="C337" s="77">
        <f>VLOOKUP(A337,'China Production data'!$A$1:$C$508,2,FALSE)</f>
        <v>50</v>
      </c>
    </row>
    <row r="338" spans="1:3" x14ac:dyDescent="0.2">
      <c r="A338" s="76">
        <v>43404</v>
      </c>
      <c r="B338" s="68">
        <f>VLOOKUP(A338,'China Production data'!$A$1:$C$508,3,FALSE)</f>
        <v>5.8000000000000003E-2</v>
      </c>
      <c r="C338" s="77">
        <f>VLOOKUP(A338,'China Production data'!$A$1:$C$508,2,FALSE)</f>
        <v>50.1</v>
      </c>
    </row>
    <row r="339" spans="1:3" x14ac:dyDescent="0.2">
      <c r="A339" s="78">
        <v>43434</v>
      </c>
      <c r="B339" s="68">
        <f>VLOOKUP(A339,'China Production data'!$A$1:$C$508,3,FALSE)</f>
        <v>5.8999999999999997E-2</v>
      </c>
      <c r="C339" s="77">
        <f>VLOOKUP(A339,'China Production data'!$A$1:$C$508,2,FALSE)</f>
        <v>50.2</v>
      </c>
    </row>
    <row r="340" spans="1:3" x14ac:dyDescent="0.2">
      <c r="A340" s="76">
        <v>43465</v>
      </c>
      <c r="B340" s="68">
        <f>VLOOKUP(A340,'China Production data'!$A$1:$C$508,3,FALSE)</f>
        <v>5.3999999999999999E-2</v>
      </c>
      <c r="C340" s="77">
        <f>VLOOKUP(A340,'China Production data'!$A$1:$C$508,2,FALSE)</f>
        <v>49.7</v>
      </c>
    </row>
    <row r="341" spans="1:3" x14ac:dyDescent="0.2">
      <c r="A341" s="78">
        <v>43496</v>
      </c>
      <c r="B341" s="68">
        <f>VLOOKUP(A341,'China Production data'!$A$1:$C$508,3,FALSE)</f>
        <v>5.7000000000000002E-2</v>
      </c>
      <c r="C341" s="77">
        <f>VLOOKUP(A341,'China Production data'!$A$1:$C$508,2,FALSE)</f>
        <v>48.3</v>
      </c>
    </row>
    <row r="342" spans="1:3" x14ac:dyDescent="0.2">
      <c r="A342" s="76">
        <v>43524</v>
      </c>
      <c r="B342" s="68">
        <f>VLOOKUP(A342,'China Production data'!$A$1:$C$508,3,FALSE)</f>
        <v>5.2999999999999999E-2</v>
      </c>
      <c r="C342" s="77">
        <f>VLOOKUP(A342,'China Production data'!$A$1:$C$508,2,FALSE)</f>
        <v>49.9</v>
      </c>
    </row>
    <row r="343" spans="1:3" x14ac:dyDescent="0.2">
      <c r="A343" s="78">
        <v>43555</v>
      </c>
      <c r="B343" s="68">
        <f>VLOOKUP(A343,'China Production data'!$A$1:$C$508,3,FALSE)</f>
        <v>8.5000000000000006E-2</v>
      </c>
      <c r="C343" s="77">
        <f>VLOOKUP(A343,'China Production data'!$A$1:$C$508,2,FALSE)</f>
        <v>50.8</v>
      </c>
    </row>
    <row r="344" spans="1:3" x14ac:dyDescent="0.2">
      <c r="A344" s="78">
        <v>43585</v>
      </c>
      <c r="B344" s="68">
        <f>VLOOKUP(A344,'China Production data'!$A$1:$C$508,3,FALSE)</f>
        <v>5.3999999999999999E-2</v>
      </c>
      <c r="C344" s="77">
        <f>VLOOKUP(A344,'China Production data'!$A$1:$C$508,2,FALSE)</f>
        <v>50.2</v>
      </c>
    </row>
    <row r="345" spans="1:3" x14ac:dyDescent="0.2">
      <c r="A345" s="76">
        <v>43616</v>
      </c>
      <c r="B345" s="68">
        <f>VLOOKUP(A345,'China Production data'!$A$1:$C$508,3,FALSE)</f>
        <v>5.3999999999999999E-2</v>
      </c>
      <c r="C345" s="77">
        <f>VLOOKUP(A345,'China Production data'!$A$1:$C$508,2,FALSE)</f>
        <v>50.2</v>
      </c>
    </row>
    <row r="346" spans="1:3" x14ac:dyDescent="0.2">
      <c r="A346" s="76">
        <v>43646</v>
      </c>
      <c r="B346" s="68">
        <f>VLOOKUP(A346,'China Production data'!$A$1:$C$508,3,FALSE)</f>
        <v>0.05</v>
      </c>
      <c r="C346" s="77">
        <f>VLOOKUP(A346,'China Production data'!$A$1:$C$508,2,FALSE)</f>
        <v>49.4</v>
      </c>
    </row>
    <row r="347" spans="1:3" x14ac:dyDescent="0.2">
      <c r="A347" s="78">
        <v>43677</v>
      </c>
      <c r="B347" s="68">
        <f>VLOOKUP(A347,'China Production data'!$A$1:$C$508,3,FALSE)</f>
        <v>6.3E-2</v>
      </c>
      <c r="C347" s="77">
        <f>VLOOKUP(A347,'China Production data'!$A$1:$C$508,2,FALSE)</f>
        <v>49.9</v>
      </c>
    </row>
    <row r="348" spans="1:3" x14ac:dyDescent="0.2">
      <c r="A348" s="76">
        <v>43708</v>
      </c>
      <c r="B348" s="68">
        <f>VLOOKUP(A348,'China Production data'!$A$1:$C$508,3,FALSE)</f>
        <v>4.8000000000000001E-2</v>
      </c>
      <c r="C348" s="77">
        <f>VLOOKUP(A348,'China Production data'!$A$1:$C$508,2,FALSE)</f>
        <v>50.4</v>
      </c>
    </row>
    <row r="349" spans="1:3" x14ac:dyDescent="0.2">
      <c r="A349" s="78">
        <v>43738</v>
      </c>
      <c r="B349" s="68">
        <f>VLOOKUP(A349,'China Production data'!$A$1:$C$508,3,FALSE)</f>
        <v>4.3999999999999997E-2</v>
      </c>
      <c r="C349" s="77">
        <f>VLOOKUP(A349,'China Production data'!$A$1:$C$508,2,FALSE)</f>
        <v>51.4</v>
      </c>
    </row>
    <row r="350" spans="1:3" x14ac:dyDescent="0.2">
      <c r="A350" s="76">
        <v>43769</v>
      </c>
      <c r="B350" s="68">
        <f>VLOOKUP(A350,'China Production data'!$A$1:$C$508,3,FALSE)</f>
        <v>5.8000000000000003E-2</v>
      </c>
      <c r="C350" s="77">
        <f>VLOOKUP(A350,'China Production data'!$A$1:$C$508,2,FALSE)</f>
        <v>51.7</v>
      </c>
    </row>
    <row r="351" spans="1:3" x14ac:dyDescent="0.2">
      <c r="A351" s="76">
        <v>43799</v>
      </c>
      <c r="B351" s="68">
        <f>VLOOKUP(A351,'China Production data'!$A$1:$C$508,3,FALSE)</f>
        <v>4.7E-2</v>
      </c>
      <c r="C351" s="77">
        <f>VLOOKUP(A351,'China Production data'!$A$1:$C$508,2,FALSE)</f>
        <v>51.8</v>
      </c>
    </row>
    <row r="352" spans="1:3" x14ac:dyDescent="0.2">
      <c r="A352" s="76">
        <v>43830</v>
      </c>
      <c r="B352" s="68">
        <f>VLOOKUP(A352,'China Production data'!$A$1:$C$508,3,FALSE)</f>
        <v>6.2E-2</v>
      </c>
      <c r="C352" s="77">
        <f>VLOOKUP(A352,'China Production data'!$A$1:$C$508,2,FALSE)</f>
        <v>51.5</v>
      </c>
    </row>
    <row r="353" spans="1:3" x14ac:dyDescent="0.2">
      <c r="A353" s="76">
        <v>43890</v>
      </c>
      <c r="B353" s="68">
        <f>VLOOKUP(A353,'China Production data'!$A$1:$C$508,3,FALSE)</f>
        <v>6.9000000000000006E-2</v>
      </c>
      <c r="C353" s="77">
        <f>VLOOKUP(A353,'China Production data'!$A$1:$C$508,2,FALSE)</f>
        <v>51.1</v>
      </c>
    </row>
    <row r="354" spans="1:3" x14ac:dyDescent="0.2">
      <c r="A354" s="76">
        <v>43921</v>
      </c>
      <c r="B354" s="68">
        <f>VLOOKUP(A354,'China Production data'!$A$1:$C$508,3,FALSE)</f>
        <v>-0.13500000000000001</v>
      </c>
      <c r="C354" s="77">
        <f>VLOOKUP(A354,'China Production data'!$A$1:$C$508,2,FALSE)</f>
        <v>40.299999999999997</v>
      </c>
    </row>
    <row r="355" spans="1:3" x14ac:dyDescent="0.2">
      <c r="A355" s="76">
        <v>43951</v>
      </c>
      <c r="B355" s="68">
        <f>VLOOKUP(A355,'China Production data'!$A$1:$C$508,3,FALSE)</f>
        <v>-1.0999999999999999E-2</v>
      </c>
      <c r="C355" s="77">
        <f>VLOOKUP(A355,'China Production data'!$A$1:$C$508,2,FALSE)</f>
        <v>50.1</v>
      </c>
    </row>
    <row r="356" spans="1:3" x14ac:dyDescent="0.2">
      <c r="A356" s="76">
        <v>43982</v>
      </c>
      <c r="B356" s="68">
        <f>VLOOKUP(A356,'China Production data'!$A$1:$C$508,3,FALSE)</f>
        <v>3.9E-2</v>
      </c>
      <c r="C356" s="77">
        <f>VLOOKUP(A356,'China Production data'!$A$1:$C$508,2,FALSE)</f>
        <v>49.4</v>
      </c>
    </row>
    <row r="357" spans="1:3" x14ac:dyDescent="0.2">
      <c r="A357" s="76">
        <v>44012</v>
      </c>
      <c r="B357" s="68">
        <f>VLOOKUP(A357,'China Production data'!$A$1:$C$508,3,FALSE)</f>
        <v>4.3999999999999997E-2</v>
      </c>
      <c r="C357" s="77">
        <f>VLOOKUP(A357,'China Production data'!$A$1:$C$508,2,FALSE)</f>
        <v>50.7</v>
      </c>
    </row>
    <row r="358" spans="1:3" x14ac:dyDescent="0.2">
      <c r="A358" s="76">
        <v>44043</v>
      </c>
      <c r="B358" s="68">
        <f>VLOOKUP(A358,'China Production data'!$A$1:$C$508,3,FALSE)</f>
        <v>4.8000000000000001E-2</v>
      </c>
      <c r="C358" s="77">
        <f>VLOOKUP(A358,'China Production data'!$A$1:$C$508,2,FALSE)</f>
        <v>51.2</v>
      </c>
    </row>
    <row r="359" spans="1:3" x14ac:dyDescent="0.2">
      <c r="A359" s="76">
        <v>44074</v>
      </c>
      <c r="B359" s="68">
        <f>VLOOKUP(A359,'China Production data'!$A$1:$C$508,3,FALSE)</f>
        <v>4.8000000000000001E-2</v>
      </c>
      <c r="C359" s="77">
        <f>VLOOKUP(A359,'China Production data'!$A$1:$C$508,2,FALSE)</f>
        <v>52.8</v>
      </c>
    </row>
    <row r="360" spans="1:3" x14ac:dyDescent="0.2">
      <c r="A360" s="76">
        <v>44104</v>
      </c>
      <c r="B360" s="68">
        <f>VLOOKUP(A360,'China Production data'!$A$1:$C$508,3,FALSE)</f>
        <v>5.6000000000000001E-2</v>
      </c>
      <c r="C360" s="77">
        <f>VLOOKUP(A360,'China Production data'!$A$1:$C$508,2,FALSE)</f>
        <v>53.1</v>
      </c>
    </row>
    <row r="361" spans="1:3" x14ac:dyDescent="0.2">
      <c r="A361" s="76">
        <v>44135</v>
      </c>
      <c r="B361" s="68">
        <f>VLOOKUP(A361,'China Production data'!$A$1:$C$508,3,FALSE)</f>
        <v>6.9000000000000006E-2</v>
      </c>
      <c r="C361" s="77">
        <f>VLOOKUP(A361,'China Production data'!$A$1:$C$508,2,FALSE)</f>
        <v>53</v>
      </c>
    </row>
    <row r="362" spans="1:3" x14ac:dyDescent="0.2">
      <c r="A362" s="76">
        <v>44165</v>
      </c>
      <c r="B362" s="68">
        <f>VLOOKUP(A362,'China Production data'!$A$1:$C$508,3,FALSE)</f>
        <v>6.9000000000000006E-2</v>
      </c>
      <c r="C362" s="77">
        <f>VLOOKUP(A362,'China Production data'!$A$1:$C$508,2,FALSE)</f>
        <v>53.6</v>
      </c>
    </row>
    <row r="363" spans="1:3" x14ac:dyDescent="0.2">
      <c r="A363" s="76">
        <v>44196</v>
      </c>
      <c r="B363" s="68">
        <f>VLOOKUP(A363,'China Production data'!$A$1:$C$508,3,FALSE)</f>
        <v>7.0000000000000007E-2</v>
      </c>
      <c r="C363" s="77">
        <f>VLOOKUP(A363,'China Production data'!$A$1:$C$508,2,FALSE)</f>
        <v>49.9</v>
      </c>
    </row>
    <row r="364" spans="1:3" x14ac:dyDescent="0.2">
      <c r="A364" s="76">
        <v>44227</v>
      </c>
      <c r="B364" s="68">
        <f>VLOOKUP(A364,'China Production data'!$A$1:$C$508,3,FALSE)</f>
        <v>3.7999999999999999E-2</v>
      </c>
      <c r="C364" s="77">
        <f>VLOOKUP(A364,'China Production data'!$A$1:$C$508,2,FALSE)</f>
        <v>51.5</v>
      </c>
    </row>
    <row r="365" spans="1:3" x14ac:dyDescent="0.2">
      <c r="A365" s="76">
        <v>44255</v>
      </c>
      <c r="B365" s="68">
        <f>VLOOKUP(A365,'China Production data'!$A$1:$C$508,3,FALSE)</f>
        <v>0.35099999999999998</v>
      </c>
      <c r="C365" s="77">
        <f>VLOOKUP(A365,'China Production data'!$A$1:$C$508,2,FALSE)</f>
        <v>50.9</v>
      </c>
    </row>
    <row r="366" spans="1:3" x14ac:dyDescent="0.2">
      <c r="A366" s="76">
        <v>44286</v>
      </c>
      <c r="B366" s="68">
        <f>VLOOKUP(A366,'China Production data'!$A$1:$C$508,3,FALSE)</f>
        <v>0.14099999999999999</v>
      </c>
      <c r="C366" s="77">
        <f>VLOOKUP(A366,'China Production data'!$A$1:$C$508,2,FALSE)</f>
        <v>50.6</v>
      </c>
    </row>
    <row r="367" spans="1:3" x14ac:dyDescent="0.2">
      <c r="A367" s="76">
        <v>44316</v>
      </c>
      <c r="B367" s="68">
        <f>VLOOKUP(A367,'China Production data'!$A$1:$C$508,3,FALSE)</f>
        <v>9.8000000000000004E-2</v>
      </c>
      <c r="C367" s="77">
        <f>VLOOKUP(A367,'China Production data'!$A$1:$C$508,2,FALSE)</f>
        <v>51.9</v>
      </c>
    </row>
    <row r="368" spans="1:3" x14ac:dyDescent="0.2">
      <c r="A368" s="76">
        <v>44347</v>
      </c>
      <c r="B368" s="68">
        <f>VLOOKUP(A368,'China Production data'!$A$1:$C$508,3,FALSE)</f>
        <v>8.7999999999999995E-2</v>
      </c>
      <c r="C368" s="77">
        <f>VLOOKUP(A368,'China Production data'!$A$1:$C$508,2,FALSE)</f>
        <v>52</v>
      </c>
    </row>
    <row r="369" spans="1:3" x14ac:dyDescent="0.2">
      <c r="A369" s="76">
        <v>44377</v>
      </c>
      <c r="B369" s="68">
        <f>VLOOKUP(A369,'China Production data'!$A$1:$C$508,3,FALSE)</f>
        <v>8.3000000000000004E-2</v>
      </c>
      <c r="C369" s="77">
        <f>VLOOKUP(A369,'China Production data'!$A$1:$C$508,2,FALSE)</f>
        <v>51.3</v>
      </c>
    </row>
    <row r="370" spans="1:3" x14ac:dyDescent="0.2">
      <c r="A370" s="76">
        <v>44408</v>
      </c>
      <c r="B370" s="68">
        <f>VLOOKUP(A370,'China Production data'!$A$1:$C$508,3,FALSE)</f>
        <v>6.4000000000000001E-2</v>
      </c>
      <c r="C370" s="77">
        <f>VLOOKUP(A370,'China Production data'!$A$1:$C$508,2,FALSE)</f>
        <v>50.3</v>
      </c>
    </row>
    <row r="371" spans="1:3" x14ac:dyDescent="0.2">
      <c r="A371" s="76">
        <v>44439</v>
      </c>
      <c r="B371" s="68">
        <f>VLOOKUP(A371,'China Production data'!$A$1:$C$508,3,FALSE)</f>
        <v>5.2999999999999999E-2</v>
      </c>
      <c r="C371" s="77">
        <f>VLOOKUP(A371,'China Production data'!$A$1:$C$508,2,FALSE)</f>
        <v>49.2</v>
      </c>
    </row>
    <row r="372" spans="1:3" x14ac:dyDescent="0.2">
      <c r="A372" s="76">
        <v>44469</v>
      </c>
      <c r="B372" s="68">
        <f>VLOOKUP(A372,'China Production data'!$A$1:$C$508,3,FALSE)</f>
        <v>3.1E-2</v>
      </c>
      <c r="C372" s="77">
        <f>VLOOKUP(A372,'China Production data'!$A$1:$C$508,2,FALSE)</f>
        <v>50</v>
      </c>
    </row>
    <row r="373" spans="1:3" x14ac:dyDescent="0.2">
      <c r="A373" s="76">
        <v>44500</v>
      </c>
      <c r="B373" s="68">
        <f>VLOOKUP(A373,'China Production data'!$A$1:$C$508,3,FALSE)</f>
        <v>3.5000000000000003E-2</v>
      </c>
      <c r="C373" s="77">
        <f>VLOOKUP(A373,'China Production data'!$A$1:$C$508,2,FALSE)</f>
        <v>50.6</v>
      </c>
    </row>
    <row r="374" spans="1:3" x14ac:dyDescent="0.2">
      <c r="A374" s="76">
        <v>44530</v>
      </c>
      <c r="B374" s="68">
        <f>VLOOKUP(A374,'China Production data'!$A$1:$C$508,3,FALSE)</f>
        <v>3.7999999999999999E-2</v>
      </c>
      <c r="C374" s="77">
        <f>VLOOKUP(A374,'China Production data'!$A$1:$C$508,2,FALSE)</f>
        <v>49.9</v>
      </c>
    </row>
    <row r="375" spans="1:3" x14ac:dyDescent="0.2">
      <c r="A375" s="76">
        <v>44561</v>
      </c>
      <c r="B375" s="68">
        <f>VLOOKUP(A375,'China Production data'!$A$1:$C$508,3,FALSE)</f>
        <v>4.2999999999999997E-2</v>
      </c>
      <c r="C375" s="77">
        <f>VLOOKUP(A375,'China Production data'!$A$1:$C$508,2,FALSE)</f>
        <v>50.9</v>
      </c>
    </row>
    <row r="376" spans="1:3" x14ac:dyDescent="0.2">
      <c r="A376" s="76">
        <v>44592</v>
      </c>
      <c r="B376" s="68" t="e">
        <f>VLOOKUP(A376,'China Production data'!$A$1:$C$508,3,FALSE)</f>
        <v>#N/A</v>
      </c>
      <c r="C376" s="77" t="e">
        <f>VLOOKUP(A376,'China Production data'!$A$1:$C$508,2,FALSE)</f>
        <v>#N/A</v>
      </c>
    </row>
    <row r="377" spans="1:3" x14ac:dyDescent="0.2">
      <c r="A377" s="76">
        <v>44620</v>
      </c>
      <c r="B377" s="68">
        <f>VLOOKUP(A377,'China Production data'!$A$1:$C$508,3,FALSE)</f>
        <v>7.4999999999999997E-2</v>
      </c>
      <c r="C377" s="77">
        <f>VLOOKUP(A377,'China Production data'!$A$1:$C$508,2,FALSE)</f>
        <v>50.4</v>
      </c>
    </row>
    <row r="378" spans="1:3" x14ac:dyDescent="0.2">
      <c r="A378" s="76">
        <v>44651</v>
      </c>
      <c r="B378" s="68">
        <f>VLOOKUP(A378,'China Production data'!$A$1:$C$508,3,FALSE)</f>
        <v>0.05</v>
      </c>
      <c r="C378" s="77">
        <f>VLOOKUP(A378,'China Production data'!$A$1:$C$508,2,FALSE)</f>
        <v>48.1</v>
      </c>
    </row>
    <row r="379" spans="1:3" x14ac:dyDescent="0.2">
      <c r="A379" s="76">
        <v>44681</v>
      </c>
      <c r="B379" s="68" t="e">
        <f>VLOOKUP(A379,'China Production data'!$A$1:$C$508,3,FALSE)</f>
        <v>#N/A</v>
      </c>
      <c r="C379" s="77" t="e">
        <f>VLOOKUP(A379,'China Production data'!$A$1:$C$508,2,FALSE)</f>
        <v>#N/A</v>
      </c>
    </row>
    <row r="380" spans="1:3" x14ac:dyDescent="0.2">
      <c r="A380" s="76">
        <v>44712</v>
      </c>
      <c r="B380" s="68">
        <f>VLOOKUP(A380,'China Production data'!$A$1:$C$508,3,FALSE)</f>
        <v>6.9999999999999993E-3</v>
      </c>
      <c r="C380" s="77">
        <f>VLOOKUP(A380,'China Production data'!$A$1:$C$508,2,FALSE)</f>
        <v>48.1</v>
      </c>
    </row>
    <row r="381" spans="1:3" x14ac:dyDescent="0.2">
      <c r="A381" s="76">
        <v>44742</v>
      </c>
      <c r="B381" s="68">
        <f>VLOOKUP(A381,'China Production data'!$A$1:$C$508,3,FALSE)</f>
        <v>3.9E-2</v>
      </c>
      <c r="C381" s="77">
        <f>VLOOKUP(A381,'China Production data'!$A$1:$C$508,2,FALSE)</f>
        <v>51.7</v>
      </c>
    </row>
  </sheetData>
  <conditionalFormatting sqref="B242:B38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2022-07-19T03:49:13Z</dcterms:modified>
</cp:coreProperties>
</file>